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980" yWindow="855" windowWidth="18315" windowHeight="11595"/>
  </bookViews>
  <sheets>
    <sheet name="ご利用にあたって（必ずお読みください）" sheetId="17" r:id="rId1"/>
    <sheet name="データ入力表" sheetId="7" r:id="rId2"/>
    <sheet name="①結果" sheetId="8" r:id="rId3"/>
    <sheet name="②表" sheetId="11" r:id="rId4"/>
    <sheet name="③フロー" sheetId="13" r:id="rId5"/>
    <sheet name="④グラフ" sheetId="16" r:id="rId6"/>
    <sheet name="計算" sheetId="3" r:id="rId7"/>
    <sheet name="価格変換" sheetId="6" r:id="rId8"/>
    <sheet name="マージン" sheetId="1" r:id="rId9"/>
    <sheet name="各種係数" sheetId="2" r:id="rId10"/>
    <sheet name="逆行列係数表" sheetId="19" r:id="rId11"/>
    <sheet name="投入係数" sheetId="4" r:id="rId12"/>
    <sheet name="H23取引基本表（生産者）(104)" sheetId="18" r:id="rId13"/>
  </sheets>
  <definedNames>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3">②表!$A$1:$W$113</definedName>
    <definedName name="_xlnm.Print_Area" localSheetId="12">'H23取引基本表（生産者）(104)'!$A$1:$DS$118</definedName>
    <definedName name="_xlnm.Print_Area" localSheetId="1">データ入力表!$A$1:$J$131</definedName>
    <definedName name="_xlnm.Print_Titles" localSheetId="3">②表!$3:$7</definedName>
    <definedName name="_xlnm.Print_Titles" localSheetId="12">'H23取引基本表（生産者）(104)'!$A:$B</definedName>
    <definedName name="_xlnm.Print_Titles" localSheetId="10">逆行列係数表!$A:$B</definedName>
    <definedName name="_xlnm.Print_Titles" localSheetId="11">投入係数!$A:$B</definedName>
  </definedNames>
  <calcPr calcId="145621"/>
</workbook>
</file>

<file path=xl/calcChain.xml><?xml version="1.0" encoding="utf-8"?>
<calcChain xmlns="http://schemas.openxmlformats.org/spreadsheetml/2006/main">
  <c r="D129" i="7" l="1"/>
  <c r="O4" i="13" l="1"/>
  <c r="V2" i="11" l="1"/>
  <c r="D12" i="8"/>
  <c r="M109" i="3"/>
  <c r="G92" i="2"/>
  <c r="G76" i="2"/>
  <c r="G60" i="2"/>
  <c r="G44" i="2"/>
  <c r="G28" i="2"/>
  <c r="G12" i="2"/>
  <c r="F4" i="2" a="1"/>
  <c r="F6" i="2"/>
  <c r="F9" i="2"/>
  <c r="F13" i="2"/>
  <c r="F17" i="2"/>
  <c r="F18" i="2"/>
  <c r="F23" i="2"/>
  <c r="F25" i="2"/>
  <c r="F27" i="2"/>
  <c r="F33" i="2"/>
  <c r="F34" i="2"/>
  <c r="F38" i="2"/>
  <c r="F41" i="2"/>
  <c r="F45" i="2"/>
  <c r="F46" i="2"/>
  <c r="F51" i="2"/>
  <c r="F54" i="2"/>
  <c r="F55" i="2"/>
  <c r="F61" i="2"/>
  <c r="F62" i="2"/>
  <c r="F66" i="2"/>
  <c r="F70" i="2"/>
  <c r="F73" i="2"/>
  <c r="F75" i="2"/>
  <c r="F81" i="2"/>
  <c r="F82" i="2"/>
  <c r="F83" i="2"/>
  <c r="F89" i="2"/>
  <c r="F91" i="2"/>
  <c r="F94" i="2"/>
  <c r="F98" i="2"/>
  <c r="F102" i="2"/>
  <c r="F103" i="2"/>
  <c r="E4" i="2" a="1"/>
  <c r="E4" i="2" s="1"/>
  <c r="C94" i="2"/>
  <c r="D94" i="2" s="1"/>
  <c r="C78" i="2"/>
  <c r="D78" i="2" s="1"/>
  <c r="C70" i="2"/>
  <c r="D70" i="2" s="1"/>
  <c r="C62" i="2"/>
  <c r="D62" i="2" s="1"/>
  <c r="C54" i="2"/>
  <c r="D54" i="2" s="1"/>
  <c r="C46" i="2"/>
  <c r="D46" i="2" s="1"/>
  <c r="C38" i="2"/>
  <c r="D38" i="2" s="1"/>
  <c r="C30" i="2"/>
  <c r="D30" i="2" s="1"/>
  <c r="C22" i="2"/>
  <c r="D22" i="2" s="1"/>
  <c r="C14" i="2"/>
  <c r="D14" i="2" s="1"/>
  <c r="C6" i="2"/>
  <c r="D6" i="2" s="1"/>
  <c r="C107" i="2"/>
  <c r="D107" i="2" s="1"/>
  <c r="C106" i="2"/>
  <c r="D106" i="2" s="1"/>
  <c r="G106" i="2"/>
  <c r="C105" i="2"/>
  <c r="D105" i="2" s="1"/>
  <c r="G105" i="2"/>
  <c r="G104" i="2"/>
  <c r="C103" i="2"/>
  <c r="D103" i="2" s="1"/>
  <c r="C102" i="2"/>
  <c r="D102" i="2" s="1"/>
  <c r="G102" i="2"/>
  <c r="C101" i="2"/>
  <c r="D101" i="2" s="1"/>
  <c r="G101" i="2"/>
  <c r="G100" i="2"/>
  <c r="C99" i="2"/>
  <c r="D99" i="2" s="1"/>
  <c r="C98" i="2"/>
  <c r="D98" i="2" s="1"/>
  <c r="G98" i="2"/>
  <c r="C97" i="2"/>
  <c r="D97" i="2" s="1"/>
  <c r="G97" i="2"/>
  <c r="G96" i="2"/>
  <c r="C95" i="2"/>
  <c r="D95" i="2" s="1"/>
  <c r="G94" i="2"/>
  <c r="C93" i="2"/>
  <c r="D93" i="2" s="1"/>
  <c r="G93" i="2"/>
  <c r="C91" i="2"/>
  <c r="D91" i="2" s="1"/>
  <c r="G91" i="2"/>
  <c r="C90" i="2"/>
  <c r="D90" i="2" s="1"/>
  <c r="G90" i="2"/>
  <c r="C89" i="2"/>
  <c r="D89" i="2" s="1"/>
  <c r="G89" i="2"/>
  <c r="G88" i="2"/>
  <c r="C87" i="2"/>
  <c r="D87" i="2" s="1"/>
  <c r="G87" i="2"/>
  <c r="C86" i="2"/>
  <c r="D86" i="2" s="1"/>
  <c r="G86" i="2"/>
  <c r="C85" i="2"/>
  <c r="D85" i="2" s="1"/>
  <c r="G85" i="2"/>
  <c r="G84" i="2"/>
  <c r="C83" i="2"/>
  <c r="D83" i="2" s="1"/>
  <c r="G83" i="2"/>
  <c r="C82" i="2"/>
  <c r="D82" i="2" s="1"/>
  <c r="G82" i="2"/>
  <c r="C81" i="2"/>
  <c r="D81" i="2" s="1"/>
  <c r="G81" i="2"/>
  <c r="G80" i="2"/>
  <c r="C79" i="2"/>
  <c r="D79" i="2" s="1"/>
  <c r="G79" i="2"/>
  <c r="G78" i="2"/>
  <c r="C77" i="2"/>
  <c r="D77" i="2" s="1"/>
  <c r="G77" i="2"/>
  <c r="C76" i="2"/>
  <c r="D76" i="2" s="1"/>
  <c r="C75" i="2"/>
  <c r="D75" i="2" s="1"/>
  <c r="G75" i="2"/>
  <c r="C74" i="2"/>
  <c r="D74" i="2" s="1"/>
  <c r="G74" i="2"/>
  <c r="C73" i="2"/>
  <c r="D73" i="2" s="1"/>
  <c r="G73" i="2"/>
  <c r="C72" i="2"/>
  <c r="D72" i="2" s="1"/>
  <c r="G72" i="2"/>
  <c r="C71" i="2"/>
  <c r="D71" i="2" s="1"/>
  <c r="G71" i="2"/>
  <c r="G70" i="2"/>
  <c r="C69" i="2"/>
  <c r="D69" i="2" s="1"/>
  <c r="G69" i="2"/>
  <c r="C68" i="2"/>
  <c r="D68" i="2" s="1"/>
  <c r="G68" i="2"/>
  <c r="C67" i="2"/>
  <c r="D67" i="2" s="1"/>
  <c r="G67" i="2"/>
  <c r="C66" i="2"/>
  <c r="D66" i="2" s="1"/>
  <c r="G66" i="2"/>
  <c r="C65" i="2"/>
  <c r="D65" i="2" s="1"/>
  <c r="G65" i="2"/>
  <c r="C64" i="2"/>
  <c r="D64" i="2" s="1"/>
  <c r="G64" i="2"/>
  <c r="C63" i="2"/>
  <c r="D63" i="2" s="1"/>
  <c r="G63" i="2"/>
  <c r="G62" i="2"/>
  <c r="C61" i="2"/>
  <c r="D61" i="2" s="1"/>
  <c r="G61" i="2"/>
  <c r="C60" i="2"/>
  <c r="D60" i="2" s="1"/>
  <c r="C59" i="2"/>
  <c r="D59" i="2" s="1"/>
  <c r="G59" i="2"/>
  <c r="C58" i="2"/>
  <c r="D58" i="2" s="1"/>
  <c r="G58" i="2"/>
  <c r="C57" i="2"/>
  <c r="D57" i="2" s="1"/>
  <c r="G57" i="2"/>
  <c r="C56" i="2"/>
  <c r="D56" i="2" s="1"/>
  <c r="G56" i="2"/>
  <c r="C55" i="2"/>
  <c r="D55" i="2" s="1"/>
  <c r="G55" i="2"/>
  <c r="G54" i="2"/>
  <c r="C53" i="2"/>
  <c r="D53" i="2" s="1"/>
  <c r="G53" i="2"/>
  <c r="C52" i="2"/>
  <c r="D52" i="2" s="1"/>
  <c r="G52" i="2"/>
  <c r="C51" i="2"/>
  <c r="D51" i="2" s="1"/>
  <c r="G51" i="2"/>
  <c r="C50" i="2"/>
  <c r="D50" i="2" s="1"/>
  <c r="G50" i="2"/>
  <c r="C49" i="2"/>
  <c r="D49" i="2" s="1"/>
  <c r="G49" i="2"/>
  <c r="C48" i="2"/>
  <c r="D48" i="2" s="1"/>
  <c r="G48" i="2"/>
  <c r="C47" i="2"/>
  <c r="D47" i="2" s="1"/>
  <c r="G47" i="2"/>
  <c r="G46" i="2"/>
  <c r="C45" i="2"/>
  <c r="D45" i="2" s="1"/>
  <c r="G45" i="2"/>
  <c r="C44" i="2"/>
  <c r="D44" i="2" s="1"/>
  <c r="C43" i="2"/>
  <c r="D43" i="2" s="1"/>
  <c r="G43" i="2"/>
  <c r="C42" i="2"/>
  <c r="D42" i="2" s="1"/>
  <c r="G42" i="2"/>
  <c r="C41" i="2"/>
  <c r="D41" i="2" s="1"/>
  <c r="G41" i="2"/>
  <c r="C40" i="2"/>
  <c r="D40" i="2" s="1"/>
  <c r="G40" i="2"/>
  <c r="G39" i="2"/>
  <c r="G38" i="2"/>
  <c r="C37" i="2"/>
  <c r="D37" i="2" s="1"/>
  <c r="G37" i="2"/>
  <c r="C36" i="2"/>
  <c r="D36" i="2" s="1"/>
  <c r="G36" i="2"/>
  <c r="G35" i="2"/>
  <c r="C34" i="2"/>
  <c r="D34" i="2" s="1"/>
  <c r="G34" i="2"/>
  <c r="C33" i="2"/>
  <c r="D33" i="2" s="1"/>
  <c r="G33" i="2"/>
  <c r="C32" i="2"/>
  <c r="D32" i="2" s="1"/>
  <c r="G32" i="2"/>
  <c r="G31" i="2"/>
  <c r="G30" i="2"/>
  <c r="C29" i="2"/>
  <c r="D29" i="2" s="1"/>
  <c r="G29" i="2"/>
  <c r="C28" i="2"/>
  <c r="D28" i="2" s="1"/>
  <c r="G27" i="2"/>
  <c r="C26" i="2"/>
  <c r="D26" i="2" s="1"/>
  <c r="G26" i="2"/>
  <c r="C25" i="2"/>
  <c r="D25" i="2" s="1"/>
  <c r="G25" i="2"/>
  <c r="C24" i="2"/>
  <c r="D24" i="2" s="1"/>
  <c r="G24" i="2"/>
  <c r="G23" i="2"/>
  <c r="G22" i="2"/>
  <c r="C21" i="2"/>
  <c r="D21" i="2" s="1"/>
  <c r="G21" i="2"/>
  <c r="C20" i="2"/>
  <c r="D20" i="2" s="1"/>
  <c r="G20" i="2"/>
  <c r="G19" i="2"/>
  <c r="C18" i="2"/>
  <c r="D18" i="2" s="1"/>
  <c r="G18" i="2"/>
  <c r="C17" i="2"/>
  <c r="D17" i="2" s="1"/>
  <c r="G17" i="2"/>
  <c r="C16" i="2"/>
  <c r="D16" i="2" s="1"/>
  <c r="G16" i="2"/>
  <c r="G15" i="2"/>
  <c r="G14" i="2"/>
  <c r="C13" i="2"/>
  <c r="D13" i="2" s="1"/>
  <c r="G13" i="2"/>
  <c r="C12" i="2"/>
  <c r="D12" i="2" s="1"/>
  <c r="G11" i="2"/>
  <c r="C10" i="2"/>
  <c r="D10" i="2" s="1"/>
  <c r="G10" i="2"/>
  <c r="C9" i="2"/>
  <c r="D9" i="2" s="1"/>
  <c r="G9" i="2"/>
  <c r="C8" i="2"/>
  <c r="D8" i="2" s="1"/>
  <c r="G8" i="2"/>
  <c r="G7" i="2"/>
  <c r="G6" i="2"/>
  <c r="C5" i="2"/>
  <c r="D5" i="2" s="1"/>
  <c r="G5" i="2"/>
  <c r="C4" i="2"/>
  <c r="D4" i="2" s="1"/>
  <c r="G4" i="2"/>
  <c r="C7" i="2" l="1"/>
  <c r="D7" i="2" s="1"/>
  <c r="C11" i="2"/>
  <c r="D11" i="2" s="1"/>
  <c r="C15" i="2"/>
  <c r="D15" i="2" s="1"/>
  <c r="C19" i="2"/>
  <c r="D19" i="2" s="1"/>
  <c r="C23" i="2"/>
  <c r="D23" i="2" s="1"/>
  <c r="C27" i="2"/>
  <c r="D27" i="2" s="1"/>
  <c r="C31" i="2"/>
  <c r="D31" i="2" s="1"/>
  <c r="C35" i="2"/>
  <c r="D35" i="2" s="1"/>
  <c r="C39" i="2"/>
  <c r="D39" i="2" s="1"/>
  <c r="G95" i="2"/>
  <c r="G99" i="2"/>
  <c r="G103" i="2"/>
  <c r="G107" i="2"/>
  <c r="C80" i="2"/>
  <c r="D80" i="2" s="1"/>
  <c r="C84" i="2"/>
  <c r="D84" i="2" s="1"/>
  <c r="C88" i="2"/>
  <c r="D88" i="2" s="1"/>
  <c r="C92" i="2"/>
  <c r="D92" i="2" s="1"/>
  <c r="C96" i="2"/>
  <c r="D96" i="2" s="1"/>
  <c r="C100" i="2"/>
  <c r="D100" i="2" s="1"/>
  <c r="C104" i="2"/>
  <c r="D104" i="2" s="1"/>
  <c r="F4" i="2"/>
  <c r="F7" i="2"/>
  <c r="F14" i="2"/>
  <c r="F22" i="2"/>
  <c r="F29" i="2"/>
  <c r="F35" i="2"/>
  <c r="F43" i="2"/>
  <c r="F50" i="2"/>
  <c r="F57" i="2"/>
  <c r="F65" i="2"/>
  <c r="F71" i="2"/>
  <c r="F78" i="2"/>
  <c r="F86" i="2"/>
  <c r="F93" i="2"/>
  <c r="F99" i="2"/>
  <c r="F107" i="2"/>
  <c r="F105" i="2"/>
  <c r="F97" i="2"/>
  <c r="F87" i="2"/>
  <c r="F77" i="2"/>
  <c r="F67" i="2"/>
  <c r="F59" i="2"/>
  <c r="F49" i="2"/>
  <c r="F39" i="2"/>
  <c r="F30" i="2"/>
  <c r="F19" i="2"/>
  <c r="F11" i="2"/>
  <c r="E105" i="2"/>
  <c r="E99" i="2"/>
  <c r="E94" i="2"/>
  <c r="E89" i="2"/>
  <c r="E83" i="2"/>
  <c r="E78" i="2"/>
  <c r="E73" i="2"/>
  <c r="E67" i="2"/>
  <c r="E62" i="2"/>
  <c r="E57" i="2"/>
  <c r="E51" i="2"/>
  <c r="E46" i="2"/>
  <c r="E41" i="2"/>
  <c r="E35" i="2"/>
  <c r="E30" i="2"/>
  <c r="E25" i="2"/>
  <c r="E19" i="2"/>
  <c r="E14" i="2"/>
  <c r="E9" i="2"/>
  <c r="E103" i="2"/>
  <c r="E93" i="2"/>
  <c r="E82" i="2"/>
  <c r="E66" i="2"/>
  <c r="E55" i="2"/>
  <c r="E45" i="2"/>
  <c r="E29" i="2"/>
  <c r="E18" i="2"/>
  <c r="E107" i="2"/>
  <c r="E102" i="2"/>
  <c r="E97" i="2"/>
  <c r="E91" i="2"/>
  <c r="E86" i="2"/>
  <c r="E81" i="2"/>
  <c r="E75" i="2"/>
  <c r="E70" i="2"/>
  <c r="E65" i="2"/>
  <c r="E59" i="2"/>
  <c r="E54" i="2"/>
  <c r="E49" i="2"/>
  <c r="E43" i="2"/>
  <c r="E38" i="2"/>
  <c r="E33" i="2"/>
  <c r="E27" i="2"/>
  <c r="E22" i="2"/>
  <c r="E17" i="2"/>
  <c r="E11" i="2"/>
  <c r="E6" i="2"/>
  <c r="F106" i="2"/>
  <c r="F101" i="2"/>
  <c r="F95" i="2"/>
  <c r="F90" i="2"/>
  <c r="F85" i="2"/>
  <c r="F79" i="2"/>
  <c r="F74" i="2"/>
  <c r="F69" i="2"/>
  <c r="F63" i="2"/>
  <c r="F58" i="2"/>
  <c r="F53" i="2"/>
  <c r="F47" i="2"/>
  <c r="F42" i="2"/>
  <c r="F37" i="2"/>
  <c r="F31" i="2"/>
  <c r="F26" i="2"/>
  <c r="F21" i="2"/>
  <c r="F15" i="2"/>
  <c r="F10" i="2"/>
  <c r="F5" i="2"/>
  <c r="E98" i="2"/>
  <c r="E87" i="2"/>
  <c r="E77" i="2"/>
  <c r="E71" i="2"/>
  <c r="E61" i="2"/>
  <c r="E50" i="2"/>
  <c r="E39" i="2"/>
  <c r="E34" i="2"/>
  <c r="E23" i="2"/>
  <c r="E13" i="2"/>
  <c r="E7" i="2"/>
  <c r="E106" i="2"/>
  <c r="E101" i="2"/>
  <c r="E95" i="2"/>
  <c r="E90" i="2"/>
  <c r="E85" i="2"/>
  <c r="E79" i="2"/>
  <c r="E74" i="2"/>
  <c r="E69" i="2"/>
  <c r="E63" i="2"/>
  <c r="E58" i="2"/>
  <c r="E53" i="2"/>
  <c r="E47" i="2"/>
  <c r="E42" i="2"/>
  <c r="E37" i="2"/>
  <c r="E31" i="2"/>
  <c r="E26" i="2"/>
  <c r="E21" i="2"/>
  <c r="E15" i="2"/>
  <c r="E10" i="2"/>
  <c r="E5" i="2"/>
  <c r="F104" i="2"/>
  <c r="F100" i="2"/>
  <c r="F96" i="2"/>
  <c r="F92" i="2"/>
  <c r="F88" i="2"/>
  <c r="F84" i="2"/>
  <c r="F80" i="2"/>
  <c r="F76" i="2"/>
  <c r="F72" i="2"/>
  <c r="F68" i="2"/>
  <c r="F64" i="2"/>
  <c r="F60" i="2"/>
  <c r="F56" i="2"/>
  <c r="F52" i="2"/>
  <c r="F48" i="2"/>
  <c r="F44" i="2"/>
  <c r="F40" i="2"/>
  <c r="F36" i="2"/>
  <c r="F32" i="2"/>
  <c r="F28" i="2"/>
  <c r="F24" i="2"/>
  <c r="F20" i="2"/>
  <c r="F16" i="2"/>
  <c r="F12" i="2"/>
  <c r="F8" i="2"/>
  <c r="E104" i="2"/>
  <c r="E100" i="2"/>
  <c r="E96" i="2"/>
  <c r="E92" i="2"/>
  <c r="E88" i="2"/>
  <c r="E84" i="2"/>
  <c r="E80" i="2"/>
  <c r="E76" i="2"/>
  <c r="E72" i="2"/>
  <c r="E68" i="2"/>
  <c r="E64" i="2"/>
  <c r="E60" i="2"/>
  <c r="E56" i="2"/>
  <c r="E52" i="2"/>
  <c r="E48" i="2"/>
  <c r="E44" i="2"/>
  <c r="E40" i="2"/>
  <c r="E36" i="2"/>
  <c r="E32" i="2"/>
  <c r="E28" i="2"/>
  <c r="E24" i="2"/>
  <c r="E20" i="2"/>
  <c r="E16" i="2"/>
  <c r="E12" i="2"/>
  <c r="E8" i="2"/>
  <c r="G83" i="6"/>
  <c r="G82" i="6"/>
  <c r="G81" i="6"/>
  <c r="G80" i="6"/>
  <c r="G79" i="6"/>
  <c r="G78" i="6"/>
  <c r="G77" i="6"/>
  <c r="F72"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110" i="6" l="1"/>
  <c r="E113" i="7"/>
  <c r="E109" i="6"/>
  <c r="G109" i="6" s="1"/>
  <c r="D109" i="6"/>
  <c r="F109" i="6" s="1"/>
  <c r="E108" i="6"/>
  <c r="G108" i="6" s="1"/>
  <c r="D108" i="6"/>
  <c r="F108" i="6" s="1"/>
  <c r="E107" i="6"/>
  <c r="G107" i="6" s="1"/>
  <c r="D107" i="6"/>
  <c r="F107" i="6" s="1"/>
  <c r="E106" i="6"/>
  <c r="G106" i="6" s="1"/>
  <c r="D106" i="6"/>
  <c r="F106" i="6" s="1"/>
  <c r="E105" i="6"/>
  <c r="G105" i="6" s="1"/>
  <c r="D105" i="6"/>
  <c r="F105" i="6" s="1"/>
  <c r="E104" i="6"/>
  <c r="G104" i="6" s="1"/>
  <c r="D104" i="6"/>
  <c r="F104" i="6" s="1"/>
  <c r="E103" i="6"/>
  <c r="G103" i="6" s="1"/>
  <c r="D103" i="6"/>
  <c r="F103" i="6" s="1"/>
  <c r="E102" i="6"/>
  <c r="G102" i="6" s="1"/>
  <c r="D102" i="6"/>
  <c r="F102" i="6" s="1"/>
  <c r="E101" i="6"/>
  <c r="G101" i="6" s="1"/>
  <c r="D101" i="6"/>
  <c r="F101" i="6" s="1"/>
  <c r="E100" i="6"/>
  <c r="G100" i="6" s="1"/>
  <c r="D100" i="6"/>
  <c r="F100" i="6" s="1"/>
  <c r="E99" i="6"/>
  <c r="G99" i="6" s="1"/>
  <c r="D99" i="6"/>
  <c r="F99" i="6" s="1"/>
  <c r="E98" i="6"/>
  <c r="G98" i="6" s="1"/>
  <c r="D98" i="6"/>
  <c r="F98" i="6" s="1"/>
  <c r="E97" i="6"/>
  <c r="G97" i="6" s="1"/>
  <c r="D97" i="6"/>
  <c r="F97" i="6" s="1"/>
  <c r="E96" i="6"/>
  <c r="G96" i="6" s="1"/>
  <c r="D96" i="6"/>
  <c r="F96" i="6" s="1"/>
  <c r="E95" i="6"/>
  <c r="G95" i="6" s="1"/>
  <c r="D95" i="6"/>
  <c r="F95" i="6" s="1"/>
  <c r="E94" i="6"/>
  <c r="G94" i="6" s="1"/>
  <c r="D94" i="6"/>
  <c r="F94" i="6" s="1"/>
  <c r="E93" i="6"/>
  <c r="G93" i="6" s="1"/>
  <c r="D93" i="6"/>
  <c r="F93" i="6" s="1"/>
  <c r="E92" i="6"/>
  <c r="G92" i="6" s="1"/>
  <c r="D92" i="6"/>
  <c r="F92" i="6" s="1"/>
  <c r="E91" i="6"/>
  <c r="G91" i="6" s="1"/>
  <c r="D91" i="6"/>
  <c r="F91" i="6" s="1"/>
  <c r="E90" i="6"/>
  <c r="G90" i="6" s="1"/>
  <c r="D90" i="6"/>
  <c r="F90" i="6" s="1"/>
  <c r="E89" i="6"/>
  <c r="G89" i="6" s="1"/>
  <c r="D89" i="6"/>
  <c r="F89" i="6" s="1"/>
  <c r="E88" i="6"/>
  <c r="G88" i="6" s="1"/>
  <c r="D88" i="6"/>
  <c r="F88" i="6" s="1"/>
  <c r="E87" i="6"/>
  <c r="G87" i="6" s="1"/>
  <c r="D87" i="6"/>
  <c r="F87" i="6" s="1"/>
  <c r="E86" i="6"/>
  <c r="G86" i="6" s="1"/>
  <c r="D86" i="6"/>
  <c r="F86" i="6" s="1"/>
  <c r="E85" i="6"/>
  <c r="G85" i="6" s="1"/>
  <c r="D85" i="6"/>
  <c r="F85" i="6" s="1"/>
  <c r="E84" i="6"/>
  <c r="G84" i="6" s="1"/>
  <c r="D84" i="6"/>
  <c r="F84" i="6" s="1"/>
  <c r="E83" i="6"/>
  <c r="D83" i="6"/>
  <c r="F83" i="6" s="1"/>
  <c r="E82" i="6"/>
  <c r="D82" i="6"/>
  <c r="F82" i="6" s="1"/>
  <c r="E81" i="6"/>
  <c r="D81" i="6"/>
  <c r="F81" i="6" s="1"/>
  <c r="E80" i="6"/>
  <c r="D80" i="6"/>
  <c r="F80" i="6" s="1"/>
  <c r="E79" i="6"/>
  <c r="D79" i="6"/>
  <c r="F79" i="6" s="1"/>
  <c r="E78" i="6"/>
  <c r="D78" i="6"/>
  <c r="F78" i="6" s="1"/>
  <c r="E77" i="6"/>
  <c r="D77" i="6"/>
  <c r="F77" i="6" s="1"/>
  <c r="E76" i="6"/>
  <c r="G76" i="6" s="1"/>
  <c r="D76" i="6"/>
  <c r="F76" i="6" s="1"/>
  <c r="E75" i="6"/>
  <c r="G75" i="6" s="1"/>
  <c r="D75" i="6"/>
  <c r="F75" i="6" s="1"/>
  <c r="E74" i="6"/>
  <c r="G74" i="6" s="1"/>
  <c r="D74" i="6"/>
  <c r="F74" i="6" s="1"/>
  <c r="E73" i="6"/>
  <c r="G73" i="6" s="1"/>
  <c r="D73" i="6"/>
  <c r="F73" i="6" s="1"/>
  <c r="E72" i="6"/>
  <c r="G72" i="6" s="1"/>
  <c r="D72" i="6"/>
  <c r="E71" i="6"/>
  <c r="G71" i="6" s="1"/>
  <c r="D71" i="6"/>
  <c r="F71" i="6" s="1"/>
  <c r="E70" i="6"/>
  <c r="G70" i="6" s="1"/>
  <c r="D70" i="6"/>
  <c r="F70" i="6" s="1"/>
  <c r="E69" i="6"/>
  <c r="G69" i="6" s="1"/>
  <c r="D69" i="6"/>
  <c r="F69" i="6" s="1"/>
  <c r="E68" i="6"/>
  <c r="G68" i="6" s="1"/>
  <c r="D68" i="6"/>
  <c r="F68" i="6" s="1"/>
  <c r="E67" i="6"/>
  <c r="G67" i="6" s="1"/>
  <c r="D67" i="6"/>
  <c r="F67" i="6" s="1"/>
  <c r="E66" i="6"/>
  <c r="G66" i="6" s="1"/>
  <c r="D66" i="6"/>
  <c r="F66" i="6" s="1"/>
  <c r="E65" i="6"/>
  <c r="G65" i="6" s="1"/>
  <c r="D65" i="6"/>
  <c r="F65" i="6" s="1"/>
  <c r="E64" i="6"/>
  <c r="G64" i="6" s="1"/>
  <c r="D64" i="6"/>
  <c r="F64" i="6" s="1"/>
  <c r="E63" i="6"/>
  <c r="G63" i="6" s="1"/>
  <c r="D63" i="6"/>
  <c r="F63" i="6" s="1"/>
  <c r="E62" i="6"/>
  <c r="G62" i="6" s="1"/>
  <c r="D62" i="6"/>
  <c r="F62" i="6" s="1"/>
  <c r="E61" i="6"/>
  <c r="G61" i="6" s="1"/>
  <c r="D61" i="6"/>
  <c r="F61" i="6" s="1"/>
  <c r="E60" i="6"/>
  <c r="G60" i="6" s="1"/>
  <c r="D60" i="6"/>
  <c r="F60" i="6" s="1"/>
  <c r="E59" i="6"/>
  <c r="G59" i="6" s="1"/>
  <c r="D59" i="6"/>
  <c r="F59" i="6" s="1"/>
  <c r="E58" i="6"/>
  <c r="G58" i="6" s="1"/>
  <c r="D58" i="6"/>
  <c r="F58" i="6" s="1"/>
  <c r="E57" i="6"/>
  <c r="G57" i="6" s="1"/>
  <c r="D57" i="6"/>
  <c r="F57" i="6" s="1"/>
  <c r="E56" i="6"/>
  <c r="G56" i="6" s="1"/>
  <c r="D56" i="6"/>
  <c r="F56" i="6" s="1"/>
  <c r="E55" i="6"/>
  <c r="G55" i="6" s="1"/>
  <c r="D55" i="6"/>
  <c r="F55" i="6" s="1"/>
  <c r="E54" i="6"/>
  <c r="G54" i="6" s="1"/>
  <c r="D54" i="6"/>
  <c r="F54" i="6" s="1"/>
  <c r="E53" i="6"/>
  <c r="G53" i="6" s="1"/>
  <c r="D53" i="6"/>
  <c r="F53" i="6" s="1"/>
  <c r="E52" i="6"/>
  <c r="G52" i="6" s="1"/>
  <c r="D52" i="6"/>
  <c r="F52" i="6" s="1"/>
  <c r="E51" i="6"/>
  <c r="G51" i="6" s="1"/>
  <c r="D51" i="6"/>
  <c r="F51" i="6" s="1"/>
  <c r="E50" i="6"/>
  <c r="G50" i="6" s="1"/>
  <c r="D50" i="6"/>
  <c r="F50" i="6" s="1"/>
  <c r="E49" i="6"/>
  <c r="G49" i="6" s="1"/>
  <c r="D49" i="6"/>
  <c r="F49" i="6" s="1"/>
  <c r="E48" i="6"/>
  <c r="G48" i="6" s="1"/>
  <c r="D48" i="6"/>
  <c r="F48" i="6" s="1"/>
  <c r="E47" i="6"/>
  <c r="G47" i="6" s="1"/>
  <c r="D47" i="6"/>
  <c r="F47" i="6" s="1"/>
  <c r="E46" i="6"/>
  <c r="G46" i="6" s="1"/>
  <c r="D46" i="6"/>
  <c r="F46" i="6" s="1"/>
  <c r="E45" i="6"/>
  <c r="G45" i="6" s="1"/>
  <c r="D45" i="6"/>
  <c r="F45" i="6" s="1"/>
  <c r="E44" i="6"/>
  <c r="G44" i="6" s="1"/>
  <c r="D44" i="6"/>
  <c r="F44" i="6" s="1"/>
  <c r="E43" i="6"/>
  <c r="G43" i="6" s="1"/>
  <c r="D43" i="6"/>
  <c r="F43" i="6" s="1"/>
  <c r="E42" i="6"/>
  <c r="G42" i="6" s="1"/>
  <c r="D42" i="6"/>
  <c r="F42" i="6" s="1"/>
  <c r="E41" i="6"/>
  <c r="G41" i="6" s="1"/>
  <c r="D41" i="6"/>
  <c r="F41" i="6" s="1"/>
  <c r="E40" i="6"/>
  <c r="G40" i="6" s="1"/>
  <c r="D40" i="6"/>
  <c r="F40" i="6" s="1"/>
  <c r="E39" i="6"/>
  <c r="G39" i="6" s="1"/>
  <c r="D39" i="6"/>
  <c r="F39" i="6" s="1"/>
  <c r="E38" i="6"/>
  <c r="G38" i="6" s="1"/>
  <c r="D38" i="6"/>
  <c r="F38" i="6" s="1"/>
  <c r="E37" i="6"/>
  <c r="G37" i="6" s="1"/>
  <c r="D37" i="6"/>
  <c r="F37" i="6" s="1"/>
  <c r="E36" i="6"/>
  <c r="G36" i="6" s="1"/>
  <c r="D36" i="6"/>
  <c r="F36" i="6" s="1"/>
  <c r="E35" i="6"/>
  <c r="G35" i="6" s="1"/>
  <c r="D35" i="6"/>
  <c r="F35" i="6" s="1"/>
  <c r="E34" i="6"/>
  <c r="G34" i="6" s="1"/>
  <c r="D34" i="6"/>
  <c r="F34" i="6" s="1"/>
  <c r="E33" i="6"/>
  <c r="G33" i="6" s="1"/>
  <c r="D33" i="6"/>
  <c r="F33" i="6" s="1"/>
  <c r="E32" i="6"/>
  <c r="G32" i="6" s="1"/>
  <c r="D32" i="6"/>
  <c r="F32" i="6" s="1"/>
  <c r="E31" i="6"/>
  <c r="G31" i="6" s="1"/>
  <c r="D31" i="6"/>
  <c r="F31" i="6" s="1"/>
  <c r="E30" i="6"/>
  <c r="G30" i="6" s="1"/>
  <c r="D30" i="6"/>
  <c r="F30" i="6" s="1"/>
  <c r="E29" i="6"/>
  <c r="G29" i="6" s="1"/>
  <c r="D29" i="6"/>
  <c r="F29" i="6" s="1"/>
  <c r="E28" i="6"/>
  <c r="G28" i="6" s="1"/>
  <c r="D28" i="6"/>
  <c r="F28" i="6" s="1"/>
  <c r="E27" i="6"/>
  <c r="G27" i="6" s="1"/>
  <c r="D27" i="6"/>
  <c r="F27" i="6" s="1"/>
  <c r="E26" i="6"/>
  <c r="G26" i="6" s="1"/>
  <c r="D26" i="6"/>
  <c r="F26" i="6" s="1"/>
  <c r="E25" i="6"/>
  <c r="G25" i="6" s="1"/>
  <c r="D25" i="6"/>
  <c r="F25" i="6" s="1"/>
  <c r="E24" i="6"/>
  <c r="G24" i="6" s="1"/>
  <c r="D24" i="6"/>
  <c r="F24" i="6" s="1"/>
  <c r="E23" i="6"/>
  <c r="G23" i="6" s="1"/>
  <c r="D23" i="6"/>
  <c r="F23" i="6" s="1"/>
  <c r="E22" i="6"/>
  <c r="G22" i="6" s="1"/>
  <c r="D22" i="6"/>
  <c r="F22" i="6" s="1"/>
  <c r="E21" i="6"/>
  <c r="G21" i="6" s="1"/>
  <c r="D21" i="6"/>
  <c r="F21" i="6" s="1"/>
  <c r="E20" i="6"/>
  <c r="G20" i="6" s="1"/>
  <c r="D20" i="6"/>
  <c r="F20" i="6" s="1"/>
  <c r="E19" i="6"/>
  <c r="G19" i="6" s="1"/>
  <c r="D19" i="6"/>
  <c r="F19" i="6" s="1"/>
  <c r="E18" i="6"/>
  <c r="G18" i="6" s="1"/>
  <c r="D18" i="6"/>
  <c r="F18" i="6" s="1"/>
  <c r="E17" i="6"/>
  <c r="G17" i="6" s="1"/>
  <c r="D17" i="6"/>
  <c r="F17" i="6" s="1"/>
  <c r="E16" i="6"/>
  <c r="G16" i="6" s="1"/>
  <c r="D16" i="6"/>
  <c r="F16" i="6" s="1"/>
  <c r="E15" i="6"/>
  <c r="G15" i="6" s="1"/>
  <c r="D15" i="6"/>
  <c r="F15" i="6" s="1"/>
  <c r="E14" i="6"/>
  <c r="G14" i="6" s="1"/>
  <c r="D14" i="6"/>
  <c r="F14" i="6" s="1"/>
  <c r="E13" i="6"/>
  <c r="G13" i="6" s="1"/>
  <c r="D13" i="6"/>
  <c r="F13" i="6" s="1"/>
  <c r="E12" i="6"/>
  <c r="G12" i="6" s="1"/>
  <c r="D12" i="6"/>
  <c r="F12" i="6" s="1"/>
  <c r="E11" i="6"/>
  <c r="G11" i="6" s="1"/>
  <c r="D11" i="6"/>
  <c r="F11" i="6" s="1"/>
  <c r="E10" i="6"/>
  <c r="G10" i="6" s="1"/>
  <c r="D10" i="6"/>
  <c r="F10" i="6" s="1"/>
  <c r="E9" i="6"/>
  <c r="G9" i="6" s="1"/>
  <c r="D9" i="6"/>
  <c r="F9" i="6" s="1"/>
  <c r="E8" i="6"/>
  <c r="G8" i="6" s="1"/>
  <c r="D8" i="6"/>
  <c r="F8" i="6" s="1"/>
  <c r="E7" i="6"/>
  <c r="G7" i="6" s="1"/>
  <c r="D7" i="6"/>
  <c r="F7" i="6" s="1"/>
  <c r="E6" i="6"/>
  <c r="G6" i="6" s="1"/>
  <c r="D6" i="6"/>
  <c r="F6" i="6" s="1"/>
  <c r="H8" i="6" l="1"/>
  <c r="J8" i="6" s="1"/>
  <c r="C7" i="3" s="1"/>
  <c r="D7" i="3" s="1"/>
  <c r="H10" i="6"/>
  <c r="J10" i="6" s="1"/>
  <c r="C9" i="3" s="1"/>
  <c r="D9" i="3" s="1"/>
  <c r="H12" i="6"/>
  <c r="J12" i="6" s="1"/>
  <c r="C11" i="3" s="1"/>
  <c r="D11" i="3" s="1"/>
  <c r="H16" i="6"/>
  <c r="J16" i="6" s="1"/>
  <c r="C15" i="3" s="1"/>
  <c r="D15" i="3" s="1"/>
  <c r="H22" i="6"/>
  <c r="J22" i="6" s="1"/>
  <c r="C21" i="3" s="1"/>
  <c r="D21" i="3" s="1"/>
  <c r="H24" i="6"/>
  <c r="J24" i="6" s="1"/>
  <c r="C23" i="3" s="1"/>
  <c r="D23" i="3" s="1"/>
  <c r="H30" i="6"/>
  <c r="J30" i="6" s="1"/>
  <c r="C29" i="3" s="1"/>
  <c r="D29" i="3" s="1"/>
  <c r="H36" i="6"/>
  <c r="J36" i="6" s="1"/>
  <c r="C35" i="3" s="1"/>
  <c r="D35" i="3" s="1"/>
  <c r="H38" i="6"/>
  <c r="J38" i="6" s="1"/>
  <c r="C37" i="3" s="1"/>
  <c r="D37" i="3" s="1"/>
  <c r="H44" i="6"/>
  <c r="J44" i="6" s="1"/>
  <c r="C43" i="3" s="1"/>
  <c r="D43" i="3" s="1"/>
  <c r="H46" i="6"/>
  <c r="J46" i="6" s="1"/>
  <c r="C45" i="3" s="1"/>
  <c r="D45" i="3" s="1"/>
  <c r="H48" i="6"/>
  <c r="J48" i="6" s="1"/>
  <c r="C47" i="3" s="1"/>
  <c r="D47" i="3" s="1"/>
  <c r="H50" i="6"/>
  <c r="J50" i="6" s="1"/>
  <c r="C49" i="3" s="1"/>
  <c r="D49" i="3" s="1"/>
  <c r="H58" i="6"/>
  <c r="J58" i="6" s="1"/>
  <c r="C57" i="3" s="1"/>
  <c r="D57" i="3" s="1"/>
  <c r="H60" i="6"/>
  <c r="J60" i="6" s="1"/>
  <c r="C59" i="3" s="1"/>
  <c r="D59" i="3" s="1"/>
  <c r="H64" i="6"/>
  <c r="J64" i="6" s="1"/>
  <c r="C63" i="3" s="1"/>
  <c r="D63" i="3" s="1"/>
  <c r="H68" i="6"/>
  <c r="J68" i="6" s="1"/>
  <c r="C67" i="3" s="1"/>
  <c r="D67" i="3" s="1"/>
  <c r="C70" i="11" s="1"/>
  <c r="H70" i="6"/>
  <c r="J70" i="6" s="1"/>
  <c r="C69" i="3" s="1"/>
  <c r="D69" i="3" s="1"/>
  <c r="C72" i="11" s="1"/>
  <c r="H78" i="6"/>
  <c r="H80" i="6"/>
  <c r="H82" i="6"/>
  <c r="H84" i="6"/>
  <c r="J84" i="6" s="1"/>
  <c r="C83" i="3" s="1"/>
  <c r="D83" i="3" s="1"/>
  <c r="H90" i="6"/>
  <c r="J90" i="6" s="1"/>
  <c r="C89" i="3" s="1"/>
  <c r="D89" i="3" s="1"/>
  <c r="H96" i="6"/>
  <c r="J96" i="6" s="1"/>
  <c r="C95" i="3" s="1"/>
  <c r="D95" i="3" s="1"/>
  <c r="H100" i="6"/>
  <c r="J100" i="6" s="1"/>
  <c r="C99" i="3" s="1"/>
  <c r="D99" i="3" s="1"/>
  <c r="H102" i="6"/>
  <c r="J102" i="6" s="1"/>
  <c r="C101" i="3" s="1"/>
  <c r="D101" i="3" s="1"/>
  <c r="F110" i="6"/>
  <c r="I72" i="6" s="1"/>
  <c r="H67" i="6"/>
  <c r="J67" i="6" s="1"/>
  <c r="C66" i="3" s="1"/>
  <c r="D66" i="3" s="1"/>
  <c r="C69" i="11" s="1"/>
  <c r="G110" i="6"/>
  <c r="H79" i="6"/>
  <c r="H95" i="6"/>
  <c r="J95" i="6" s="1"/>
  <c r="C94" i="3" s="1"/>
  <c r="D94" i="3" s="1"/>
  <c r="H7" i="6"/>
  <c r="J7" i="6" s="1"/>
  <c r="C6" i="3" s="1"/>
  <c r="D6" i="3" s="1"/>
  <c r="H11" i="6"/>
  <c r="J11" i="6" s="1"/>
  <c r="C10" i="3" s="1"/>
  <c r="D10" i="3" s="1"/>
  <c r="H31" i="6"/>
  <c r="J31" i="6" s="1"/>
  <c r="C30" i="3" s="1"/>
  <c r="D30" i="3" s="1"/>
  <c r="H35" i="6"/>
  <c r="J35" i="6" s="1"/>
  <c r="C34" i="3" s="1"/>
  <c r="D34" i="3" s="1"/>
  <c r="H47" i="6"/>
  <c r="J47" i="6" s="1"/>
  <c r="C46" i="3" s="1"/>
  <c r="D46" i="3" s="1"/>
  <c r="H59" i="6"/>
  <c r="J59" i="6" s="1"/>
  <c r="C58" i="3" s="1"/>
  <c r="D58" i="3" s="1"/>
  <c r="H71" i="6"/>
  <c r="J71" i="6" s="1"/>
  <c r="C70" i="3" s="1"/>
  <c r="D70" i="3" s="1"/>
  <c r="H75" i="6"/>
  <c r="J75" i="6" s="1"/>
  <c r="C74" i="3" s="1"/>
  <c r="D74" i="3" s="1"/>
  <c r="H87" i="6"/>
  <c r="J87" i="6" s="1"/>
  <c r="C86" i="3" s="1"/>
  <c r="D86" i="3" s="1"/>
  <c r="H91" i="6"/>
  <c r="J91" i="6" s="1"/>
  <c r="C90" i="3" s="1"/>
  <c r="D90" i="3" s="1"/>
  <c r="H99" i="6"/>
  <c r="J99" i="6" s="1"/>
  <c r="C98" i="3" s="1"/>
  <c r="D98" i="3" s="1"/>
  <c r="H51" i="6"/>
  <c r="J51" i="6" s="1"/>
  <c r="C50" i="3" s="1"/>
  <c r="D50" i="3" s="1"/>
  <c r="C53" i="11" s="1"/>
  <c r="H63" i="6"/>
  <c r="J63" i="6" s="1"/>
  <c r="C62" i="3" s="1"/>
  <c r="D62" i="3" s="1"/>
  <c r="H83" i="6"/>
  <c r="H103" i="6"/>
  <c r="J103" i="6" s="1"/>
  <c r="C102" i="3" s="1"/>
  <c r="D102" i="3" s="1"/>
  <c r="H107" i="6"/>
  <c r="J107" i="6" s="1"/>
  <c r="C106" i="3" s="1"/>
  <c r="D106" i="3" s="1"/>
  <c r="H9" i="6"/>
  <c r="J9" i="6" s="1"/>
  <c r="C8" i="3" s="1"/>
  <c r="D8" i="3" s="1"/>
  <c r="H27" i="6"/>
  <c r="J27" i="6" s="1"/>
  <c r="C26" i="3" s="1"/>
  <c r="D26" i="3" s="1"/>
  <c r="H39" i="6"/>
  <c r="J39" i="6" s="1"/>
  <c r="C38" i="3" s="1"/>
  <c r="D38" i="3" s="1"/>
  <c r="H41" i="6"/>
  <c r="J41" i="6" s="1"/>
  <c r="C40" i="3" s="1"/>
  <c r="D40" i="3" s="1"/>
  <c r="H43" i="6"/>
  <c r="J43" i="6" s="1"/>
  <c r="C42" i="3" s="1"/>
  <c r="D42" i="3" s="1"/>
  <c r="H57" i="6"/>
  <c r="J57" i="6" s="1"/>
  <c r="C56" i="3" s="1"/>
  <c r="D56" i="3" s="1"/>
  <c r="H73" i="6"/>
  <c r="J73" i="6" s="1"/>
  <c r="C72" i="3" s="1"/>
  <c r="D72" i="3" s="1"/>
  <c r="H89" i="6"/>
  <c r="J89" i="6" s="1"/>
  <c r="C88" i="3" s="1"/>
  <c r="D88" i="3" s="1"/>
  <c r="H105" i="6"/>
  <c r="J105" i="6" s="1"/>
  <c r="C104" i="3" s="1"/>
  <c r="D104" i="3" s="1"/>
  <c r="H15" i="6"/>
  <c r="J15" i="6" s="1"/>
  <c r="C14" i="3" s="1"/>
  <c r="D14" i="3" s="1"/>
  <c r="H23" i="6"/>
  <c r="J23" i="6" s="1"/>
  <c r="C22" i="3" s="1"/>
  <c r="D22" i="3" s="1"/>
  <c r="H25" i="6"/>
  <c r="J25" i="6" s="1"/>
  <c r="C24" i="3" s="1"/>
  <c r="D24" i="3" s="1"/>
  <c r="H40" i="6"/>
  <c r="J40" i="6" s="1"/>
  <c r="C39" i="3" s="1"/>
  <c r="D39" i="3" s="1"/>
  <c r="H108" i="6"/>
  <c r="J108" i="6" s="1"/>
  <c r="C107" i="3" s="1"/>
  <c r="D107" i="3" s="1"/>
  <c r="H76" i="6"/>
  <c r="J76" i="6" s="1"/>
  <c r="C75" i="3" s="1"/>
  <c r="D75" i="3" s="1"/>
  <c r="H28" i="6"/>
  <c r="J28" i="6" s="1"/>
  <c r="C27" i="3" s="1"/>
  <c r="D27" i="3" s="1"/>
  <c r="H19" i="6"/>
  <c r="J19" i="6" s="1"/>
  <c r="C18" i="3" s="1"/>
  <c r="D18" i="3" s="1"/>
  <c r="H106" i="6"/>
  <c r="J106" i="6" s="1"/>
  <c r="C105" i="3" s="1"/>
  <c r="D105" i="3" s="1"/>
  <c r="H42" i="6"/>
  <c r="J42" i="6" s="1"/>
  <c r="C41" i="3" s="1"/>
  <c r="D41" i="3" s="1"/>
  <c r="H62" i="6"/>
  <c r="J62" i="6" s="1"/>
  <c r="C61" i="3" s="1"/>
  <c r="D61" i="3" s="1"/>
  <c r="H17" i="6"/>
  <c r="J17" i="6" s="1"/>
  <c r="C16" i="3" s="1"/>
  <c r="D16" i="3" s="1"/>
  <c r="H21" i="6"/>
  <c r="J21" i="6" s="1"/>
  <c r="C20" i="3" s="1"/>
  <c r="D20" i="3" s="1"/>
  <c r="H33" i="6"/>
  <c r="J33" i="6" s="1"/>
  <c r="C32" i="3" s="1"/>
  <c r="D32" i="3" s="1"/>
  <c r="H37" i="6"/>
  <c r="J37" i="6" s="1"/>
  <c r="C36" i="3" s="1"/>
  <c r="D36" i="3" s="1"/>
  <c r="H49" i="6"/>
  <c r="J49" i="6" s="1"/>
  <c r="C48" i="3" s="1"/>
  <c r="D48" i="3" s="1"/>
  <c r="H65" i="6"/>
  <c r="J65" i="6" s="1"/>
  <c r="C64" i="3" s="1"/>
  <c r="D64" i="3" s="1"/>
  <c r="H81" i="6"/>
  <c r="H97" i="6"/>
  <c r="J97" i="6" s="1"/>
  <c r="C96" i="3" s="1"/>
  <c r="D96" i="3" s="1"/>
  <c r="H32" i="6"/>
  <c r="J32" i="6" s="1"/>
  <c r="C31" i="3" s="1"/>
  <c r="D31" i="3" s="1"/>
  <c r="H104" i="6"/>
  <c r="J104" i="6" s="1"/>
  <c r="C103" i="3" s="1"/>
  <c r="D103" i="3" s="1"/>
  <c r="H72" i="6"/>
  <c r="H20" i="6"/>
  <c r="J20" i="6" s="1"/>
  <c r="C19" i="3" s="1"/>
  <c r="D19" i="3" s="1"/>
  <c r="H66" i="6"/>
  <c r="J66" i="6" s="1"/>
  <c r="C65" i="3" s="1"/>
  <c r="D65" i="3" s="1"/>
  <c r="H6" i="6"/>
  <c r="H86" i="6"/>
  <c r="J86" i="6" s="1"/>
  <c r="C85" i="3" s="1"/>
  <c r="D85" i="3" s="1"/>
  <c r="H54" i="6"/>
  <c r="J54" i="6" s="1"/>
  <c r="C53" i="3" s="1"/>
  <c r="D53" i="3" s="1"/>
  <c r="C56" i="11" s="1"/>
  <c r="H92" i="6"/>
  <c r="J92" i="6" s="1"/>
  <c r="C91" i="3" s="1"/>
  <c r="D91" i="3" s="1"/>
  <c r="H56" i="6"/>
  <c r="J56" i="6" s="1"/>
  <c r="C55" i="3" s="1"/>
  <c r="D55" i="3" s="1"/>
  <c r="H55" i="6"/>
  <c r="J55" i="6" s="1"/>
  <c r="C54" i="3" s="1"/>
  <c r="D54" i="3" s="1"/>
  <c r="C57" i="11" s="1"/>
  <c r="H74" i="6"/>
  <c r="J74" i="6" s="1"/>
  <c r="C73" i="3" s="1"/>
  <c r="D73" i="3" s="1"/>
  <c r="H14" i="6"/>
  <c r="J14" i="6" s="1"/>
  <c r="C13" i="3" s="1"/>
  <c r="D13" i="3" s="1"/>
  <c r="H94" i="6"/>
  <c r="J94" i="6" s="1"/>
  <c r="C93" i="3" s="1"/>
  <c r="D93" i="3" s="1"/>
  <c r="H26" i="6"/>
  <c r="J26" i="6" s="1"/>
  <c r="C25" i="3" s="1"/>
  <c r="D25" i="3" s="1"/>
  <c r="H13" i="6"/>
  <c r="J13" i="6" s="1"/>
  <c r="C12" i="3" s="1"/>
  <c r="D12" i="3" s="1"/>
  <c r="H29" i="6"/>
  <c r="J29" i="6" s="1"/>
  <c r="C28" i="3" s="1"/>
  <c r="D28" i="3" s="1"/>
  <c r="H45" i="6"/>
  <c r="J45" i="6" s="1"/>
  <c r="C44" i="3" s="1"/>
  <c r="D44" i="3" s="1"/>
  <c r="H53" i="6"/>
  <c r="J53" i="6" s="1"/>
  <c r="C52" i="3" s="1"/>
  <c r="D52" i="3" s="1"/>
  <c r="C55" i="11" s="1"/>
  <c r="H61" i="6"/>
  <c r="J61" i="6" s="1"/>
  <c r="C60" i="3" s="1"/>
  <c r="D60" i="3" s="1"/>
  <c r="H69" i="6"/>
  <c r="J69" i="6" s="1"/>
  <c r="C68" i="3" s="1"/>
  <c r="D68" i="3" s="1"/>
  <c r="C71" i="11" s="1"/>
  <c r="H77" i="6"/>
  <c r="H85" i="6"/>
  <c r="J85" i="6" s="1"/>
  <c r="C84" i="3" s="1"/>
  <c r="D84" i="3" s="1"/>
  <c r="H93" i="6"/>
  <c r="J93" i="6" s="1"/>
  <c r="C92" i="3" s="1"/>
  <c r="D92" i="3" s="1"/>
  <c r="H101" i="6"/>
  <c r="J101" i="6" s="1"/>
  <c r="C100" i="3" s="1"/>
  <c r="D100" i="3" s="1"/>
  <c r="H109" i="6"/>
  <c r="J109" i="6" s="1"/>
  <c r="C108" i="3" s="1"/>
  <c r="D108" i="3" s="1"/>
  <c r="H88" i="6"/>
  <c r="J88" i="6" s="1"/>
  <c r="C87" i="3" s="1"/>
  <c r="D87" i="3" s="1"/>
  <c r="H52" i="6"/>
  <c r="J52" i="6" s="1"/>
  <c r="C51" i="3" s="1"/>
  <c r="D51" i="3" s="1"/>
  <c r="C54" i="11" s="1"/>
  <c r="H98" i="6"/>
  <c r="J98" i="6" s="1"/>
  <c r="C97" i="3" s="1"/>
  <c r="D97" i="3" s="1"/>
  <c r="H34" i="6"/>
  <c r="J34" i="6" s="1"/>
  <c r="C33" i="3" s="1"/>
  <c r="D33" i="3" s="1"/>
  <c r="H18" i="6"/>
  <c r="J18" i="6" s="1"/>
  <c r="C17" i="3" s="1"/>
  <c r="D17" i="3" s="1"/>
  <c r="C95" i="11" l="1"/>
  <c r="F92" i="3"/>
  <c r="E95" i="11" s="1"/>
  <c r="E92" i="3"/>
  <c r="D95" i="11" s="1"/>
  <c r="C15" i="11"/>
  <c r="F12" i="3"/>
  <c r="E15" i="11" s="1"/>
  <c r="E12" i="3"/>
  <c r="D15" i="11" s="1"/>
  <c r="C99" i="11"/>
  <c r="F96" i="3"/>
  <c r="E99" i="11" s="1"/>
  <c r="E96" i="3"/>
  <c r="D99" i="11" s="1"/>
  <c r="C64" i="11"/>
  <c r="F61" i="3"/>
  <c r="E64" i="11" s="1"/>
  <c r="E61" i="3"/>
  <c r="D64" i="11" s="1"/>
  <c r="C27" i="11"/>
  <c r="F24" i="3"/>
  <c r="E27" i="11" s="1"/>
  <c r="E24" i="3"/>
  <c r="D27" i="11" s="1"/>
  <c r="C43" i="11"/>
  <c r="E40" i="3"/>
  <c r="D43" i="11" s="1"/>
  <c r="F40" i="3"/>
  <c r="E43" i="11" s="1"/>
  <c r="C109" i="11"/>
  <c r="E106" i="3"/>
  <c r="D109" i="11" s="1"/>
  <c r="F106" i="3"/>
  <c r="E109" i="11" s="1"/>
  <c r="C37" i="11"/>
  <c r="F34" i="3"/>
  <c r="E37" i="11" s="1"/>
  <c r="E34" i="3"/>
  <c r="D37" i="11" s="1"/>
  <c r="C62" i="11"/>
  <c r="F59" i="3"/>
  <c r="E62" i="11" s="1"/>
  <c r="E59" i="3"/>
  <c r="D62" i="11" s="1"/>
  <c r="C14" i="11"/>
  <c r="E11" i="3"/>
  <c r="D14" i="11" s="1"/>
  <c r="F11" i="3"/>
  <c r="E14" i="11" s="1"/>
  <c r="C90" i="11"/>
  <c r="E87" i="3"/>
  <c r="D90" i="11" s="1"/>
  <c r="F87" i="3"/>
  <c r="E90" i="11" s="1"/>
  <c r="C44" i="11"/>
  <c r="F41" i="3"/>
  <c r="E44" i="11" s="1"/>
  <c r="E41" i="3"/>
  <c r="D44" i="11" s="1"/>
  <c r="C25" i="11"/>
  <c r="F22" i="3"/>
  <c r="E25" i="11" s="1"/>
  <c r="E22" i="3"/>
  <c r="D25" i="11" s="1"/>
  <c r="C41" i="11"/>
  <c r="E38" i="3"/>
  <c r="D41" i="11" s="1"/>
  <c r="F38" i="3"/>
  <c r="E41" i="11" s="1"/>
  <c r="C101" i="11"/>
  <c r="E98" i="3"/>
  <c r="D101" i="11" s="1"/>
  <c r="F98" i="3"/>
  <c r="E101" i="11" s="1"/>
  <c r="C33" i="11"/>
  <c r="F30" i="3"/>
  <c r="E33" i="11" s="1"/>
  <c r="E30" i="3"/>
  <c r="D33" i="11" s="1"/>
  <c r="C86" i="11"/>
  <c r="F83" i="3"/>
  <c r="E86" i="11" s="1"/>
  <c r="E83" i="3"/>
  <c r="D86" i="11" s="1"/>
  <c r="C60" i="11"/>
  <c r="F57" i="3"/>
  <c r="E60" i="11" s="1"/>
  <c r="E57" i="3"/>
  <c r="D60" i="11" s="1"/>
  <c r="C12" i="11"/>
  <c r="F9" i="3"/>
  <c r="E12" i="11" s="1"/>
  <c r="E9" i="3"/>
  <c r="D12" i="11" s="1"/>
  <c r="C36" i="11"/>
  <c r="F33" i="3"/>
  <c r="E36" i="11" s="1"/>
  <c r="E33" i="3"/>
  <c r="D36" i="11" s="1"/>
  <c r="C47" i="11"/>
  <c r="E44" i="3"/>
  <c r="D47" i="11" s="1"/>
  <c r="F44" i="3"/>
  <c r="E47" i="11" s="1"/>
  <c r="C96" i="11"/>
  <c r="F93" i="3"/>
  <c r="E96" i="11" s="1"/>
  <c r="E93" i="3"/>
  <c r="D96" i="11" s="1"/>
  <c r="C67" i="11"/>
  <c r="F64" i="3"/>
  <c r="E67" i="11" s="1"/>
  <c r="E64" i="3"/>
  <c r="D67" i="11" s="1"/>
  <c r="C108" i="11"/>
  <c r="F105" i="3"/>
  <c r="E108" i="11" s="1"/>
  <c r="E105" i="3"/>
  <c r="D108" i="11" s="1"/>
  <c r="C17" i="11"/>
  <c r="F14" i="3"/>
  <c r="E17" i="11" s="1"/>
  <c r="E14" i="3"/>
  <c r="D17" i="11" s="1"/>
  <c r="C29" i="11"/>
  <c r="F26" i="3"/>
  <c r="E29" i="11" s="1"/>
  <c r="E26" i="3"/>
  <c r="D29" i="11" s="1"/>
  <c r="C93" i="11"/>
  <c r="F90" i="3"/>
  <c r="E93" i="11" s="1"/>
  <c r="E90" i="3"/>
  <c r="D93" i="11" s="1"/>
  <c r="C61" i="11"/>
  <c r="E58" i="3"/>
  <c r="D61" i="11" s="1"/>
  <c r="F58" i="3"/>
  <c r="E61" i="11" s="1"/>
  <c r="C13" i="11"/>
  <c r="F10" i="3"/>
  <c r="E13" i="11" s="1"/>
  <c r="E10" i="3"/>
  <c r="D13" i="11" s="1"/>
  <c r="C102" i="11"/>
  <c r="F99" i="3"/>
  <c r="E102" i="11" s="1"/>
  <c r="E99" i="3"/>
  <c r="D102" i="11" s="1"/>
  <c r="C52" i="11"/>
  <c r="E49" i="3"/>
  <c r="D52" i="11" s="1"/>
  <c r="F49" i="3"/>
  <c r="E52" i="11" s="1"/>
  <c r="C40" i="11"/>
  <c r="E37" i="3"/>
  <c r="D40" i="11" s="1"/>
  <c r="F37" i="3"/>
  <c r="E40" i="11" s="1"/>
  <c r="C24" i="11"/>
  <c r="F21" i="3"/>
  <c r="E24" i="11" s="1"/>
  <c r="E21" i="3"/>
  <c r="D24" i="11" s="1"/>
  <c r="C10" i="11"/>
  <c r="F7" i="3"/>
  <c r="E10" i="11" s="1"/>
  <c r="E7" i="3"/>
  <c r="D10" i="11" s="1"/>
  <c r="C63" i="11"/>
  <c r="E60" i="3"/>
  <c r="D63" i="11" s="1"/>
  <c r="F60" i="3"/>
  <c r="E63" i="11" s="1"/>
  <c r="C76" i="11"/>
  <c r="F73" i="3"/>
  <c r="E76" i="11" s="1"/>
  <c r="E73" i="3"/>
  <c r="D76" i="11" s="1"/>
  <c r="C22" i="11"/>
  <c r="F19" i="3"/>
  <c r="E22" i="11" s="1"/>
  <c r="E19" i="3"/>
  <c r="D22" i="11" s="1"/>
  <c r="C39" i="11"/>
  <c r="E36" i="3"/>
  <c r="D39" i="11" s="1"/>
  <c r="F36" i="3"/>
  <c r="E39" i="11" s="1"/>
  <c r="C30" i="11"/>
  <c r="E27" i="3"/>
  <c r="D30" i="11" s="1"/>
  <c r="F27" i="3"/>
  <c r="E30" i="11" s="1"/>
  <c r="C91" i="11"/>
  <c r="F88" i="3"/>
  <c r="E91" i="11" s="1"/>
  <c r="E88" i="3"/>
  <c r="D91" i="11" s="1"/>
  <c r="C77" i="11"/>
  <c r="F74" i="3"/>
  <c r="E77" i="11" s="1"/>
  <c r="E74" i="3"/>
  <c r="D77" i="11" s="1"/>
  <c r="C97" i="11"/>
  <c r="F94" i="3"/>
  <c r="E97" i="11" s="1"/>
  <c r="E94" i="3"/>
  <c r="D97" i="11" s="1"/>
  <c r="C92" i="11"/>
  <c r="F89" i="3"/>
  <c r="E92" i="11" s="1"/>
  <c r="E89" i="3"/>
  <c r="D92" i="11" s="1"/>
  <c r="C48" i="11"/>
  <c r="E45" i="3"/>
  <c r="D48" i="11" s="1"/>
  <c r="F45" i="3"/>
  <c r="E48" i="11" s="1"/>
  <c r="C32" i="11"/>
  <c r="E29" i="3"/>
  <c r="D32" i="11" s="1"/>
  <c r="F29" i="3"/>
  <c r="E32" i="11" s="1"/>
  <c r="C20" i="11"/>
  <c r="E17" i="3"/>
  <c r="D20" i="11" s="1"/>
  <c r="F17" i="3"/>
  <c r="E20" i="11" s="1"/>
  <c r="C87" i="11"/>
  <c r="F84" i="3"/>
  <c r="E87" i="11" s="1"/>
  <c r="E84" i="3"/>
  <c r="D87" i="11" s="1"/>
  <c r="C28" i="11"/>
  <c r="F25" i="3"/>
  <c r="E28" i="11" s="1"/>
  <c r="E25" i="3"/>
  <c r="D28" i="11" s="1"/>
  <c r="C88" i="11"/>
  <c r="E85" i="3"/>
  <c r="D88" i="11" s="1"/>
  <c r="F85" i="3"/>
  <c r="E88" i="11" s="1"/>
  <c r="C35" i="11"/>
  <c r="F32" i="3"/>
  <c r="E35" i="11" s="1"/>
  <c r="E32" i="3"/>
  <c r="D35" i="11" s="1"/>
  <c r="C78" i="11"/>
  <c r="E75" i="3"/>
  <c r="D78" i="11" s="1"/>
  <c r="F75" i="3"/>
  <c r="E78" i="11" s="1"/>
  <c r="C75" i="11"/>
  <c r="F72" i="3"/>
  <c r="E75" i="11" s="1"/>
  <c r="E72" i="3"/>
  <c r="D75" i="11" s="1"/>
  <c r="C105" i="11"/>
  <c r="F102" i="3"/>
  <c r="E105" i="11" s="1"/>
  <c r="E102" i="3"/>
  <c r="D105" i="11" s="1"/>
  <c r="C73" i="11"/>
  <c r="E70" i="3"/>
  <c r="D73" i="11" s="1"/>
  <c r="F70" i="3"/>
  <c r="E73" i="11" s="1"/>
  <c r="C104" i="11"/>
  <c r="E101" i="3"/>
  <c r="D104" i="11" s="1"/>
  <c r="F101" i="3"/>
  <c r="E104" i="11" s="1"/>
  <c r="C46" i="11"/>
  <c r="E43" i="3"/>
  <c r="D46" i="11" s="1"/>
  <c r="F43" i="3"/>
  <c r="E46" i="11" s="1"/>
  <c r="C26" i="11"/>
  <c r="F23" i="3"/>
  <c r="E26" i="11" s="1"/>
  <c r="E23" i="3"/>
  <c r="D26" i="11" s="1"/>
  <c r="C111" i="11"/>
  <c r="F108" i="3"/>
  <c r="E111" i="11" s="1"/>
  <c r="E108" i="3"/>
  <c r="D111" i="11" s="1"/>
  <c r="C58" i="11"/>
  <c r="F55" i="3"/>
  <c r="E58" i="11" s="1"/>
  <c r="E55" i="3"/>
  <c r="D58" i="11" s="1"/>
  <c r="C106" i="11"/>
  <c r="F103" i="3"/>
  <c r="E106" i="11" s="1"/>
  <c r="E103" i="3"/>
  <c r="D106" i="11" s="1"/>
  <c r="C23" i="11"/>
  <c r="E20" i="3"/>
  <c r="D23" i="11" s="1"/>
  <c r="F20" i="3"/>
  <c r="E23" i="11" s="1"/>
  <c r="C110" i="11"/>
  <c r="F107" i="3"/>
  <c r="E110" i="11" s="1"/>
  <c r="E107" i="3"/>
  <c r="D110" i="11" s="1"/>
  <c r="C59" i="11"/>
  <c r="F56" i="3"/>
  <c r="E59" i="11" s="1"/>
  <c r="E56" i="3"/>
  <c r="D59" i="11" s="1"/>
  <c r="C100" i="11"/>
  <c r="F97" i="3"/>
  <c r="E100" i="11" s="1"/>
  <c r="E97" i="3"/>
  <c r="D100" i="11" s="1"/>
  <c r="C103" i="11"/>
  <c r="F100" i="3"/>
  <c r="E103" i="11" s="1"/>
  <c r="E100" i="3"/>
  <c r="D103" i="11" s="1"/>
  <c r="C31" i="11"/>
  <c r="F28" i="3"/>
  <c r="E31" i="11" s="1"/>
  <c r="E28" i="3"/>
  <c r="D31" i="11" s="1"/>
  <c r="C16" i="11"/>
  <c r="F13" i="3"/>
  <c r="E16" i="11" s="1"/>
  <c r="E13" i="3"/>
  <c r="D16" i="11" s="1"/>
  <c r="C94" i="11"/>
  <c r="F91" i="3"/>
  <c r="E94" i="11" s="1"/>
  <c r="E91" i="3"/>
  <c r="D94" i="11" s="1"/>
  <c r="C68" i="11"/>
  <c r="E65" i="3"/>
  <c r="D68" i="11" s="1"/>
  <c r="F65" i="3"/>
  <c r="E68" i="11" s="1"/>
  <c r="C34" i="11"/>
  <c r="F31" i="3"/>
  <c r="E34" i="11" s="1"/>
  <c r="E31" i="3"/>
  <c r="D34" i="11" s="1"/>
  <c r="C51" i="11"/>
  <c r="F48" i="3"/>
  <c r="E51" i="11" s="1"/>
  <c r="E48" i="3"/>
  <c r="D51" i="11" s="1"/>
  <c r="C19" i="11"/>
  <c r="F16" i="3"/>
  <c r="E19" i="11" s="1"/>
  <c r="E16" i="3"/>
  <c r="D19" i="11" s="1"/>
  <c r="C21" i="11"/>
  <c r="F18" i="3"/>
  <c r="E21" i="11" s="1"/>
  <c r="E18" i="3"/>
  <c r="D21" i="11" s="1"/>
  <c r="C42" i="11"/>
  <c r="F39" i="3"/>
  <c r="E42" i="11" s="1"/>
  <c r="E39" i="3"/>
  <c r="D42" i="11" s="1"/>
  <c r="C107" i="11"/>
  <c r="F104" i="3"/>
  <c r="E107" i="11" s="1"/>
  <c r="E104" i="3"/>
  <c r="D107" i="11" s="1"/>
  <c r="C45" i="11"/>
  <c r="F42" i="3"/>
  <c r="E45" i="11" s="1"/>
  <c r="E42" i="3"/>
  <c r="D45" i="11" s="1"/>
  <c r="C11" i="11"/>
  <c r="E8" i="3"/>
  <c r="D11" i="11" s="1"/>
  <c r="F8" i="3"/>
  <c r="E11" i="11" s="1"/>
  <c r="C65" i="11"/>
  <c r="F62" i="3"/>
  <c r="E65" i="11" s="1"/>
  <c r="E62" i="3"/>
  <c r="D65" i="11" s="1"/>
  <c r="C89" i="11"/>
  <c r="E86" i="3"/>
  <c r="D89" i="11" s="1"/>
  <c r="F86" i="3"/>
  <c r="E89" i="11" s="1"/>
  <c r="C49" i="11"/>
  <c r="F46" i="3"/>
  <c r="E49" i="11" s="1"/>
  <c r="E46" i="3"/>
  <c r="D49" i="11" s="1"/>
  <c r="C9" i="11"/>
  <c r="F6" i="3"/>
  <c r="E9" i="11" s="1"/>
  <c r="E6" i="3"/>
  <c r="D9" i="11" s="1"/>
  <c r="C98" i="11"/>
  <c r="F95" i="3"/>
  <c r="E98" i="11" s="1"/>
  <c r="E95" i="3"/>
  <c r="D98" i="11" s="1"/>
  <c r="C66" i="11"/>
  <c r="F63" i="3"/>
  <c r="E66" i="11" s="1"/>
  <c r="E63" i="3"/>
  <c r="D66" i="11" s="1"/>
  <c r="C50" i="11"/>
  <c r="F47" i="3"/>
  <c r="E50" i="11" s="1"/>
  <c r="E47" i="3"/>
  <c r="D50" i="11" s="1"/>
  <c r="C38" i="11"/>
  <c r="F35" i="3"/>
  <c r="E38" i="11" s="1"/>
  <c r="E35" i="3"/>
  <c r="D38" i="11" s="1"/>
  <c r="C18" i="11"/>
  <c r="F15" i="3"/>
  <c r="E18" i="11" s="1"/>
  <c r="E15" i="3"/>
  <c r="D18" i="11" s="1"/>
  <c r="E69" i="3"/>
  <c r="D72" i="11" s="1"/>
  <c r="F69" i="3"/>
  <c r="E72" i="11" s="1"/>
  <c r="E68" i="3"/>
  <c r="D71" i="11" s="1"/>
  <c r="F68" i="3"/>
  <c r="E71" i="11" s="1"/>
  <c r="F67" i="3"/>
  <c r="E70" i="11" s="1"/>
  <c r="E67" i="3"/>
  <c r="D70" i="11" s="1"/>
  <c r="E66" i="3"/>
  <c r="D69" i="11" s="1"/>
  <c r="F66" i="3"/>
  <c r="E69" i="11" s="1"/>
  <c r="E53" i="3"/>
  <c r="D56" i="11" s="1"/>
  <c r="F53" i="3"/>
  <c r="E56" i="11" s="1"/>
  <c r="F52" i="3"/>
  <c r="E55" i="11" s="1"/>
  <c r="E52" i="3"/>
  <c r="D55" i="11" s="1"/>
  <c r="F51" i="3"/>
  <c r="E54" i="11" s="1"/>
  <c r="E51" i="3"/>
  <c r="D54" i="11" s="1"/>
  <c r="E50" i="3"/>
  <c r="D53" i="11" s="1"/>
  <c r="F50" i="3"/>
  <c r="E53" i="11" s="1"/>
  <c r="F54" i="3"/>
  <c r="E57" i="11" s="1"/>
  <c r="E54" i="3"/>
  <c r="D57" i="11" s="1"/>
  <c r="J72" i="6"/>
  <c r="C71" i="3" s="1"/>
  <c r="D71" i="3" s="1"/>
  <c r="C74" i="11" s="1"/>
  <c r="H110" i="6"/>
  <c r="J6" i="6"/>
  <c r="C5" i="3" s="1"/>
  <c r="I82" i="6"/>
  <c r="J82" i="6" s="1"/>
  <c r="C81" i="3" s="1"/>
  <c r="D81" i="3" s="1"/>
  <c r="C84" i="11" s="1"/>
  <c r="I78" i="6"/>
  <c r="J78" i="6" s="1"/>
  <c r="C77" i="3" s="1"/>
  <c r="D77" i="3" s="1"/>
  <c r="C80" i="11" s="1"/>
  <c r="I79" i="6"/>
  <c r="J79" i="6" s="1"/>
  <c r="C78" i="3" s="1"/>
  <c r="D78" i="3" s="1"/>
  <c r="C81" i="11" s="1"/>
  <c r="I81" i="6"/>
  <c r="J81" i="6" s="1"/>
  <c r="C80" i="3" s="1"/>
  <c r="D80" i="3" s="1"/>
  <c r="C83" i="11" s="1"/>
  <c r="I77" i="6"/>
  <c r="I80" i="6"/>
  <c r="J80" i="6" s="1"/>
  <c r="C79" i="3" s="1"/>
  <c r="D79" i="3" s="1"/>
  <c r="C82" i="11" s="1"/>
  <c r="I83" i="6"/>
  <c r="J83" i="6" s="1"/>
  <c r="C82" i="3" s="1"/>
  <c r="D82" i="3" s="1"/>
  <c r="C85" i="11" s="1"/>
  <c r="F80" i="3" l="1"/>
  <c r="E83" i="11" s="1"/>
  <c r="E80" i="3"/>
  <c r="D83" i="11" s="1"/>
  <c r="F82" i="3"/>
  <c r="E85" i="11" s="1"/>
  <c r="E82" i="3"/>
  <c r="D85" i="11" s="1"/>
  <c r="F78" i="3"/>
  <c r="E81" i="11" s="1"/>
  <c r="E78" i="3"/>
  <c r="D81" i="11" s="1"/>
  <c r="F79" i="3"/>
  <c r="E82" i="11" s="1"/>
  <c r="E79" i="3"/>
  <c r="D82" i="11" s="1"/>
  <c r="F77" i="3"/>
  <c r="E80" i="11" s="1"/>
  <c r="E77" i="3"/>
  <c r="D80" i="11" s="1"/>
  <c r="F71" i="3"/>
  <c r="E74" i="11" s="1"/>
  <c r="E71" i="3"/>
  <c r="D74" i="11" s="1"/>
  <c r="F81" i="3"/>
  <c r="E84" i="11" s="1"/>
  <c r="E81" i="3"/>
  <c r="D84" i="11" s="1"/>
  <c r="I110" i="6"/>
  <c r="J77" i="6"/>
  <c r="J110" i="6" l="1"/>
  <c r="C109" i="3" s="1"/>
  <c r="C76" i="3"/>
  <c r="D76" i="3" s="1"/>
  <c r="C79" i="11" s="1"/>
  <c r="L5" i="2"/>
  <c r="K4" i="16"/>
  <c r="H14" i="8"/>
  <c r="D9" i="8"/>
  <c r="E1" i="11"/>
  <c r="C3" i="16"/>
  <c r="D3" i="13"/>
  <c r="B4" i="8"/>
  <c r="D10" i="8" l="1"/>
  <c r="G6" i="13"/>
  <c r="AB106" i="3"/>
  <c r="G109" i="11" s="1"/>
  <c r="AB102" i="3"/>
  <c r="G105" i="11" s="1"/>
  <c r="AB98" i="3"/>
  <c r="G101" i="11" s="1"/>
  <c r="AB94" i="3"/>
  <c r="G97" i="11" s="1"/>
  <c r="AB90" i="3"/>
  <c r="G93" i="11" s="1"/>
  <c r="AB86" i="3"/>
  <c r="G89" i="11" s="1"/>
  <c r="AB75" i="3"/>
  <c r="G78" i="11" s="1"/>
  <c r="AB70" i="3"/>
  <c r="G73" i="11" s="1"/>
  <c r="AB62" i="3"/>
  <c r="G65" i="11" s="1"/>
  <c r="AB58" i="3"/>
  <c r="G61" i="11" s="1"/>
  <c r="AB49" i="3"/>
  <c r="G52" i="11" s="1"/>
  <c r="AB45" i="3"/>
  <c r="G48" i="11" s="1"/>
  <c r="AB41" i="3"/>
  <c r="G44" i="11" s="1"/>
  <c r="AB37" i="3"/>
  <c r="G40" i="11" s="1"/>
  <c r="AB33" i="3"/>
  <c r="G36" i="11" s="1"/>
  <c r="AB29" i="3"/>
  <c r="G32" i="11" s="1"/>
  <c r="AB25" i="3"/>
  <c r="G28" i="11" s="1"/>
  <c r="AB21" i="3"/>
  <c r="G24" i="11" s="1"/>
  <c r="AB17" i="3"/>
  <c r="G20" i="11" s="1"/>
  <c r="AB13" i="3"/>
  <c r="G16" i="11" s="1"/>
  <c r="AB9" i="3"/>
  <c r="G12" i="11" s="1"/>
  <c r="X107" i="3"/>
  <c r="F110" i="11" s="1"/>
  <c r="X103" i="3"/>
  <c r="F106" i="11" s="1"/>
  <c r="X99" i="3"/>
  <c r="F102" i="11" s="1"/>
  <c r="X95" i="3"/>
  <c r="F98" i="11" s="1"/>
  <c r="X91" i="3"/>
  <c r="F94" i="11" s="1"/>
  <c r="X87" i="3"/>
  <c r="F90" i="11" s="1"/>
  <c r="X83" i="3"/>
  <c r="F86" i="11" s="1"/>
  <c r="X72" i="3"/>
  <c r="F75" i="11" s="1"/>
  <c r="X63" i="3"/>
  <c r="F66" i="11" s="1"/>
  <c r="X59" i="3"/>
  <c r="F62" i="11" s="1"/>
  <c r="X55" i="3"/>
  <c r="F58" i="11" s="1"/>
  <c r="X46" i="3"/>
  <c r="F49" i="11" s="1"/>
  <c r="X42" i="3"/>
  <c r="F45" i="11" s="1"/>
  <c r="X38" i="3"/>
  <c r="F41" i="11" s="1"/>
  <c r="X34" i="3"/>
  <c r="F37" i="11" s="1"/>
  <c r="X30" i="3"/>
  <c r="F33" i="11" s="1"/>
  <c r="X26" i="3"/>
  <c r="F29" i="11" s="1"/>
  <c r="X22" i="3"/>
  <c r="F25" i="11" s="1"/>
  <c r="X18" i="3"/>
  <c r="F21" i="11" s="1"/>
  <c r="X14" i="3"/>
  <c r="F17" i="11" s="1"/>
  <c r="X10" i="3"/>
  <c r="F13" i="11" s="1"/>
  <c r="X6" i="3"/>
  <c r="F9" i="11" s="1"/>
  <c r="AB105" i="3"/>
  <c r="G108" i="11" s="1"/>
  <c r="AB101" i="3"/>
  <c r="G104" i="11" s="1"/>
  <c r="AB97" i="3"/>
  <c r="G100" i="11" s="1"/>
  <c r="AB93" i="3"/>
  <c r="G96" i="11" s="1"/>
  <c r="AB89" i="3"/>
  <c r="G92" i="11" s="1"/>
  <c r="AB85" i="3"/>
  <c r="G88" i="11" s="1"/>
  <c r="AB74" i="3"/>
  <c r="G77" i="11" s="1"/>
  <c r="AB65" i="3"/>
  <c r="G68" i="11" s="1"/>
  <c r="AB61" i="3"/>
  <c r="G64" i="11" s="1"/>
  <c r="AB57" i="3"/>
  <c r="G60" i="11" s="1"/>
  <c r="AB48" i="3"/>
  <c r="G51" i="11" s="1"/>
  <c r="AB44" i="3"/>
  <c r="G47" i="11" s="1"/>
  <c r="AB40" i="3"/>
  <c r="G43" i="11" s="1"/>
  <c r="AB36" i="3"/>
  <c r="G39" i="11" s="1"/>
  <c r="AB32" i="3"/>
  <c r="G35" i="11" s="1"/>
  <c r="AB28" i="3"/>
  <c r="G31" i="11" s="1"/>
  <c r="AB24" i="3"/>
  <c r="G27" i="11" s="1"/>
  <c r="AB20" i="3"/>
  <c r="G23" i="11" s="1"/>
  <c r="AB16" i="3"/>
  <c r="G19" i="11" s="1"/>
  <c r="AB12" i="3"/>
  <c r="G15" i="11" s="1"/>
  <c r="AB7" i="3"/>
  <c r="G10" i="11" s="1"/>
  <c r="X106" i="3"/>
  <c r="F109" i="11" s="1"/>
  <c r="X102" i="3"/>
  <c r="F105" i="11" s="1"/>
  <c r="X98" i="3"/>
  <c r="F101" i="11" s="1"/>
  <c r="X94" i="3"/>
  <c r="F97" i="11" s="1"/>
  <c r="X90" i="3"/>
  <c r="F93" i="11" s="1"/>
  <c r="X86" i="3"/>
  <c r="F89" i="11" s="1"/>
  <c r="X75" i="3"/>
  <c r="F78" i="11" s="1"/>
  <c r="X70" i="3"/>
  <c r="F73" i="11" s="1"/>
  <c r="X62" i="3"/>
  <c r="F65" i="11" s="1"/>
  <c r="X58" i="3"/>
  <c r="F61" i="11" s="1"/>
  <c r="X49" i="3"/>
  <c r="F52" i="11" s="1"/>
  <c r="X45" i="3"/>
  <c r="F48" i="11" s="1"/>
  <c r="X41" i="3"/>
  <c r="F44" i="11" s="1"/>
  <c r="X37" i="3"/>
  <c r="F40" i="11" s="1"/>
  <c r="X33" i="3"/>
  <c r="F36" i="11" s="1"/>
  <c r="X29" i="3"/>
  <c r="F32" i="11" s="1"/>
  <c r="X25" i="3"/>
  <c r="F28" i="11" s="1"/>
  <c r="X21" i="3"/>
  <c r="F24" i="11" s="1"/>
  <c r="X17" i="3"/>
  <c r="F20" i="11" s="1"/>
  <c r="X13" i="3"/>
  <c r="F16" i="11" s="1"/>
  <c r="X9" i="3"/>
  <c r="F12" i="11" s="1"/>
  <c r="AB107" i="3"/>
  <c r="G110" i="11" s="1"/>
  <c r="AB99" i="3"/>
  <c r="G102" i="11" s="1"/>
  <c r="AB91" i="3"/>
  <c r="G94" i="11" s="1"/>
  <c r="AB83" i="3"/>
  <c r="G86" i="11" s="1"/>
  <c r="AB63" i="3"/>
  <c r="G66" i="11" s="1"/>
  <c r="AB55" i="3"/>
  <c r="G58" i="11" s="1"/>
  <c r="AB42" i="3"/>
  <c r="G45" i="11" s="1"/>
  <c r="AB34" i="3"/>
  <c r="G37" i="11" s="1"/>
  <c r="AB26" i="3"/>
  <c r="G29" i="11" s="1"/>
  <c r="AB18" i="3"/>
  <c r="G21" i="11" s="1"/>
  <c r="AB10" i="3"/>
  <c r="G13" i="11" s="1"/>
  <c r="X104" i="3"/>
  <c r="F107" i="11" s="1"/>
  <c r="X96" i="3"/>
  <c r="F99" i="11" s="1"/>
  <c r="X88" i="3"/>
  <c r="F91" i="11" s="1"/>
  <c r="X73" i="3"/>
  <c r="F76" i="11" s="1"/>
  <c r="X60" i="3"/>
  <c r="F63" i="11" s="1"/>
  <c r="X47" i="3"/>
  <c r="F50" i="11" s="1"/>
  <c r="X39" i="3"/>
  <c r="F42" i="11" s="1"/>
  <c r="X31" i="3"/>
  <c r="F34" i="11" s="1"/>
  <c r="X23" i="3"/>
  <c r="F26" i="11" s="1"/>
  <c r="X15" i="3"/>
  <c r="F18" i="11" s="1"/>
  <c r="X7" i="3"/>
  <c r="F10" i="11" s="1"/>
  <c r="AB8" i="3"/>
  <c r="AB104" i="3"/>
  <c r="G107" i="11" s="1"/>
  <c r="AB96" i="3"/>
  <c r="G99" i="11" s="1"/>
  <c r="AB88" i="3"/>
  <c r="G91" i="11" s="1"/>
  <c r="AB73" i="3"/>
  <c r="G76" i="11" s="1"/>
  <c r="AB47" i="3"/>
  <c r="G50" i="11" s="1"/>
  <c r="AB39" i="3"/>
  <c r="G42" i="11" s="1"/>
  <c r="AB31" i="3"/>
  <c r="G34" i="11" s="1"/>
  <c r="AB23" i="3"/>
  <c r="G26" i="11" s="1"/>
  <c r="AB15" i="3"/>
  <c r="G18" i="11" s="1"/>
  <c r="AB6" i="3"/>
  <c r="G9" i="11" s="1"/>
  <c r="X101" i="3"/>
  <c r="F104" i="11" s="1"/>
  <c r="X93" i="3"/>
  <c r="F96" i="11" s="1"/>
  <c r="X85" i="3"/>
  <c r="F88" i="11" s="1"/>
  <c r="X65" i="3"/>
  <c r="F68" i="11" s="1"/>
  <c r="X57" i="3"/>
  <c r="F60" i="11" s="1"/>
  <c r="X44" i="3"/>
  <c r="F47" i="11" s="1"/>
  <c r="X36" i="3"/>
  <c r="F39" i="11" s="1"/>
  <c r="X28" i="3"/>
  <c r="F31" i="11" s="1"/>
  <c r="X20" i="3"/>
  <c r="F23" i="11" s="1"/>
  <c r="X12" i="3"/>
  <c r="F15" i="11" s="1"/>
  <c r="AB95" i="3"/>
  <c r="G98" i="11" s="1"/>
  <c r="AB87" i="3"/>
  <c r="G90" i="11" s="1"/>
  <c r="AB59" i="3"/>
  <c r="G62" i="11" s="1"/>
  <c r="AB38" i="3"/>
  <c r="G41" i="11" s="1"/>
  <c r="AB22" i="3"/>
  <c r="G25" i="11" s="1"/>
  <c r="X108" i="3"/>
  <c r="F111" i="11" s="1"/>
  <c r="X92" i="3"/>
  <c r="F95" i="11" s="1"/>
  <c r="X64" i="3"/>
  <c r="F67" i="11" s="1"/>
  <c r="X43" i="3"/>
  <c r="F46" i="11" s="1"/>
  <c r="X27" i="3"/>
  <c r="F30" i="11" s="1"/>
  <c r="X11" i="3"/>
  <c r="F14" i="11" s="1"/>
  <c r="AB108" i="3"/>
  <c r="G111" i="11" s="1"/>
  <c r="AB100" i="3"/>
  <c r="G103" i="11" s="1"/>
  <c r="AB92" i="3"/>
  <c r="G95" i="11" s="1"/>
  <c r="AB84" i="3"/>
  <c r="G87" i="11" s="1"/>
  <c r="AB64" i="3"/>
  <c r="G67" i="11" s="1"/>
  <c r="AB56" i="3"/>
  <c r="G59" i="11" s="1"/>
  <c r="AB43" i="3"/>
  <c r="G46" i="11" s="1"/>
  <c r="AB35" i="3"/>
  <c r="G38" i="11" s="1"/>
  <c r="AB27" i="3"/>
  <c r="G30" i="11" s="1"/>
  <c r="AB19" i="3"/>
  <c r="G22" i="11" s="1"/>
  <c r="AB11" i="3"/>
  <c r="G14" i="11" s="1"/>
  <c r="X105" i="3"/>
  <c r="F108" i="11" s="1"/>
  <c r="X97" i="3"/>
  <c r="F100" i="11" s="1"/>
  <c r="X89" i="3"/>
  <c r="F92" i="11" s="1"/>
  <c r="X74" i="3"/>
  <c r="F77" i="11" s="1"/>
  <c r="X61" i="3"/>
  <c r="F64" i="11" s="1"/>
  <c r="X48" i="3"/>
  <c r="F51" i="11" s="1"/>
  <c r="X40" i="3"/>
  <c r="F43" i="11" s="1"/>
  <c r="X32" i="3"/>
  <c r="F35" i="11" s="1"/>
  <c r="X24" i="3"/>
  <c r="F27" i="11" s="1"/>
  <c r="X16" i="3"/>
  <c r="F19" i="11" s="1"/>
  <c r="X8" i="3"/>
  <c r="AB60" i="3"/>
  <c r="G63" i="11" s="1"/>
  <c r="AB103" i="3"/>
  <c r="G106" i="11" s="1"/>
  <c r="AB72" i="3"/>
  <c r="G75" i="11" s="1"/>
  <c r="AB46" i="3"/>
  <c r="G49" i="11" s="1"/>
  <c r="AB30" i="3"/>
  <c r="G33" i="11" s="1"/>
  <c r="AB14" i="3"/>
  <c r="G17" i="11" s="1"/>
  <c r="X100" i="3"/>
  <c r="F103" i="11" s="1"/>
  <c r="X84" i="3"/>
  <c r="F87" i="11" s="1"/>
  <c r="X56" i="3"/>
  <c r="F59" i="11" s="1"/>
  <c r="X35" i="3"/>
  <c r="F38" i="11" s="1"/>
  <c r="X19" i="3"/>
  <c r="F22" i="11" s="1"/>
  <c r="X69" i="3"/>
  <c r="F72" i="11" s="1"/>
  <c r="AB68" i="3"/>
  <c r="G71" i="11" s="1"/>
  <c r="X67" i="3"/>
  <c r="F70" i="11" s="1"/>
  <c r="X66" i="3"/>
  <c r="F69" i="11" s="1"/>
  <c r="AB53" i="3"/>
  <c r="G56" i="11" s="1"/>
  <c r="AB52" i="3"/>
  <c r="G55" i="11" s="1"/>
  <c r="AB51" i="3"/>
  <c r="G54" i="11" s="1"/>
  <c r="X50" i="3"/>
  <c r="F53" i="11" s="1"/>
  <c r="AB54" i="3"/>
  <c r="G57" i="11" s="1"/>
  <c r="X68" i="3"/>
  <c r="F71" i="11" s="1"/>
  <c r="AB67" i="3"/>
  <c r="G70" i="11" s="1"/>
  <c r="AB66" i="3"/>
  <c r="G69" i="11" s="1"/>
  <c r="X53" i="3"/>
  <c r="F56" i="11" s="1"/>
  <c r="AB50" i="3"/>
  <c r="G53" i="11" s="1"/>
  <c r="X54" i="3"/>
  <c r="F57" i="11" s="1"/>
  <c r="AB69" i="3"/>
  <c r="G72" i="11" s="1"/>
  <c r="X51" i="3"/>
  <c r="F54" i="11" s="1"/>
  <c r="X52" i="3"/>
  <c r="F55" i="11" s="1"/>
  <c r="AB80" i="3"/>
  <c r="G83" i="11" s="1"/>
  <c r="AB82" i="3"/>
  <c r="G85" i="11" s="1"/>
  <c r="AB78" i="3"/>
  <c r="G81" i="11" s="1"/>
  <c r="AB79" i="3"/>
  <c r="G82" i="11" s="1"/>
  <c r="X77" i="3"/>
  <c r="F80" i="11" s="1"/>
  <c r="AB71" i="3"/>
  <c r="G74" i="11" s="1"/>
  <c r="X82" i="3"/>
  <c r="F85" i="11" s="1"/>
  <c r="X78" i="3"/>
  <c r="F81" i="11" s="1"/>
  <c r="X79" i="3"/>
  <c r="F82" i="11" s="1"/>
  <c r="AB77" i="3"/>
  <c r="G80" i="11" s="1"/>
  <c r="X71" i="3"/>
  <c r="F74" i="11" s="1"/>
  <c r="X81" i="3"/>
  <c r="F84" i="11" s="1"/>
  <c r="X80" i="3"/>
  <c r="F83" i="11" s="1"/>
  <c r="AB81" i="3"/>
  <c r="G84" i="11" s="1"/>
  <c r="AB76" i="3"/>
  <c r="G79" i="11" s="1"/>
  <c r="X76" i="3"/>
  <c r="F79" i="11" s="1"/>
  <c r="F76" i="3"/>
  <c r="E79" i="11" s="1"/>
  <c r="E76" i="3"/>
  <c r="D79" i="11" s="1"/>
  <c r="F11" i="11" l="1"/>
  <c r="G11" i="11"/>
  <c r="D5" i="3" l="1"/>
  <c r="D109" i="3" l="1"/>
  <c r="C8" i="11"/>
  <c r="C112" i="11" s="1"/>
  <c r="D20" i="8" s="1"/>
  <c r="G5" i="3" a="1"/>
  <c r="E5" i="3"/>
  <c r="X5" i="3"/>
  <c r="AB5" i="3"/>
  <c r="F5" i="3"/>
  <c r="E8" i="11" s="1"/>
  <c r="E112" i="11" s="1"/>
  <c r="F20" i="8" s="1"/>
  <c r="D8" i="11" l="1"/>
  <c r="D112" i="11" s="1"/>
  <c r="E20" i="8" s="1"/>
  <c r="E109" i="3"/>
  <c r="K15" i="13" s="1"/>
  <c r="G5" i="3"/>
  <c r="G36" i="3"/>
  <c r="G68" i="3"/>
  <c r="G100" i="3"/>
  <c r="G16" i="3"/>
  <c r="G48" i="3"/>
  <c r="G80" i="3"/>
  <c r="G32" i="3"/>
  <c r="G96" i="3"/>
  <c r="G20" i="3"/>
  <c r="G84" i="3"/>
  <c r="G52" i="3"/>
  <c r="G64" i="3"/>
  <c r="G92" i="3"/>
  <c r="G28" i="3"/>
  <c r="G72" i="3"/>
  <c r="G8" i="3"/>
  <c r="G95" i="3"/>
  <c r="G79" i="3"/>
  <c r="G63" i="3"/>
  <c r="G47" i="3"/>
  <c r="G31" i="3"/>
  <c r="G15" i="3"/>
  <c r="G102" i="3"/>
  <c r="G86" i="3"/>
  <c r="G70" i="3"/>
  <c r="G54" i="3"/>
  <c r="G38" i="3"/>
  <c r="G22" i="3"/>
  <c r="G6" i="3"/>
  <c r="G93" i="3"/>
  <c r="G77" i="3"/>
  <c r="G61" i="3"/>
  <c r="G45" i="3"/>
  <c r="G29" i="3"/>
  <c r="G13" i="3"/>
  <c r="G104" i="3"/>
  <c r="G103" i="3"/>
  <c r="G71" i="3"/>
  <c r="G39" i="3"/>
  <c r="G7" i="3"/>
  <c r="G78" i="3"/>
  <c r="G46" i="3"/>
  <c r="G14" i="3"/>
  <c r="G85" i="3"/>
  <c r="G53" i="3"/>
  <c r="G21" i="3"/>
  <c r="G108" i="3"/>
  <c r="G44" i="3"/>
  <c r="G88" i="3"/>
  <c r="G24" i="3"/>
  <c r="G99" i="3"/>
  <c r="G83" i="3"/>
  <c r="G67" i="3"/>
  <c r="G51" i="3"/>
  <c r="G35" i="3"/>
  <c r="G19" i="3"/>
  <c r="G106" i="3"/>
  <c r="G90" i="3"/>
  <c r="G74" i="3"/>
  <c r="G58" i="3"/>
  <c r="G42" i="3"/>
  <c r="G26" i="3"/>
  <c r="G10" i="3"/>
  <c r="G97" i="3"/>
  <c r="G81" i="3"/>
  <c r="G65" i="3"/>
  <c r="G49" i="3"/>
  <c r="G33" i="3"/>
  <c r="G17" i="3"/>
  <c r="G76" i="3"/>
  <c r="G12" i="3"/>
  <c r="G56" i="3"/>
  <c r="G107" i="3"/>
  <c r="G91" i="3"/>
  <c r="G75" i="3"/>
  <c r="G59" i="3"/>
  <c r="G43" i="3"/>
  <c r="G27" i="3"/>
  <c r="G11" i="3"/>
  <c r="G98" i="3"/>
  <c r="G82" i="3"/>
  <c r="G66" i="3"/>
  <c r="G50" i="3"/>
  <c r="G34" i="3"/>
  <c r="G18" i="3"/>
  <c r="G105" i="3"/>
  <c r="G89" i="3"/>
  <c r="G73" i="3"/>
  <c r="G57" i="3"/>
  <c r="G41" i="3"/>
  <c r="G25" i="3"/>
  <c r="G9" i="3"/>
  <c r="G60" i="3"/>
  <c r="G40" i="3"/>
  <c r="G87" i="3"/>
  <c r="G55" i="3"/>
  <c r="G23" i="3"/>
  <c r="G94" i="3"/>
  <c r="G62" i="3"/>
  <c r="G30" i="3"/>
  <c r="G101" i="3"/>
  <c r="G69" i="3"/>
  <c r="G37" i="3"/>
  <c r="F8" i="11"/>
  <c r="F112" i="11" s="1"/>
  <c r="G20" i="8" s="1"/>
  <c r="X109" i="3"/>
  <c r="O10" i="13" s="1"/>
  <c r="G11" i="13"/>
  <c r="D11" i="8"/>
  <c r="G8" i="11"/>
  <c r="AB109" i="3"/>
  <c r="O11" i="13" s="1"/>
  <c r="F109" i="3"/>
  <c r="K16" i="13" l="1"/>
  <c r="G112" i="11"/>
  <c r="H20" i="8" s="1"/>
  <c r="H91" i="3"/>
  <c r="I91" i="3"/>
  <c r="H51" i="3"/>
  <c r="I51" i="3"/>
  <c r="H24" i="3"/>
  <c r="I24" i="3"/>
  <c r="I85" i="3"/>
  <c r="H85" i="3"/>
  <c r="H71" i="3"/>
  <c r="I71" i="3"/>
  <c r="I14" i="3"/>
  <c r="H14" i="3"/>
  <c r="I56" i="3"/>
  <c r="H56" i="3"/>
  <c r="H40" i="3"/>
  <c r="I40" i="3"/>
  <c r="H76" i="3"/>
  <c r="I76" i="3"/>
  <c r="I77" i="3"/>
  <c r="H77" i="3"/>
  <c r="I7" i="3"/>
  <c r="H7" i="3"/>
  <c r="I30" i="3"/>
  <c r="H30" i="3"/>
  <c r="H17" i="3"/>
  <c r="I17" i="3"/>
  <c r="H87" i="3"/>
  <c r="I87" i="3"/>
  <c r="I36" i="3"/>
  <c r="H36" i="3"/>
  <c r="H60" i="3"/>
  <c r="I60" i="3"/>
  <c r="H81" i="3"/>
  <c r="I81" i="3"/>
  <c r="I62" i="3"/>
  <c r="H62" i="3"/>
  <c r="I6" i="3"/>
  <c r="H6" i="3"/>
  <c r="I48" i="3"/>
  <c r="H48" i="3"/>
  <c r="H21" i="3"/>
  <c r="I21" i="3"/>
  <c r="I86" i="3"/>
  <c r="H86" i="3"/>
  <c r="H75" i="3"/>
  <c r="I75" i="3"/>
  <c r="H19" i="3"/>
  <c r="I19" i="3"/>
  <c r="I10" i="3"/>
  <c r="H10" i="3"/>
  <c r="I41" i="3"/>
  <c r="H41" i="3"/>
  <c r="I105" i="3"/>
  <c r="H105" i="3"/>
  <c r="H83" i="3"/>
  <c r="I83" i="3"/>
  <c r="H61" i="3"/>
  <c r="I61" i="3"/>
  <c r="H69" i="3"/>
  <c r="I69" i="3"/>
  <c r="I32" i="3"/>
  <c r="H32" i="3"/>
  <c r="I16" i="3"/>
  <c r="H16" i="3"/>
  <c r="I73" i="3"/>
  <c r="H73" i="3"/>
  <c r="I99" i="3"/>
  <c r="H99" i="3"/>
  <c r="I94" i="3"/>
  <c r="H94" i="3"/>
  <c r="H53" i="3"/>
  <c r="I53" i="3"/>
  <c r="I43" i="3"/>
  <c r="H43" i="3"/>
  <c r="I22" i="3"/>
  <c r="H22" i="3"/>
  <c r="I44" i="3"/>
  <c r="H44" i="3"/>
  <c r="H92" i="3"/>
  <c r="I92" i="3"/>
  <c r="I58" i="3"/>
  <c r="H58" i="3"/>
  <c r="H13" i="3"/>
  <c r="I13" i="3"/>
  <c r="H104" i="3"/>
  <c r="I104" i="3"/>
  <c r="I82" i="3"/>
  <c r="H82" i="3"/>
  <c r="I59" i="3"/>
  <c r="H59" i="3"/>
  <c r="I66" i="3"/>
  <c r="H66" i="3"/>
  <c r="I31" i="3"/>
  <c r="H31" i="3"/>
  <c r="I15" i="3"/>
  <c r="H15" i="3"/>
  <c r="I64" i="3"/>
  <c r="H64" i="3"/>
  <c r="I42" i="3"/>
  <c r="H42" i="3"/>
  <c r="I63" i="3"/>
  <c r="H63" i="3"/>
  <c r="H33" i="3"/>
  <c r="I33" i="3"/>
  <c r="I70" i="3"/>
  <c r="H70" i="3"/>
  <c r="I78" i="3"/>
  <c r="H78" i="3"/>
  <c r="H39" i="3"/>
  <c r="I39" i="3"/>
  <c r="H8" i="3"/>
  <c r="I8" i="3"/>
  <c r="H65" i="3"/>
  <c r="I65" i="3"/>
  <c r="I34" i="3"/>
  <c r="H34" i="3"/>
  <c r="H93" i="3"/>
  <c r="I93" i="3"/>
  <c r="H29" i="3"/>
  <c r="I29" i="3"/>
  <c r="I90" i="3"/>
  <c r="H90" i="3"/>
  <c r="I50" i="3"/>
  <c r="H50" i="3"/>
  <c r="I23" i="3"/>
  <c r="H23" i="3"/>
  <c r="H88" i="3"/>
  <c r="I88" i="3"/>
  <c r="H97" i="3"/>
  <c r="I97" i="3"/>
  <c r="I100" i="3"/>
  <c r="H100" i="3"/>
  <c r="I79" i="3"/>
  <c r="H79" i="3"/>
  <c r="I20" i="3"/>
  <c r="H20" i="3"/>
  <c r="I107" i="3"/>
  <c r="H107" i="3"/>
  <c r="I57" i="3"/>
  <c r="H57" i="3"/>
  <c r="I26" i="3"/>
  <c r="H26" i="3"/>
  <c r="I84" i="3"/>
  <c r="H84" i="3"/>
  <c r="H108" i="3"/>
  <c r="I108" i="3"/>
  <c r="I67" i="3"/>
  <c r="H67" i="3"/>
  <c r="I35" i="3"/>
  <c r="H35" i="3"/>
  <c r="I46" i="3"/>
  <c r="H46" i="3"/>
  <c r="I80" i="3"/>
  <c r="H80" i="3"/>
  <c r="I68" i="3"/>
  <c r="H68" i="3"/>
  <c r="H96" i="3"/>
  <c r="I96" i="3"/>
  <c r="I98" i="3"/>
  <c r="H98" i="3"/>
  <c r="I55" i="3"/>
  <c r="H55" i="3"/>
  <c r="I47" i="3"/>
  <c r="H47" i="3"/>
  <c r="I28" i="3"/>
  <c r="H28" i="3"/>
  <c r="I12" i="3"/>
  <c r="H12" i="3"/>
  <c r="G109" i="3"/>
  <c r="E16" i="13" s="1"/>
  <c r="I5" i="3"/>
  <c r="I89" i="3"/>
  <c r="H89" i="3"/>
  <c r="I74" i="3"/>
  <c r="H74" i="3"/>
  <c r="H49" i="3"/>
  <c r="I49" i="3"/>
  <c r="I38" i="3"/>
  <c r="H38" i="3"/>
  <c r="I18" i="3"/>
  <c r="H18" i="3"/>
  <c r="I106" i="3"/>
  <c r="H106" i="3"/>
  <c r="I72" i="3"/>
  <c r="H72" i="3"/>
  <c r="H37" i="3"/>
  <c r="I37" i="3"/>
  <c r="I9" i="3"/>
  <c r="H9" i="3"/>
  <c r="I102" i="3"/>
  <c r="H102" i="3"/>
  <c r="I95" i="3"/>
  <c r="H95" i="3"/>
  <c r="I54" i="3"/>
  <c r="H54" i="3"/>
  <c r="H45" i="3"/>
  <c r="I45" i="3"/>
  <c r="I27" i="3"/>
  <c r="H27" i="3"/>
  <c r="H11" i="3"/>
  <c r="I11" i="3"/>
  <c r="H103" i="3"/>
  <c r="I103" i="3"/>
  <c r="I101" i="3"/>
  <c r="H101" i="3"/>
  <c r="I52" i="3"/>
  <c r="H52" i="3"/>
  <c r="I25" i="3"/>
  <c r="H25" i="3"/>
  <c r="H5" i="3"/>
  <c r="I109" i="3" l="1"/>
  <c r="F22" i="13" s="1"/>
  <c r="H109" i="3"/>
  <c r="D22" i="13" s="1"/>
  <c r="J5" i="3" a="1"/>
  <c r="J5" i="3" l="1"/>
  <c r="H8" i="11" s="1"/>
  <c r="J12" i="3"/>
  <c r="H15" i="11" s="1"/>
  <c r="J28" i="3"/>
  <c r="H31" i="11" s="1"/>
  <c r="J44" i="3"/>
  <c r="H47" i="11" s="1"/>
  <c r="J60" i="3"/>
  <c r="H63" i="11" s="1"/>
  <c r="J76" i="3"/>
  <c r="H79" i="11" s="1"/>
  <c r="J92" i="3"/>
  <c r="H95" i="11" s="1"/>
  <c r="J108" i="3"/>
  <c r="H111" i="11" s="1"/>
  <c r="J20" i="3"/>
  <c r="H23" i="11" s="1"/>
  <c r="J40" i="3"/>
  <c r="H43" i="11" s="1"/>
  <c r="J64" i="3"/>
  <c r="H67" i="11" s="1"/>
  <c r="J84" i="3"/>
  <c r="H87" i="11" s="1"/>
  <c r="J104" i="3"/>
  <c r="H107" i="11" s="1"/>
  <c r="J8" i="3"/>
  <c r="H11" i="11" s="1"/>
  <c r="J36" i="3"/>
  <c r="H39" i="11" s="1"/>
  <c r="J68" i="3"/>
  <c r="H71" i="11" s="1"/>
  <c r="J96" i="3"/>
  <c r="H99" i="11" s="1"/>
  <c r="J24" i="3"/>
  <c r="H27" i="11" s="1"/>
  <c r="J80" i="3"/>
  <c r="H83" i="11" s="1"/>
  <c r="J32" i="3"/>
  <c r="H35" i="11" s="1"/>
  <c r="J56" i="3"/>
  <c r="H59" i="11" s="1"/>
  <c r="J88" i="3"/>
  <c r="H91" i="11" s="1"/>
  <c r="J16" i="3"/>
  <c r="H19" i="11" s="1"/>
  <c r="J48" i="3"/>
  <c r="H51" i="11" s="1"/>
  <c r="J72" i="3"/>
  <c r="H75" i="11" s="1"/>
  <c r="J100" i="3"/>
  <c r="H103" i="11" s="1"/>
  <c r="J52" i="3"/>
  <c r="H55" i="11" s="1"/>
  <c r="J99" i="3"/>
  <c r="H102" i="11" s="1"/>
  <c r="J83" i="3"/>
  <c r="H86" i="11" s="1"/>
  <c r="J67" i="3"/>
  <c r="H70" i="11" s="1"/>
  <c r="J51" i="3"/>
  <c r="H54" i="11" s="1"/>
  <c r="J35" i="3"/>
  <c r="H38" i="11" s="1"/>
  <c r="J19" i="3"/>
  <c r="H22" i="11" s="1"/>
  <c r="J106" i="3"/>
  <c r="H109" i="11" s="1"/>
  <c r="J90" i="3"/>
  <c r="H93" i="11" s="1"/>
  <c r="J74" i="3"/>
  <c r="H77" i="11" s="1"/>
  <c r="J58" i="3"/>
  <c r="H61" i="11" s="1"/>
  <c r="J42" i="3"/>
  <c r="H45" i="11" s="1"/>
  <c r="J26" i="3"/>
  <c r="H29" i="11" s="1"/>
  <c r="J10" i="3"/>
  <c r="H13" i="11" s="1"/>
  <c r="J97" i="3"/>
  <c r="H100" i="11" s="1"/>
  <c r="J81" i="3"/>
  <c r="H84" i="11" s="1"/>
  <c r="J65" i="3"/>
  <c r="H68" i="11" s="1"/>
  <c r="J49" i="3"/>
  <c r="H52" i="11" s="1"/>
  <c r="J33" i="3"/>
  <c r="H36" i="11" s="1"/>
  <c r="J17" i="3"/>
  <c r="H20" i="11" s="1"/>
  <c r="J95" i="3"/>
  <c r="H98" i="11" s="1"/>
  <c r="J79" i="3"/>
  <c r="H82" i="11" s="1"/>
  <c r="J63" i="3"/>
  <c r="H66" i="11" s="1"/>
  <c r="J47" i="3"/>
  <c r="H50" i="11" s="1"/>
  <c r="J31" i="3"/>
  <c r="H34" i="11" s="1"/>
  <c r="J15" i="3"/>
  <c r="H18" i="11" s="1"/>
  <c r="J102" i="3"/>
  <c r="H105" i="11" s="1"/>
  <c r="J86" i="3"/>
  <c r="H89" i="11" s="1"/>
  <c r="J70" i="3"/>
  <c r="H73" i="11" s="1"/>
  <c r="J54" i="3"/>
  <c r="H57" i="11" s="1"/>
  <c r="J38" i="3"/>
  <c r="H41" i="11" s="1"/>
  <c r="J22" i="3"/>
  <c r="H25" i="11" s="1"/>
  <c r="J6" i="3"/>
  <c r="H9" i="11" s="1"/>
  <c r="J93" i="3"/>
  <c r="H96" i="11" s="1"/>
  <c r="J77" i="3"/>
  <c r="H80" i="11" s="1"/>
  <c r="J61" i="3"/>
  <c r="H64" i="11" s="1"/>
  <c r="J45" i="3"/>
  <c r="H48" i="11" s="1"/>
  <c r="J29" i="3"/>
  <c r="H32" i="11" s="1"/>
  <c r="J13" i="3"/>
  <c r="H16" i="11" s="1"/>
  <c r="J107" i="3"/>
  <c r="H110" i="11" s="1"/>
  <c r="J91" i="3"/>
  <c r="H94" i="11" s="1"/>
  <c r="J75" i="3"/>
  <c r="H78" i="11" s="1"/>
  <c r="J59" i="3"/>
  <c r="H62" i="11" s="1"/>
  <c r="J43" i="3"/>
  <c r="H46" i="11" s="1"/>
  <c r="J27" i="3"/>
  <c r="H30" i="11" s="1"/>
  <c r="J11" i="3"/>
  <c r="H14" i="11" s="1"/>
  <c r="J98" i="3"/>
  <c r="H101" i="11" s="1"/>
  <c r="J82" i="3"/>
  <c r="H85" i="11" s="1"/>
  <c r="J66" i="3"/>
  <c r="H69" i="11" s="1"/>
  <c r="J50" i="3"/>
  <c r="H53" i="11" s="1"/>
  <c r="J34" i="3"/>
  <c r="H37" i="11" s="1"/>
  <c r="J18" i="3"/>
  <c r="H21" i="11" s="1"/>
  <c r="J105" i="3"/>
  <c r="H108" i="11" s="1"/>
  <c r="J89" i="3"/>
  <c r="H92" i="11" s="1"/>
  <c r="J73" i="3"/>
  <c r="H76" i="11" s="1"/>
  <c r="J57" i="3"/>
  <c r="H60" i="11" s="1"/>
  <c r="J41" i="3"/>
  <c r="H44" i="11" s="1"/>
  <c r="J25" i="3"/>
  <c r="H28" i="11" s="1"/>
  <c r="J9" i="3"/>
  <c r="H12" i="11" s="1"/>
  <c r="J103" i="3"/>
  <c r="H106" i="11" s="1"/>
  <c r="J87" i="3"/>
  <c r="H90" i="11" s="1"/>
  <c r="J71" i="3"/>
  <c r="H74" i="11" s="1"/>
  <c r="J55" i="3"/>
  <c r="H58" i="11" s="1"/>
  <c r="J39" i="3"/>
  <c r="H42" i="11" s="1"/>
  <c r="J23" i="3"/>
  <c r="H26" i="11" s="1"/>
  <c r="J7" i="3"/>
  <c r="H10" i="11" s="1"/>
  <c r="J94" i="3"/>
  <c r="H97" i="11" s="1"/>
  <c r="J78" i="3"/>
  <c r="H81" i="11" s="1"/>
  <c r="J62" i="3"/>
  <c r="H65" i="11" s="1"/>
  <c r="J46" i="3"/>
  <c r="H49" i="11" s="1"/>
  <c r="J30" i="3"/>
  <c r="H33" i="11" s="1"/>
  <c r="J14" i="3"/>
  <c r="H17" i="11" s="1"/>
  <c r="J101" i="3"/>
  <c r="H104" i="11" s="1"/>
  <c r="J85" i="3"/>
  <c r="H88" i="11" s="1"/>
  <c r="J69" i="3"/>
  <c r="H72" i="11" s="1"/>
  <c r="J53" i="3"/>
  <c r="H56" i="11" s="1"/>
  <c r="J37" i="3"/>
  <c r="H40" i="11" s="1"/>
  <c r="J21" i="3"/>
  <c r="H24" i="11" s="1"/>
  <c r="H112" i="11" l="1"/>
  <c r="D21" i="8" s="1"/>
  <c r="Y69" i="3"/>
  <c r="K72" i="11" s="1"/>
  <c r="AC69" i="3"/>
  <c r="L72" i="11" s="1"/>
  <c r="L69" i="3"/>
  <c r="J72" i="11" s="1"/>
  <c r="K69" i="3"/>
  <c r="I72" i="11" s="1"/>
  <c r="AC30" i="3"/>
  <c r="L33" i="11" s="1"/>
  <c r="Y30" i="3"/>
  <c r="K33" i="11" s="1"/>
  <c r="L30" i="3"/>
  <c r="J33" i="11" s="1"/>
  <c r="K30" i="3"/>
  <c r="I33" i="11" s="1"/>
  <c r="AC94" i="3"/>
  <c r="L97" i="11" s="1"/>
  <c r="Y94" i="3"/>
  <c r="K97" i="11" s="1"/>
  <c r="L94" i="3"/>
  <c r="J97" i="11" s="1"/>
  <c r="K94" i="3"/>
  <c r="I97" i="11" s="1"/>
  <c r="AC55" i="3"/>
  <c r="L58" i="11" s="1"/>
  <c r="K55" i="3"/>
  <c r="I58" i="11" s="1"/>
  <c r="Y55" i="3"/>
  <c r="K58" i="11" s="1"/>
  <c r="L55" i="3"/>
  <c r="J58" i="11" s="1"/>
  <c r="Y9" i="3"/>
  <c r="K12" i="11" s="1"/>
  <c r="AC9" i="3"/>
  <c r="L12" i="11" s="1"/>
  <c r="L9" i="3"/>
  <c r="J12" i="11" s="1"/>
  <c r="K9" i="3"/>
  <c r="I12" i="11" s="1"/>
  <c r="Y73" i="3"/>
  <c r="K76" i="11" s="1"/>
  <c r="AC73" i="3"/>
  <c r="L76" i="11" s="1"/>
  <c r="L73" i="3"/>
  <c r="J76" i="11" s="1"/>
  <c r="K73" i="3"/>
  <c r="I76" i="11" s="1"/>
  <c r="AC34" i="3"/>
  <c r="L37" i="11" s="1"/>
  <c r="L34" i="3"/>
  <c r="J37" i="11" s="1"/>
  <c r="Y34" i="3"/>
  <c r="K37" i="11" s="1"/>
  <c r="K34" i="3"/>
  <c r="I37" i="11" s="1"/>
  <c r="AC98" i="3"/>
  <c r="L101" i="11" s="1"/>
  <c r="L98" i="3"/>
  <c r="J101" i="11" s="1"/>
  <c r="K98" i="3"/>
  <c r="I101" i="11" s="1"/>
  <c r="Y98" i="3"/>
  <c r="K101" i="11" s="1"/>
  <c r="AC59" i="3"/>
  <c r="L62" i="11" s="1"/>
  <c r="Y59" i="3"/>
  <c r="K62" i="11" s="1"/>
  <c r="K59" i="3"/>
  <c r="I62" i="11" s="1"/>
  <c r="L59" i="3"/>
  <c r="J62" i="11" s="1"/>
  <c r="AC13" i="3"/>
  <c r="L16" i="11" s="1"/>
  <c r="Y13" i="3"/>
  <c r="K16" i="11" s="1"/>
  <c r="L13" i="3"/>
  <c r="J16" i="11" s="1"/>
  <c r="K13" i="3"/>
  <c r="I16" i="11" s="1"/>
  <c r="AC77" i="3"/>
  <c r="L80" i="11" s="1"/>
  <c r="Y77" i="3"/>
  <c r="K80" i="11" s="1"/>
  <c r="K77" i="3"/>
  <c r="I80" i="11" s="1"/>
  <c r="L77" i="3"/>
  <c r="J80" i="11" s="1"/>
  <c r="AC38" i="3"/>
  <c r="L41" i="11" s="1"/>
  <c r="Y38" i="3"/>
  <c r="K41" i="11" s="1"/>
  <c r="L38" i="3"/>
  <c r="J41" i="11" s="1"/>
  <c r="K38" i="3"/>
  <c r="I41" i="11" s="1"/>
  <c r="AC102" i="3"/>
  <c r="L105" i="11" s="1"/>
  <c r="Y102" i="3"/>
  <c r="K105" i="11" s="1"/>
  <c r="L102" i="3"/>
  <c r="J105" i="11" s="1"/>
  <c r="K102" i="3"/>
  <c r="I105" i="11" s="1"/>
  <c r="AC63" i="3"/>
  <c r="L66" i="11" s="1"/>
  <c r="K63" i="3"/>
  <c r="I66" i="11" s="1"/>
  <c r="Y63" i="3"/>
  <c r="K66" i="11" s="1"/>
  <c r="L63" i="3"/>
  <c r="J66" i="11" s="1"/>
  <c r="AC33" i="3"/>
  <c r="L36" i="11" s="1"/>
  <c r="Y33" i="3"/>
  <c r="K36" i="11" s="1"/>
  <c r="K33" i="3"/>
  <c r="I36" i="11" s="1"/>
  <c r="L33" i="3"/>
  <c r="J36" i="11" s="1"/>
  <c r="AC97" i="3"/>
  <c r="L100" i="11" s="1"/>
  <c r="Y97" i="3"/>
  <c r="K100" i="11" s="1"/>
  <c r="K97" i="3"/>
  <c r="I100" i="11" s="1"/>
  <c r="L97" i="3"/>
  <c r="J100" i="11" s="1"/>
  <c r="AC58" i="3"/>
  <c r="L61" i="11" s="1"/>
  <c r="L58" i="3"/>
  <c r="J61" i="11" s="1"/>
  <c r="Y58" i="3"/>
  <c r="K61" i="11" s="1"/>
  <c r="K58" i="3"/>
  <c r="I61" i="11" s="1"/>
  <c r="AC19" i="3"/>
  <c r="L22" i="11" s="1"/>
  <c r="Y19" i="3"/>
  <c r="K22" i="11" s="1"/>
  <c r="K19" i="3"/>
  <c r="I22" i="11" s="1"/>
  <c r="L19" i="3"/>
  <c r="J22" i="11" s="1"/>
  <c r="AC83" i="3"/>
  <c r="L86" i="11" s="1"/>
  <c r="Y83" i="3"/>
  <c r="K86" i="11" s="1"/>
  <c r="K83" i="3"/>
  <c r="I86" i="11" s="1"/>
  <c r="L83" i="3"/>
  <c r="J86" i="11" s="1"/>
  <c r="AC72" i="3"/>
  <c r="L75" i="11" s="1"/>
  <c r="Y72" i="3"/>
  <c r="K75" i="11" s="1"/>
  <c r="K72" i="3"/>
  <c r="I75" i="11" s="1"/>
  <c r="L72" i="3"/>
  <c r="J75" i="11" s="1"/>
  <c r="AC56" i="3"/>
  <c r="L59" i="11" s="1"/>
  <c r="Y56" i="3"/>
  <c r="K59" i="11" s="1"/>
  <c r="L56" i="3"/>
  <c r="J59" i="11" s="1"/>
  <c r="K56" i="3"/>
  <c r="I59" i="11" s="1"/>
  <c r="AC96" i="3"/>
  <c r="L99" i="11" s="1"/>
  <c r="Y96" i="3"/>
  <c r="K99" i="11" s="1"/>
  <c r="L96" i="3"/>
  <c r="J99" i="11" s="1"/>
  <c r="K96" i="3"/>
  <c r="I99" i="11" s="1"/>
  <c r="AC104" i="3"/>
  <c r="L107" i="11" s="1"/>
  <c r="Y104" i="3"/>
  <c r="K107" i="11" s="1"/>
  <c r="K104" i="3"/>
  <c r="I107" i="11" s="1"/>
  <c r="L104" i="3"/>
  <c r="J107" i="11" s="1"/>
  <c r="AC20" i="3"/>
  <c r="L23" i="11" s="1"/>
  <c r="Y20" i="3"/>
  <c r="K23" i="11" s="1"/>
  <c r="L20" i="3"/>
  <c r="J23" i="11" s="1"/>
  <c r="K20" i="3"/>
  <c r="I23" i="11" s="1"/>
  <c r="AC60" i="3"/>
  <c r="L63" i="11" s="1"/>
  <c r="Y60" i="3"/>
  <c r="K63" i="11" s="1"/>
  <c r="K60" i="3"/>
  <c r="I63" i="11" s="1"/>
  <c r="L60" i="3"/>
  <c r="J63" i="11" s="1"/>
  <c r="J109" i="3"/>
  <c r="G27" i="13" s="1"/>
  <c r="K5" i="3"/>
  <c r="I8" i="11" s="1"/>
  <c r="AC5" i="3"/>
  <c r="L8" i="11" s="1"/>
  <c r="L5" i="3"/>
  <c r="J8" i="11" s="1"/>
  <c r="Y5" i="3"/>
  <c r="K8" i="11" s="1"/>
  <c r="AC21" i="3"/>
  <c r="L24" i="11" s="1"/>
  <c r="Y21" i="3"/>
  <c r="K24" i="11" s="1"/>
  <c r="L21" i="3"/>
  <c r="J24" i="11" s="1"/>
  <c r="K21" i="3"/>
  <c r="I24" i="11" s="1"/>
  <c r="AC85" i="3"/>
  <c r="L88" i="11" s="1"/>
  <c r="Y85" i="3"/>
  <c r="K88" i="11" s="1"/>
  <c r="K85" i="3"/>
  <c r="I88" i="11" s="1"/>
  <c r="L85" i="3"/>
  <c r="J88" i="11" s="1"/>
  <c r="Y46" i="3"/>
  <c r="K49" i="11" s="1"/>
  <c r="L46" i="3"/>
  <c r="J49" i="11" s="1"/>
  <c r="K46" i="3"/>
  <c r="I49" i="11" s="1"/>
  <c r="AC46" i="3"/>
  <c r="L49" i="11" s="1"/>
  <c r="AC7" i="3"/>
  <c r="L10" i="11" s="1"/>
  <c r="K7" i="3"/>
  <c r="I10" i="11" s="1"/>
  <c r="L7" i="3"/>
  <c r="J10" i="11" s="1"/>
  <c r="Y7" i="3"/>
  <c r="K10" i="11" s="1"/>
  <c r="AC71" i="3"/>
  <c r="L74" i="11" s="1"/>
  <c r="K71" i="3"/>
  <c r="I74" i="11" s="1"/>
  <c r="L71" i="3"/>
  <c r="J74" i="11" s="1"/>
  <c r="Y71" i="3"/>
  <c r="K74" i="11" s="1"/>
  <c r="Y25" i="3"/>
  <c r="K28" i="11" s="1"/>
  <c r="L25" i="3"/>
  <c r="J28" i="11" s="1"/>
  <c r="AC25" i="3"/>
  <c r="L28" i="11" s="1"/>
  <c r="K25" i="3"/>
  <c r="I28" i="11" s="1"/>
  <c r="Y89" i="3"/>
  <c r="K92" i="11" s="1"/>
  <c r="L89" i="3"/>
  <c r="J92" i="11" s="1"/>
  <c r="K89" i="3"/>
  <c r="I92" i="11" s="1"/>
  <c r="AC89" i="3"/>
  <c r="L92" i="11" s="1"/>
  <c r="AC50" i="3"/>
  <c r="L53" i="11" s="1"/>
  <c r="L50" i="3"/>
  <c r="J53" i="11" s="1"/>
  <c r="Y50" i="3"/>
  <c r="K53" i="11" s="1"/>
  <c r="K50" i="3"/>
  <c r="I53" i="11" s="1"/>
  <c r="AC11" i="3"/>
  <c r="L14" i="11" s="1"/>
  <c r="Y11" i="3"/>
  <c r="K14" i="11" s="1"/>
  <c r="K11" i="3"/>
  <c r="I14" i="11" s="1"/>
  <c r="L11" i="3"/>
  <c r="J14" i="11" s="1"/>
  <c r="AC75" i="3"/>
  <c r="L78" i="11" s="1"/>
  <c r="Y75" i="3"/>
  <c r="K78" i="11" s="1"/>
  <c r="K75" i="3"/>
  <c r="I78" i="11" s="1"/>
  <c r="L75" i="3"/>
  <c r="J78" i="11" s="1"/>
  <c r="AC29" i="3"/>
  <c r="L32" i="11" s="1"/>
  <c r="Y29" i="3"/>
  <c r="K32" i="11" s="1"/>
  <c r="L29" i="3"/>
  <c r="J32" i="11" s="1"/>
  <c r="K29" i="3"/>
  <c r="I32" i="11" s="1"/>
  <c r="AC93" i="3"/>
  <c r="L96" i="11" s="1"/>
  <c r="Y93" i="3"/>
  <c r="K96" i="11" s="1"/>
  <c r="K93" i="3"/>
  <c r="I96" i="11" s="1"/>
  <c r="L93" i="3"/>
  <c r="J96" i="11" s="1"/>
  <c r="AC54" i="3"/>
  <c r="L57" i="11" s="1"/>
  <c r="Y54" i="3"/>
  <c r="K57" i="11" s="1"/>
  <c r="L54" i="3"/>
  <c r="J57" i="11" s="1"/>
  <c r="K54" i="3"/>
  <c r="I57" i="11" s="1"/>
  <c r="AC15" i="3"/>
  <c r="L18" i="11" s="1"/>
  <c r="K15" i="3"/>
  <c r="I18" i="11" s="1"/>
  <c r="Y15" i="3"/>
  <c r="K18" i="11" s="1"/>
  <c r="L15" i="3"/>
  <c r="J18" i="11" s="1"/>
  <c r="AC79" i="3"/>
  <c r="L82" i="11" s="1"/>
  <c r="K79" i="3"/>
  <c r="I82" i="11" s="1"/>
  <c r="Y79" i="3"/>
  <c r="K82" i="11" s="1"/>
  <c r="L79" i="3"/>
  <c r="J82" i="11" s="1"/>
  <c r="AC49" i="3"/>
  <c r="L52" i="11" s="1"/>
  <c r="Y49" i="3"/>
  <c r="K52" i="11" s="1"/>
  <c r="K49" i="3"/>
  <c r="I52" i="11" s="1"/>
  <c r="L49" i="3"/>
  <c r="J52" i="11" s="1"/>
  <c r="AC10" i="3"/>
  <c r="L13" i="11" s="1"/>
  <c r="L10" i="3"/>
  <c r="J13" i="11" s="1"/>
  <c r="Y10" i="3"/>
  <c r="K13" i="11" s="1"/>
  <c r="K10" i="3"/>
  <c r="I13" i="11" s="1"/>
  <c r="AC74" i="3"/>
  <c r="L77" i="11" s="1"/>
  <c r="L74" i="3"/>
  <c r="J77" i="11" s="1"/>
  <c r="Y74" i="3"/>
  <c r="K77" i="11" s="1"/>
  <c r="K74" i="3"/>
  <c r="I77" i="11" s="1"/>
  <c r="AC35" i="3"/>
  <c r="L38" i="11" s="1"/>
  <c r="Y35" i="3"/>
  <c r="K38" i="11" s="1"/>
  <c r="K35" i="3"/>
  <c r="I38" i="11" s="1"/>
  <c r="L35" i="3"/>
  <c r="J38" i="11" s="1"/>
  <c r="AC99" i="3"/>
  <c r="L102" i="11" s="1"/>
  <c r="Y99" i="3"/>
  <c r="K102" i="11" s="1"/>
  <c r="K99" i="3"/>
  <c r="I102" i="11" s="1"/>
  <c r="L99" i="3"/>
  <c r="J102" i="11" s="1"/>
  <c r="AC48" i="3"/>
  <c r="L51" i="11" s="1"/>
  <c r="Y48" i="3"/>
  <c r="K51" i="11" s="1"/>
  <c r="L48" i="3"/>
  <c r="J51" i="11" s="1"/>
  <c r="K48" i="3"/>
  <c r="I51" i="11" s="1"/>
  <c r="AC32" i="3"/>
  <c r="L35" i="11" s="1"/>
  <c r="Y32" i="3"/>
  <c r="K35" i="11" s="1"/>
  <c r="K32" i="3"/>
  <c r="I35" i="11" s="1"/>
  <c r="L32" i="3"/>
  <c r="J35" i="11" s="1"/>
  <c r="AC68" i="3"/>
  <c r="L71" i="11" s="1"/>
  <c r="Y68" i="3"/>
  <c r="K71" i="11" s="1"/>
  <c r="L68" i="3"/>
  <c r="J71" i="11" s="1"/>
  <c r="K68" i="3"/>
  <c r="I71" i="11" s="1"/>
  <c r="AC84" i="3"/>
  <c r="L87" i="11" s="1"/>
  <c r="Y84" i="3"/>
  <c r="K87" i="11" s="1"/>
  <c r="L84" i="3"/>
  <c r="J87" i="11" s="1"/>
  <c r="K84" i="3"/>
  <c r="I87" i="11" s="1"/>
  <c r="AC108" i="3"/>
  <c r="L111" i="11" s="1"/>
  <c r="Y108" i="3"/>
  <c r="K111" i="11" s="1"/>
  <c r="K108" i="3"/>
  <c r="I111" i="11" s="1"/>
  <c r="L108" i="3"/>
  <c r="J111" i="11" s="1"/>
  <c r="AC44" i="3"/>
  <c r="L47" i="11" s="1"/>
  <c r="Y44" i="3"/>
  <c r="K47" i="11" s="1"/>
  <c r="K44" i="3"/>
  <c r="I47" i="11" s="1"/>
  <c r="L44" i="3"/>
  <c r="J47" i="11" s="1"/>
  <c r="Y37" i="3"/>
  <c r="K40" i="11" s="1"/>
  <c r="AC37" i="3"/>
  <c r="L40" i="11" s="1"/>
  <c r="L37" i="3"/>
  <c r="J40" i="11" s="1"/>
  <c r="K37" i="3"/>
  <c r="I40" i="11" s="1"/>
  <c r="Y101" i="3"/>
  <c r="K104" i="11" s="1"/>
  <c r="AC101" i="3"/>
  <c r="L104" i="11" s="1"/>
  <c r="L101" i="3"/>
  <c r="J104" i="11" s="1"/>
  <c r="K101" i="3"/>
  <c r="I104" i="11" s="1"/>
  <c r="AC62" i="3"/>
  <c r="L65" i="11" s="1"/>
  <c r="Y62" i="3"/>
  <c r="K65" i="11" s="1"/>
  <c r="L62" i="3"/>
  <c r="J65" i="11" s="1"/>
  <c r="K62" i="3"/>
  <c r="I65" i="11" s="1"/>
  <c r="AC23" i="3"/>
  <c r="L26" i="11" s="1"/>
  <c r="K23" i="3"/>
  <c r="I26" i="11" s="1"/>
  <c r="Y23" i="3"/>
  <c r="K26" i="11" s="1"/>
  <c r="L23" i="3"/>
  <c r="J26" i="11" s="1"/>
  <c r="AC87" i="3"/>
  <c r="L90" i="11" s="1"/>
  <c r="K87" i="3"/>
  <c r="I90" i="11" s="1"/>
  <c r="Y87" i="3"/>
  <c r="K90" i="11" s="1"/>
  <c r="L87" i="3"/>
  <c r="J90" i="11" s="1"/>
  <c r="Y41" i="3"/>
  <c r="K44" i="11" s="1"/>
  <c r="AC41" i="3"/>
  <c r="L44" i="11" s="1"/>
  <c r="L41" i="3"/>
  <c r="J44" i="11" s="1"/>
  <c r="K41" i="3"/>
  <c r="I44" i="11" s="1"/>
  <c r="Y105" i="3"/>
  <c r="K108" i="11" s="1"/>
  <c r="AC105" i="3"/>
  <c r="L108" i="11" s="1"/>
  <c r="L105" i="3"/>
  <c r="J108" i="11" s="1"/>
  <c r="K105" i="3"/>
  <c r="I108" i="11" s="1"/>
  <c r="AC66" i="3"/>
  <c r="L69" i="11" s="1"/>
  <c r="L66" i="3"/>
  <c r="J69" i="11" s="1"/>
  <c r="Y66" i="3"/>
  <c r="K69" i="11" s="1"/>
  <c r="K66" i="3"/>
  <c r="I69" i="11" s="1"/>
  <c r="AC27" i="3"/>
  <c r="L30" i="11" s="1"/>
  <c r="Y27" i="3"/>
  <c r="K30" i="11" s="1"/>
  <c r="K27" i="3"/>
  <c r="I30" i="11" s="1"/>
  <c r="L27" i="3"/>
  <c r="J30" i="11" s="1"/>
  <c r="AC91" i="3"/>
  <c r="L94" i="11" s="1"/>
  <c r="Y91" i="3"/>
  <c r="K94" i="11" s="1"/>
  <c r="K91" i="3"/>
  <c r="I94" i="11" s="1"/>
  <c r="L91" i="3"/>
  <c r="J94" i="11" s="1"/>
  <c r="AC45" i="3"/>
  <c r="L48" i="11" s="1"/>
  <c r="Y45" i="3"/>
  <c r="K48" i="11" s="1"/>
  <c r="L45" i="3"/>
  <c r="J48" i="11" s="1"/>
  <c r="K45" i="3"/>
  <c r="I48" i="11" s="1"/>
  <c r="AC6" i="3"/>
  <c r="L9" i="11" s="1"/>
  <c r="L6" i="3"/>
  <c r="J9" i="11" s="1"/>
  <c r="K6" i="3"/>
  <c r="I9" i="11" s="1"/>
  <c r="Y6" i="3"/>
  <c r="K9" i="11" s="1"/>
  <c r="AC70" i="3"/>
  <c r="L73" i="11" s="1"/>
  <c r="Y70" i="3"/>
  <c r="K73" i="11" s="1"/>
  <c r="L70" i="3"/>
  <c r="J73" i="11" s="1"/>
  <c r="K70" i="3"/>
  <c r="I73" i="11" s="1"/>
  <c r="AC31" i="3"/>
  <c r="L34" i="11" s="1"/>
  <c r="K31" i="3"/>
  <c r="I34" i="11" s="1"/>
  <c r="Y31" i="3"/>
  <c r="K34" i="11" s="1"/>
  <c r="L31" i="3"/>
  <c r="J34" i="11" s="1"/>
  <c r="AC95" i="3"/>
  <c r="L98" i="11" s="1"/>
  <c r="K95" i="3"/>
  <c r="I98" i="11" s="1"/>
  <c r="Y95" i="3"/>
  <c r="K98" i="11" s="1"/>
  <c r="L95" i="3"/>
  <c r="J98" i="11" s="1"/>
  <c r="AC65" i="3"/>
  <c r="L68" i="11" s="1"/>
  <c r="Y65" i="3"/>
  <c r="K68" i="11" s="1"/>
  <c r="K65" i="3"/>
  <c r="I68" i="11" s="1"/>
  <c r="L65" i="3"/>
  <c r="J68" i="11" s="1"/>
  <c r="L26" i="3"/>
  <c r="J29" i="11" s="1"/>
  <c r="AC26" i="3"/>
  <c r="L29" i="11" s="1"/>
  <c r="Y26" i="3"/>
  <c r="K29" i="11" s="1"/>
  <c r="K26" i="3"/>
  <c r="I29" i="11" s="1"/>
  <c r="L90" i="3"/>
  <c r="J93" i="11" s="1"/>
  <c r="Y90" i="3"/>
  <c r="K93" i="11" s="1"/>
  <c r="AC90" i="3"/>
  <c r="L93" i="11" s="1"/>
  <c r="K90" i="3"/>
  <c r="I93" i="11" s="1"/>
  <c r="AC51" i="3"/>
  <c r="L54" i="11" s="1"/>
  <c r="Y51" i="3"/>
  <c r="K54" i="11" s="1"/>
  <c r="K51" i="3"/>
  <c r="I54" i="11" s="1"/>
  <c r="L51" i="3"/>
  <c r="J54" i="11" s="1"/>
  <c r="AC52" i="3"/>
  <c r="L55" i="11" s="1"/>
  <c r="Y52" i="3"/>
  <c r="K55" i="11" s="1"/>
  <c r="L52" i="3"/>
  <c r="J55" i="11" s="1"/>
  <c r="K52" i="3"/>
  <c r="I55" i="11" s="1"/>
  <c r="AC16" i="3"/>
  <c r="L19" i="11" s="1"/>
  <c r="Y16" i="3"/>
  <c r="K19" i="11" s="1"/>
  <c r="L16" i="3"/>
  <c r="J19" i="11" s="1"/>
  <c r="K16" i="3"/>
  <c r="I19" i="11" s="1"/>
  <c r="AC80" i="3"/>
  <c r="L83" i="11" s="1"/>
  <c r="Y80" i="3"/>
  <c r="K83" i="11" s="1"/>
  <c r="L80" i="3"/>
  <c r="J83" i="11" s="1"/>
  <c r="K80" i="3"/>
  <c r="I83" i="11" s="1"/>
  <c r="AC36" i="3"/>
  <c r="L39" i="11" s="1"/>
  <c r="Y36" i="3"/>
  <c r="K39" i="11" s="1"/>
  <c r="L36" i="3"/>
  <c r="J39" i="11" s="1"/>
  <c r="K36" i="3"/>
  <c r="I39" i="11" s="1"/>
  <c r="AC64" i="3"/>
  <c r="L67" i="11" s="1"/>
  <c r="Y64" i="3"/>
  <c r="K67" i="11" s="1"/>
  <c r="L64" i="3"/>
  <c r="J67" i="11" s="1"/>
  <c r="K64" i="3"/>
  <c r="I67" i="11" s="1"/>
  <c r="AC92" i="3"/>
  <c r="L95" i="11" s="1"/>
  <c r="Y92" i="3"/>
  <c r="K95" i="11" s="1"/>
  <c r="K92" i="3"/>
  <c r="I95" i="11" s="1"/>
  <c r="L92" i="3"/>
  <c r="J95" i="11" s="1"/>
  <c r="AC28" i="3"/>
  <c r="L31" i="11" s="1"/>
  <c r="Y28" i="3"/>
  <c r="K31" i="11" s="1"/>
  <c r="K28" i="3"/>
  <c r="I31" i="11" s="1"/>
  <c r="L28" i="3"/>
  <c r="J31" i="11" s="1"/>
  <c r="AC53" i="3"/>
  <c r="L56" i="11" s="1"/>
  <c r="Y53" i="3"/>
  <c r="K56" i="11" s="1"/>
  <c r="K53" i="3"/>
  <c r="I56" i="11" s="1"/>
  <c r="L53" i="3"/>
  <c r="J56" i="11" s="1"/>
  <c r="Y14" i="3"/>
  <c r="K17" i="11" s="1"/>
  <c r="AC14" i="3"/>
  <c r="L17" i="11" s="1"/>
  <c r="L14" i="3"/>
  <c r="J17" i="11" s="1"/>
  <c r="K14" i="3"/>
  <c r="I17" i="11" s="1"/>
  <c r="Y78" i="3"/>
  <c r="K81" i="11" s="1"/>
  <c r="AC78" i="3"/>
  <c r="L81" i="11" s="1"/>
  <c r="L78" i="3"/>
  <c r="J81" i="11" s="1"/>
  <c r="K78" i="3"/>
  <c r="I81" i="11" s="1"/>
  <c r="AC39" i="3"/>
  <c r="L42" i="11" s="1"/>
  <c r="K39" i="3"/>
  <c r="I42" i="11" s="1"/>
  <c r="Y39" i="3"/>
  <c r="K42" i="11" s="1"/>
  <c r="L39" i="3"/>
  <c r="J42" i="11" s="1"/>
  <c r="AC103" i="3"/>
  <c r="L106" i="11" s="1"/>
  <c r="K103" i="3"/>
  <c r="I106" i="11" s="1"/>
  <c r="Y103" i="3"/>
  <c r="K106" i="11" s="1"/>
  <c r="L103" i="3"/>
  <c r="J106" i="11" s="1"/>
  <c r="Y57" i="3"/>
  <c r="K60" i="11" s="1"/>
  <c r="AC57" i="3"/>
  <c r="L60" i="11" s="1"/>
  <c r="L57" i="3"/>
  <c r="J60" i="11" s="1"/>
  <c r="K57" i="3"/>
  <c r="I60" i="11" s="1"/>
  <c r="AC18" i="3"/>
  <c r="L21" i="11" s="1"/>
  <c r="L18" i="3"/>
  <c r="J21" i="11" s="1"/>
  <c r="K18" i="3"/>
  <c r="I21" i="11" s="1"/>
  <c r="Y18" i="3"/>
  <c r="K21" i="11" s="1"/>
  <c r="AC82" i="3"/>
  <c r="L85" i="11" s="1"/>
  <c r="L82" i="3"/>
  <c r="J85" i="11" s="1"/>
  <c r="K82" i="3"/>
  <c r="I85" i="11" s="1"/>
  <c r="Y82" i="3"/>
  <c r="K85" i="11" s="1"/>
  <c r="AC43" i="3"/>
  <c r="L46" i="11" s="1"/>
  <c r="Y43" i="3"/>
  <c r="K46" i="11" s="1"/>
  <c r="K43" i="3"/>
  <c r="I46" i="11" s="1"/>
  <c r="L43" i="3"/>
  <c r="J46" i="11" s="1"/>
  <c r="AC107" i="3"/>
  <c r="L110" i="11" s="1"/>
  <c r="Y107" i="3"/>
  <c r="K110" i="11" s="1"/>
  <c r="K107" i="3"/>
  <c r="I110" i="11" s="1"/>
  <c r="L107" i="3"/>
  <c r="J110" i="11" s="1"/>
  <c r="AC61" i="3"/>
  <c r="L64" i="11" s="1"/>
  <c r="Y61" i="3"/>
  <c r="K64" i="11" s="1"/>
  <c r="L61" i="3"/>
  <c r="J64" i="11" s="1"/>
  <c r="K61" i="3"/>
  <c r="I64" i="11" s="1"/>
  <c r="AC22" i="3"/>
  <c r="L25" i="11" s="1"/>
  <c r="Y22" i="3"/>
  <c r="K25" i="11" s="1"/>
  <c r="L22" i="3"/>
  <c r="J25" i="11" s="1"/>
  <c r="K22" i="3"/>
  <c r="I25" i="11" s="1"/>
  <c r="AC86" i="3"/>
  <c r="L89" i="11" s="1"/>
  <c r="Y86" i="3"/>
  <c r="K89" i="11" s="1"/>
  <c r="L86" i="3"/>
  <c r="J89" i="11" s="1"/>
  <c r="K86" i="3"/>
  <c r="I89" i="11" s="1"/>
  <c r="K47" i="3"/>
  <c r="I50" i="11" s="1"/>
  <c r="Y47" i="3"/>
  <c r="K50" i="11" s="1"/>
  <c r="L47" i="3"/>
  <c r="J50" i="11" s="1"/>
  <c r="AC47" i="3"/>
  <c r="L50" i="11" s="1"/>
  <c r="AC17" i="3"/>
  <c r="L20" i="11" s="1"/>
  <c r="Y17" i="3"/>
  <c r="K20" i="11" s="1"/>
  <c r="K17" i="3"/>
  <c r="I20" i="11" s="1"/>
  <c r="L17" i="3"/>
  <c r="J20" i="11" s="1"/>
  <c r="AC81" i="3"/>
  <c r="L84" i="11" s="1"/>
  <c r="Y81" i="3"/>
  <c r="K84" i="11" s="1"/>
  <c r="K81" i="3"/>
  <c r="I84" i="11" s="1"/>
  <c r="L81" i="3"/>
  <c r="J84" i="11" s="1"/>
  <c r="AC42" i="3"/>
  <c r="L45" i="11" s="1"/>
  <c r="L42" i="3"/>
  <c r="J45" i="11" s="1"/>
  <c r="Y42" i="3"/>
  <c r="K45" i="11" s="1"/>
  <c r="K42" i="3"/>
  <c r="I45" i="11" s="1"/>
  <c r="AC106" i="3"/>
  <c r="L109" i="11" s="1"/>
  <c r="L106" i="3"/>
  <c r="J109" i="11" s="1"/>
  <c r="Y106" i="3"/>
  <c r="K109" i="11" s="1"/>
  <c r="K106" i="3"/>
  <c r="I109" i="11" s="1"/>
  <c r="Y67" i="3"/>
  <c r="K70" i="11" s="1"/>
  <c r="K67" i="3"/>
  <c r="I70" i="11" s="1"/>
  <c r="AC67" i="3"/>
  <c r="L70" i="11" s="1"/>
  <c r="L67" i="3"/>
  <c r="J70" i="11" s="1"/>
  <c r="AC100" i="3"/>
  <c r="L103" i="11" s="1"/>
  <c r="Y100" i="3"/>
  <c r="K103" i="11" s="1"/>
  <c r="L100" i="3"/>
  <c r="J103" i="11" s="1"/>
  <c r="K100" i="3"/>
  <c r="I103" i="11" s="1"/>
  <c r="AC88" i="3"/>
  <c r="L91" i="11" s="1"/>
  <c r="Y88" i="3"/>
  <c r="K91" i="11" s="1"/>
  <c r="K88" i="3"/>
  <c r="I91" i="11" s="1"/>
  <c r="L88" i="3"/>
  <c r="J91" i="11" s="1"/>
  <c r="AC24" i="3"/>
  <c r="L27" i="11" s="1"/>
  <c r="Y24" i="3"/>
  <c r="K27" i="11" s="1"/>
  <c r="L24" i="3"/>
  <c r="J27" i="11" s="1"/>
  <c r="K24" i="3"/>
  <c r="I27" i="11" s="1"/>
  <c r="AC8" i="3"/>
  <c r="Y8" i="3"/>
  <c r="L8" i="3"/>
  <c r="J11" i="11" s="1"/>
  <c r="K8" i="3"/>
  <c r="I11" i="11" s="1"/>
  <c r="AC40" i="3"/>
  <c r="L43" i="11" s="1"/>
  <c r="Y40" i="3"/>
  <c r="K43" i="11" s="1"/>
  <c r="L40" i="3"/>
  <c r="J43" i="11" s="1"/>
  <c r="K40" i="3"/>
  <c r="I43" i="11" s="1"/>
  <c r="AC76" i="3"/>
  <c r="L79" i="11" s="1"/>
  <c r="Y76" i="3"/>
  <c r="K79" i="11" s="1"/>
  <c r="K76" i="3"/>
  <c r="I79" i="11" s="1"/>
  <c r="L76" i="3"/>
  <c r="J79" i="11" s="1"/>
  <c r="AC12" i="3"/>
  <c r="L15" i="11" s="1"/>
  <c r="Y12" i="3"/>
  <c r="K15" i="11" s="1"/>
  <c r="K12" i="3"/>
  <c r="I15" i="11" s="1"/>
  <c r="L12" i="3"/>
  <c r="J15" i="11" s="1"/>
  <c r="I112" i="11" l="1"/>
  <c r="E21" i="8" s="1"/>
  <c r="J112" i="11"/>
  <c r="F21" i="8" s="1"/>
  <c r="L11" i="11"/>
  <c r="L112" i="11" s="1"/>
  <c r="H21" i="8" s="1"/>
  <c r="K11" i="11"/>
  <c r="K112" i="11" s="1"/>
  <c r="G21" i="8" s="1"/>
  <c r="Y109" i="3"/>
  <c r="O26" i="13" s="1"/>
  <c r="L109" i="3"/>
  <c r="AC109" i="3"/>
  <c r="O27" i="13" s="1"/>
  <c r="K109" i="3"/>
  <c r="F32" i="13" s="1"/>
  <c r="F33" i="13" l="1"/>
  <c r="G38" i="13" s="1"/>
  <c r="N109" i="3"/>
  <c r="O99" i="3" s="1"/>
  <c r="O45" i="3"/>
  <c r="O64" i="3" l="1"/>
  <c r="O57" i="3"/>
  <c r="P57" i="3" s="1"/>
  <c r="O20" i="3"/>
  <c r="P20" i="3" s="1"/>
  <c r="O22" i="3"/>
  <c r="P22" i="3" s="1"/>
  <c r="O88" i="3"/>
  <c r="P88" i="3" s="1"/>
  <c r="O105" i="3"/>
  <c r="P105" i="3" s="1"/>
  <c r="O65" i="3"/>
  <c r="Q65" i="3" s="1"/>
  <c r="O23" i="3"/>
  <c r="Q23" i="3" s="1"/>
  <c r="O58" i="3"/>
  <c r="Q58" i="3" s="1"/>
  <c r="O108" i="3"/>
  <c r="Q108" i="3" s="1"/>
  <c r="O55" i="3"/>
  <c r="Q55" i="3" s="1"/>
  <c r="O78" i="3"/>
  <c r="Q78" i="3" s="1"/>
  <c r="O30" i="3"/>
  <c r="P30" i="3" s="1"/>
  <c r="O25" i="3"/>
  <c r="Q25" i="3" s="1"/>
  <c r="O80" i="3"/>
  <c r="Q80" i="3" s="1"/>
  <c r="O74" i="3"/>
  <c r="Q74" i="3" s="1"/>
  <c r="O28" i="3"/>
  <c r="Q28" i="3" s="1"/>
  <c r="O70" i="3"/>
  <c r="P70" i="3" s="1"/>
  <c r="O8" i="3"/>
  <c r="P8" i="3" s="1"/>
  <c r="O50" i="3"/>
  <c r="P50" i="3" s="1"/>
  <c r="O93" i="3"/>
  <c r="Q93" i="3" s="1"/>
  <c r="O27" i="3"/>
  <c r="P27" i="3" s="1"/>
  <c r="O59" i="3"/>
  <c r="P59" i="3" s="1"/>
  <c r="O48" i="3"/>
  <c r="P48" i="3" s="1"/>
  <c r="O62" i="3"/>
  <c r="O89" i="3"/>
  <c r="Q89" i="3" s="1"/>
  <c r="O21" i="3"/>
  <c r="P21" i="3" s="1"/>
  <c r="O106" i="3"/>
  <c r="Q106" i="3" s="1"/>
  <c r="O44" i="3"/>
  <c r="O86" i="3"/>
  <c r="P86" i="3" s="1"/>
  <c r="O24" i="3"/>
  <c r="Q24" i="3" s="1"/>
  <c r="O66" i="3"/>
  <c r="Q66" i="3" s="1"/>
  <c r="O7" i="3"/>
  <c r="O39" i="3"/>
  <c r="P39" i="3" s="1"/>
  <c r="O71" i="3"/>
  <c r="Q71" i="3" s="1"/>
  <c r="O69" i="3"/>
  <c r="Q69" i="3" s="1"/>
  <c r="O73" i="3"/>
  <c r="O5" i="3"/>
  <c r="P5" i="3" s="1"/>
  <c r="O32" i="3"/>
  <c r="Q32" i="3" s="1"/>
  <c r="O6" i="3"/>
  <c r="P6" i="3" s="1"/>
  <c r="O49" i="3"/>
  <c r="O92" i="3"/>
  <c r="Q92" i="3" s="1"/>
  <c r="O29" i="3"/>
  <c r="Q29" i="3" s="1"/>
  <c r="O72" i="3"/>
  <c r="P72" i="3" s="1"/>
  <c r="O11" i="3"/>
  <c r="O43" i="3"/>
  <c r="Q43" i="3" s="1"/>
  <c r="O87" i="3"/>
  <c r="Q87" i="3" s="1"/>
  <c r="O107" i="3"/>
  <c r="P107" i="3" s="1"/>
  <c r="O75" i="3"/>
  <c r="Q75" i="3" s="1"/>
  <c r="O91" i="3"/>
  <c r="P91" i="3" s="1"/>
  <c r="O14" i="3"/>
  <c r="Q14" i="3" s="1"/>
  <c r="O90" i="3"/>
  <c r="P90" i="3" s="1"/>
  <c r="O36" i="3"/>
  <c r="O26" i="3"/>
  <c r="P26" i="3" s="1"/>
  <c r="O9" i="3"/>
  <c r="P9" i="3" s="1"/>
  <c r="O52" i="3"/>
  <c r="P52" i="3" s="1"/>
  <c r="O94" i="3"/>
  <c r="P94" i="3" s="1"/>
  <c r="O68" i="3"/>
  <c r="P68" i="3" s="1"/>
  <c r="O37" i="3"/>
  <c r="P37" i="3" s="1"/>
  <c r="O10" i="3"/>
  <c r="P10" i="3" s="1"/>
  <c r="O53" i="3"/>
  <c r="P53" i="3" s="1"/>
  <c r="O96" i="3"/>
  <c r="P96" i="3" s="1"/>
  <c r="O17" i="3"/>
  <c r="Q17" i="3" s="1"/>
  <c r="O38" i="3"/>
  <c r="Q38" i="3" s="1"/>
  <c r="O60" i="3"/>
  <c r="Q60" i="3" s="1"/>
  <c r="O81" i="3"/>
  <c r="Q81" i="3" s="1"/>
  <c r="O102" i="3"/>
  <c r="Q102" i="3" s="1"/>
  <c r="O18" i="3"/>
  <c r="Q18" i="3" s="1"/>
  <c r="O40" i="3"/>
  <c r="P40" i="3" s="1"/>
  <c r="O61" i="3"/>
  <c r="Q61" i="3" s="1"/>
  <c r="O82" i="3"/>
  <c r="Q82" i="3" s="1"/>
  <c r="O104" i="3"/>
  <c r="Q104" i="3" s="1"/>
  <c r="O19" i="3"/>
  <c r="P19" i="3" s="1"/>
  <c r="O35" i="3"/>
  <c r="Q35" i="3" s="1"/>
  <c r="O51" i="3"/>
  <c r="P51" i="3" s="1"/>
  <c r="O67" i="3"/>
  <c r="Q67" i="3" s="1"/>
  <c r="O83" i="3"/>
  <c r="P83" i="3" s="1"/>
  <c r="O103" i="3"/>
  <c r="Q103" i="3" s="1"/>
  <c r="O100" i="3"/>
  <c r="P100" i="3" s="1"/>
  <c r="O41" i="3"/>
  <c r="P41" i="3" s="1"/>
  <c r="O84" i="3"/>
  <c r="Q84" i="3" s="1"/>
  <c r="O46" i="3"/>
  <c r="P46" i="3" s="1"/>
  <c r="O16" i="3"/>
  <c r="P16" i="3" s="1"/>
  <c r="O101" i="3"/>
  <c r="P101" i="3" s="1"/>
  <c r="O42" i="3"/>
  <c r="O85" i="3"/>
  <c r="P85" i="3" s="1"/>
  <c r="O12" i="3"/>
  <c r="Q12" i="3" s="1"/>
  <c r="O33" i="3"/>
  <c r="Q33" i="3" s="1"/>
  <c r="O54" i="3"/>
  <c r="Q54" i="3" s="1"/>
  <c r="O76" i="3"/>
  <c r="Q76" i="3" s="1"/>
  <c r="O97" i="3"/>
  <c r="P97" i="3" s="1"/>
  <c r="O13" i="3"/>
  <c r="Q13" i="3" s="1"/>
  <c r="O34" i="3"/>
  <c r="Q34" i="3" s="1"/>
  <c r="O56" i="3"/>
  <c r="Q56" i="3" s="1"/>
  <c r="O77" i="3"/>
  <c r="P77" i="3" s="1"/>
  <c r="O98" i="3"/>
  <c r="Q98" i="3" s="1"/>
  <c r="O15" i="3"/>
  <c r="Q15" i="3" s="1"/>
  <c r="O31" i="3"/>
  <c r="Q31" i="3" s="1"/>
  <c r="O47" i="3"/>
  <c r="Q47" i="3" s="1"/>
  <c r="O63" i="3"/>
  <c r="Q63" i="3" s="1"/>
  <c r="O79" i="3"/>
  <c r="P79" i="3" s="1"/>
  <c r="O95" i="3"/>
  <c r="Q95" i="3" s="1"/>
  <c r="P14" i="3"/>
  <c r="P60" i="3"/>
  <c r="Q40" i="3"/>
  <c r="Q83" i="3"/>
  <c r="Q99" i="3"/>
  <c r="P99" i="3"/>
  <c r="Q57" i="3"/>
  <c r="Q48" i="3"/>
  <c r="P62" i="3"/>
  <c r="Q62" i="3"/>
  <c r="P58" i="3"/>
  <c r="P64" i="3"/>
  <c r="Q64" i="3"/>
  <c r="P106" i="3"/>
  <c r="Q22" i="3"/>
  <c r="Q44" i="3"/>
  <c r="P44" i="3"/>
  <c r="Q45" i="3"/>
  <c r="P45" i="3"/>
  <c r="P66" i="3"/>
  <c r="Q88" i="3"/>
  <c r="Q7" i="3"/>
  <c r="P7" i="3"/>
  <c r="P23" i="3"/>
  <c r="P84" i="3"/>
  <c r="P42" i="3"/>
  <c r="Q42" i="3"/>
  <c r="P36" i="3"/>
  <c r="Q36" i="3"/>
  <c r="Q94" i="3"/>
  <c r="Q53" i="3"/>
  <c r="P78" i="3"/>
  <c r="P69" i="3"/>
  <c r="Q30" i="3"/>
  <c r="P73" i="3"/>
  <c r="Q73" i="3"/>
  <c r="P74" i="3"/>
  <c r="Q6" i="3"/>
  <c r="P28" i="3"/>
  <c r="Q49" i="3"/>
  <c r="P49" i="3"/>
  <c r="Q50" i="3"/>
  <c r="Q72" i="3"/>
  <c r="P93" i="3"/>
  <c r="Q11" i="3"/>
  <c r="P11" i="3"/>
  <c r="P75" i="3"/>
  <c r="Q107" i="3"/>
  <c r="P65" i="3" l="1"/>
  <c r="P92" i="3"/>
  <c r="P80" i="3"/>
  <c r="Q27" i="3"/>
  <c r="Q70" i="3"/>
  <c r="Q5" i="3"/>
  <c r="Q79" i="3"/>
  <c r="P55" i="3"/>
  <c r="P54" i="3"/>
  <c r="P43" i="3"/>
  <c r="Q8" i="3"/>
  <c r="P56" i="3"/>
  <c r="P87" i="3"/>
  <c r="Q86" i="3"/>
  <c r="Q20" i="3"/>
  <c r="Q59" i="3"/>
  <c r="P25" i="3"/>
  <c r="P108" i="3"/>
  <c r="Q105" i="3"/>
  <c r="Q91" i="3"/>
  <c r="P31" i="3"/>
  <c r="Q39" i="3"/>
  <c r="P35" i="3"/>
  <c r="Q26" i="3"/>
  <c r="P89" i="3"/>
  <c r="P81" i="3"/>
  <c r="P29" i="3"/>
  <c r="P32" i="3"/>
  <c r="P95" i="3"/>
  <c r="P76" i="3"/>
  <c r="Q100" i="3"/>
  <c r="P71" i="3"/>
  <c r="P24" i="3"/>
  <c r="Q21" i="3"/>
  <c r="P61" i="3"/>
  <c r="Q96" i="3"/>
  <c r="Q85" i="3"/>
  <c r="P103" i="3"/>
  <c r="Q68" i="3"/>
  <c r="Q46" i="3"/>
  <c r="Q97" i="3"/>
  <c r="P82" i="3"/>
  <c r="P47" i="3"/>
  <c r="Q16" i="3"/>
  <c r="P15" i="3"/>
  <c r="Q51" i="3"/>
  <c r="P102" i="3"/>
  <c r="Q10" i="3"/>
  <c r="Q77" i="3"/>
  <c r="P33" i="3"/>
  <c r="P98" i="3"/>
  <c r="P12" i="3"/>
  <c r="R5" i="3" s="1" a="1"/>
  <c r="Q19" i="3"/>
  <c r="P18" i="3"/>
  <c r="P34" i="3"/>
  <c r="Q101" i="3"/>
  <c r="P104" i="3"/>
  <c r="P63" i="3"/>
  <c r="P17" i="3"/>
  <c r="Q37" i="3"/>
  <c r="Q9" i="3"/>
  <c r="P13" i="3"/>
  <c r="P67" i="3"/>
  <c r="P38" i="3"/>
  <c r="Q52" i="3"/>
  <c r="Q41" i="3"/>
  <c r="Q90" i="3"/>
  <c r="O109" i="3"/>
  <c r="F43" i="13" s="1"/>
  <c r="Q109" i="3" l="1"/>
  <c r="F48" i="13" s="1"/>
  <c r="P109" i="3"/>
  <c r="D48" i="13" s="1"/>
  <c r="R5" i="3"/>
  <c r="R8" i="3"/>
  <c r="M11" i="11" s="1"/>
  <c r="R11" i="11" s="1"/>
  <c r="R24" i="3"/>
  <c r="M27" i="11" s="1"/>
  <c r="R27" i="11" s="1"/>
  <c r="R40" i="3"/>
  <c r="M43" i="11" s="1"/>
  <c r="R43" i="11" s="1"/>
  <c r="R56" i="3"/>
  <c r="M59" i="11" s="1"/>
  <c r="R59" i="11" s="1"/>
  <c r="R72" i="3"/>
  <c r="M75" i="11" s="1"/>
  <c r="R75" i="11" s="1"/>
  <c r="R88" i="3"/>
  <c r="M91" i="11" s="1"/>
  <c r="R91" i="11" s="1"/>
  <c r="R104" i="3"/>
  <c r="M107" i="11" s="1"/>
  <c r="R107" i="11" s="1"/>
  <c r="R28" i="3"/>
  <c r="M31" i="11" s="1"/>
  <c r="R31" i="11" s="1"/>
  <c r="R48" i="3"/>
  <c r="M51" i="11" s="1"/>
  <c r="R51" i="11" s="1"/>
  <c r="R68" i="3"/>
  <c r="M71" i="11" s="1"/>
  <c r="R71" i="11" s="1"/>
  <c r="R92" i="3"/>
  <c r="M95" i="11" s="1"/>
  <c r="R95" i="11" s="1"/>
  <c r="R12" i="3"/>
  <c r="M15" i="11" s="1"/>
  <c r="R15" i="11" s="1"/>
  <c r="R32" i="3"/>
  <c r="M35" i="11" s="1"/>
  <c r="R35" i="11" s="1"/>
  <c r="R52" i="3"/>
  <c r="M55" i="11" s="1"/>
  <c r="R55" i="11" s="1"/>
  <c r="R76" i="3"/>
  <c r="M79" i="11" s="1"/>
  <c r="R79" i="11" s="1"/>
  <c r="R96" i="3"/>
  <c r="M99" i="11" s="1"/>
  <c r="R99" i="11" s="1"/>
  <c r="R16" i="3"/>
  <c r="M19" i="11" s="1"/>
  <c r="R19" i="11" s="1"/>
  <c r="R60" i="3"/>
  <c r="M63" i="11" s="1"/>
  <c r="R63" i="11" s="1"/>
  <c r="R100" i="3"/>
  <c r="M103" i="11" s="1"/>
  <c r="R103" i="11" s="1"/>
  <c r="R80" i="3"/>
  <c r="M83" i="11" s="1"/>
  <c r="R83" i="11" s="1"/>
  <c r="R20" i="3"/>
  <c r="M23" i="11" s="1"/>
  <c r="R23" i="11" s="1"/>
  <c r="R64" i="3"/>
  <c r="M67" i="11" s="1"/>
  <c r="R67" i="11" s="1"/>
  <c r="R108" i="3"/>
  <c r="M111" i="11" s="1"/>
  <c r="R111" i="11" s="1"/>
  <c r="R36" i="3"/>
  <c r="M39" i="11" s="1"/>
  <c r="R39" i="11" s="1"/>
  <c r="R44" i="3"/>
  <c r="M47" i="11" s="1"/>
  <c r="R47" i="11" s="1"/>
  <c r="R84" i="3"/>
  <c r="M87" i="11" s="1"/>
  <c r="R87" i="11" s="1"/>
  <c r="R95" i="3"/>
  <c r="M98" i="11" s="1"/>
  <c r="R98" i="11" s="1"/>
  <c r="R79" i="3"/>
  <c r="M82" i="11" s="1"/>
  <c r="R82" i="11" s="1"/>
  <c r="R63" i="3"/>
  <c r="M66" i="11" s="1"/>
  <c r="R66" i="11" s="1"/>
  <c r="R47" i="3"/>
  <c r="M50" i="11" s="1"/>
  <c r="R50" i="11" s="1"/>
  <c r="R31" i="3"/>
  <c r="M34" i="11" s="1"/>
  <c r="R34" i="11" s="1"/>
  <c r="R15" i="3"/>
  <c r="M18" i="11" s="1"/>
  <c r="R18" i="11" s="1"/>
  <c r="R102" i="3"/>
  <c r="M105" i="11" s="1"/>
  <c r="R105" i="11" s="1"/>
  <c r="R86" i="3"/>
  <c r="M89" i="11" s="1"/>
  <c r="R89" i="11" s="1"/>
  <c r="R70" i="3"/>
  <c r="M73" i="11" s="1"/>
  <c r="R73" i="11" s="1"/>
  <c r="R54" i="3"/>
  <c r="M57" i="11" s="1"/>
  <c r="R57" i="11" s="1"/>
  <c r="R38" i="3"/>
  <c r="M41" i="11" s="1"/>
  <c r="R41" i="11" s="1"/>
  <c r="R22" i="3"/>
  <c r="M25" i="11" s="1"/>
  <c r="R25" i="11" s="1"/>
  <c r="R6" i="3"/>
  <c r="M9" i="11" s="1"/>
  <c r="R9" i="11" s="1"/>
  <c r="R93" i="3"/>
  <c r="M96" i="11" s="1"/>
  <c r="R96" i="11" s="1"/>
  <c r="R77" i="3"/>
  <c r="M80" i="11" s="1"/>
  <c r="R80" i="11" s="1"/>
  <c r="R61" i="3"/>
  <c r="M64" i="11" s="1"/>
  <c r="R64" i="11" s="1"/>
  <c r="R45" i="3"/>
  <c r="M48" i="11" s="1"/>
  <c r="R48" i="11" s="1"/>
  <c r="R29" i="3"/>
  <c r="M32" i="11" s="1"/>
  <c r="R32" i="11" s="1"/>
  <c r="R13" i="3"/>
  <c r="M16" i="11" s="1"/>
  <c r="R16" i="11" s="1"/>
  <c r="R107" i="3"/>
  <c r="M110" i="11" s="1"/>
  <c r="R110" i="11" s="1"/>
  <c r="R91" i="3"/>
  <c r="M94" i="11" s="1"/>
  <c r="R94" i="11" s="1"/>
  <c r="R75" i="3"/>
  <c r="M78" i="11" s="1"/>
  <c r="R78" i="11" s="1"/>
  <c r="R59" i="3"/>
  <c r="M62" i="11" s="1"/>
  <c r="R62" i="11" s="1"/>
  <c r="R43" i="3"/>
  <c r="M46" i="11" s="1"/>
  <c r="R46" i="11" s="1"/>
  <c r="R27" i="3"/>
  <c r="M30" i="11" s="1"/>
  <c r="R30" i="11" s="1"/>
  <c r="R11" i="3"/>
  <c r="M14" i="11" s="1"/>
  <c r="R14" i="11" s="1"/>
  <c r="R98" i="3"/>
  <c r="M101" i="11" s="1"/>
  <c r="R101" i="11" s="1"/>
  <c r="R82" i="3"/>
  <c r="M85" i="11" s="1"/>
  <c r="R85" i="11" s="1"/>
  <c r="R66" i="3"/>
  <c r="M69" i="11" s="1"/>
  <c r="R69" i="11" s="1"/>
  <c r="R50" i="3"/>
  <c r="M53" i="11" s="1"/>
  <c r="R53" i="11" s="1"/>
  <c r="R34" i="3"/>
  <c r="M37" i="11" s="1"/>
  <c r="R37" i="11" s="1"/>
  <c r="R18" i="3"/>
  <c r="M21" i="11" s="1"/>
  <c r="R21" i="11" s="1"/>
  <c r="R105" i="3"/>
  <c r="M108" i="11" s="1"/>
  <c r="R108" i="11" s="1"/>
  <c r="R89" i="3"/>
  <c r="M92" i="11" s="1"/>
  <c r="R92" i="11" s="1"/>
  <c r="R73" i="3"/>
  <c r="M76" i="11" s="1"/>
  <c r="R76" i="11" s="1"/>
  <c r="R57" i="3"/>
  <c r="M60" i="11" s="1"/>
  <c r="R60" i="11" s="1"/>
  <c r="R41" i="3"/>
  <c r="M44" i="11" s="1"/>
  <c r="R44" i="11" s="1"/>
  <c r="R25" i="3"/>
  <c r="M28" i="11" s="1"/>
  <c r="R28" i="11" s="1"/>
  <c r="R9" i="3"/>
  <c r="M12" i="11" s="1"/>
  <c r="R12" i="11" s="1"/>
  <c r="R103" i="3"/>
  <c r="M106" i="11" s="1"/>
  <c r="R106" i="11" s="1"/>
  <c r="R87" i="3"/>
  <c r="M90" i="11" s="1"/>
  <c r="R90" i="11" s="1"/>
  <c r="R71" i="3"/>
  <c r="M74" i="11" s="1"/>
  <c r="R74" i="11" s="1"/>
  <c r="R55" i="3"/>
  <c r="M58" i="11" s="1"/>
  <c r="R58" i="11" s="1"/>
  <c r="R39" i="3"/>
  <c r="M42" i="11" s="1"/>
  <c r="R42" i="11" s="1"/>
  <c r="R23" i="3"/>
  <c r="M26" i="11" s="1"/>
  <c r="R26" i="11" s="1"/>
  <c r="R7" i="3"/>
  <c r="M10" i="11" s="1"/>
  <c r="R10" i="11" s="1"/>
  <c r="R94" i="3"/>
  <c r="M97" i="11" s="1"/>
  <c r="R97" i="11" s="1"/>
  <c r="R78" i="3"/>
  <c r="M81" i="11" s="1"/>
  <c r="R81" i="11" s="1"/>
  <c r="R62" i="3"/>
  <c r="M65" i="11" s="1"/>
  <c r="R65" i="11" s="1"/>
  <c r="R46" i="3"/>
  <c r="M49" i="11" s="1"/>
  <c r="R49" i="11" s="1"/>
  <c r="R30" i="3"/>
  <c r="M33" i="11" s="1"/>
  <c r="R33" i="11" s="1"/>
  <c r="R14" i="3"/>
  <c r="M17" i="11" s="1"/>
  <c r="R17" i="11" s="1"/>
  <c r="R101" i="3"/>
  <c r="M104" i="11" s="1"/>
  <c r="R104" i="11" s="1"/>
  <c r="R85" i="3"/>
  <c r="M88" i="11" s="1"/>
  <c r="R88" i="11" s="1"/>
  <c r="R69" i="3"/>
  <c r="M72" i="11" s="1"/>
  <c r="R72" i="11" s="1"/>
  <c r="R53" i="3"/>
  <c r="M56" i="11" s="1"/>
  <c r="R56" i="11" s="1"/>
  <c r="R37" i="3"/>
  <c r="M40" i="11" s="1"/>
  <c r="R40" i="11" s="1"/>
  <c r="R21" i="3"/>
  <c r="M24" i="11" s="1"/>
  <c r="R24" i="11" s="1"/>
  <c r="R99" i="3"/>
  <c r="M102" i="11" s="1"/>
  <c r="R102" i="11" s="1"/>
  <c r="R83" i="3"/>
  <c r="M86" i="11" s="1"/>
  <c r="R86" i="11" s="1"/>
  <c r="R67" i="3"/>
  <c r="M70" i="11" s="1"/>
  <c r="R70" i="11" s="1"/>
  <c r="R51" i="3"/>
  <c r="M54" i="11" s="1"/>
  <c r="R54" i="11" s="1"/>
  <c r="R35" i="3"/>
  <c r="M38" i="11" s="1"/>
  <c r="R38" i="11" s="1"/>
  <c r="R19" i="3"/>
  <c r="M22" i="11" s="1"/>
  <c r="R22" i="11" s="1"/>
  <c r="R106" i="3"/>
  <c r="M109" i="11" s="1"/>
  <c r="R109" i="11" s="1"/>
  <c r="R90" i="3"/>
  <c r="M93" i="11" s="1"/>
  <c r="R93" i="11" s="1"/>
  <c r="R74" i="3"/>
  <c r="M77" i="11" s="1"/>
  <c r="R77" i="11" s="1"/>
  <c r="R58" i="3"/>
  <c r="M61" i="11" s="1"/>
  <c r="R61" i="11" s="1"/>
  <c r="R42" i="3"/>
  <c r="M45" i="11" s="1"/>
  <c r="R45" i="11" s="1"/>
  <c r="R26" i="3"/>
  <c r="M29" i="11" s="1"/>
  <c r="R29" i="11" s="1"/>
  <c r="R10" i="3"/>
  <c r="M13" i="11" s="1"/>
  <c r="R13" i="11" s="1"/>
  <c r="R97" i="3"/>
  <c r="M100" i="11" s="1"/>
  <c r="R100" i="11" s="1"/>
  <c r="R81" i="3"/>
  <c r="M84" i="11" s="1"/>
  <c r="R84" i="11" s="1"/>
  <c r="R65" i="3"/>
  <c r="M68" i="11" s="1"/>
  <c r="R68" i="11" s="1"/>
  <c r="R49" i="3"/>
  <c r="M52" i="11" s="1"/>
  <c r="R52" i="11" s="1"/>
  <c r="R33" i="3"/>
  <c r="M36" i="11" s="1"/>
  <c r="R36" i="11" s="1"/>
  <c r="R17" i="3"/>
  <c r="M20" i="11" s="1"/>
  <c r="R20" i="11" s="1"/>
  <c r="M8" i="11" l="1"/>
  <c r="U5" i="3"/>
  <c r="Z17" i="3"/>
  <c r="P20" i="11" s="1"/>
  <c r="U20" i="11" s="1"/>
  <c r="AD17" i="3"/>
  <c r="Q20" i="11" s="1"/>
  <c r="V20" i="11" s="1"/>
  <c r="S17" i="3"/>
  <c r="N20" i="11" s="1"/>
  <c r="S20" i="11" s="1"/>
  <c r="T17" i="3"/>
  <c r="O20" i="11" s="1"/>
  <c r="T20" i="11" s="1"/>
  <c r="U17" i="3"/>
  <c r="Z81" i="3"/>
  <c r="AD81" i="3"/>
  <c r="S81" i="3"/>
  <c r="T81" i="3"/>
  <c r="U81" i="3"/>
  <c r="AD42" i="3"/>
  <c r="Z42" i="3"/>
  <c r="T42" i="3"/>
  <c r="S42" i="3"/>
  <c r="U42" i="3"/>
  <c r="AD106" i="3"/>
  <c r="Z106" i="3"/>
  <c r="T106" i="3"/>
  <c r="S106" i="3"/>
  <c r="U106" i="3"/>
  <c r="AD67" i="3"/>
  <c r="Z67" i="3"/>
  <c r="T67" i="3"/>
  <c r="S67" i="3"/>
  <c r="U67" i="3"/>
  <c r="AD37" i="3"/>
  <c r="Q40" i="11" s="1"/>
  <c r="V40" i="11" s="1"/>
  <c r="Z37" i="3"/>
  <c r="P40" i="11" s="1"/>
  <c r="U40" i="11" s="1"/>
  <c r="T37" i="3"/>
  <c r="O40" i="11" s="1"/>
  <c r="T40" i="11" s="1"/>
  <c r="S37" i="3"/>
  <c r="N40" i="11" s="1"/>
  <c r="S40" i="11" s="1"/>
  <c r="U37" i="3"/>
  <c r="AD101" i="3"/>
  <c r="Z101" i="3"/>
  <c r="T101" i="3"/>
  <c r="S101" i="3"/>
  <c r="U101" i="3"/>
  <c r="AD62" i="3"/>
  <c r="Z62" i="3"/>
  <c r="S62" i="3"/>
  <c r="T62" i="3"/>
  <c r="U62" i="3"/>
  <c r="AD23" i="3"/>
  <c r="Q26" i="11" s="1"/>
  <c r="V26" i="11" s="1"/>
  <c r="T23" i="3"/>
  <c r="O26" i="11" s="1"/>
  <c r="T26" i="11" s="1"/>
  <c r="S23" i="3"/>
  <c r="N26" i="11" s="1"/>
  <c r="S26" i="11" s="1"/>
  <c r="Z23" i="3"/>
  <c r="P26" i="11" s="1"/>
  <c r="U26" i="11" s="1"/>
  <c r="U23" i="3"/>
  <c r="AD87" i="3"/>
  <c r="T87" i="3"/>
  <c r="S87" i="3"/>
  <c r="Z87" i="3"/>
  <c r="U87" i="3"/>
  <c r="AD41" i="3"/>
  <c r="Q44" i="11" s="1"/>
  <c r="V44" i="11" s="1"/>
  <c r="Z41" i="3"/>
  <c r="P44" i="11" s="1"/>
  <c r="U44" i="11" s="1"/>
  <c r="T41" i="3"/>
  <c r="O44" i="11" s="1"/>
  <c r="T44" i="11" s="1"/>
  <c r="S41" i="3"/>
  <c r="N44" i="11" s="1"/>
  <c r="S44" i="11" s="1"/>
  <c r="U41" i="3"/>
  <c r="AD105" i="3"/>
  <c r="Z105" i="3"/>
  <c r="T105" i="3"/>
  <c r="S105" i="3"/>
  <c r="U105" i="3"/>
  <c r="AD66" i="3"/>
  <c r="Z66" i="3"/>
  <c r="T66" i="3"/>
  <c r="S66" i="3"/>
  <c r="U66" i="3"/>
  <c r="Z27" i="3"/>
  <c r="P30" i="11" s="1"/>
  <c r="U30" i="11" s="1"/>
  <c r="T27" i="3"/>
  <c r="O30" i="11" s="1"/>
  <c r="T30" i="11" s="1"/>
  <c r="S27" i="3"/>
  <c r="N30" i="11" s="1"/>
  <c r="S30" i="11" s="1"/>
  <c r="AD27" i="3"/>
  <c r="Q30" i="11" s="1"/>
  <c r="V30" i="11" s="1"/>
  <c r="U27" i="3"/>
  <c r="Z91" i="3"/>
  <c r="T91" i="3"/>
  <c r="S91" i="3"/>
  <c r="AD91" i="3"/>
  <c r="U91" i="3"/>
  <c r="Z45" i="3"/>
  <c r="AD45" i="3"/>
  <c r="T45" i="3"/>
  <c r="S45" i="3"/>
  <c r="U45" i="3"/>
  <c r="Z6" i="3"/>
  <c r="P9" i="11" s="1"/>
  <c r="U9" i="11" s="1"/>
  <c r="AD6" i="3"/>
  <c r="Q9" i="11" s="1"/>
  <c r="V9" i="11" s="1"/>
  <c r="T6" i="3"/>
  <c r="O9" i="11" s="1"/>
  <c r="T9" i="11" s="1"/>
  <c r="S6" i="3"/>
  <c r="N9" i="11" s="1"/>
  <c r="S9" i="11" s="1"/>
  <c r="U6" i="3"/>
  <c r="Z70" i="3"/>
  <c r="AD70" i="3"/>
  <c r="T70" i="3"/>
  <c r="S70" i="3"/>
  <c r="U70" i="3"/>
  <c r="AD31" i="3"/>
  <c r="Q34" i="11" s="1"/>
  <c r="V34" i="11" s="1"/>
  <c r="Z31" i="3"/>
  <c r="P34" i="11" s="1"/>
  <c r="U34" i="11" s="1"/>
  <c r="T31" i="3"/>
  <c r="O34" i="11" s="1"/>
  <c r="T34" i="11" s="1"/>
  <c r="S31" i="3"/>
  <c r="N34" i="11" s="1"/>
  <c r="S34" i="11" s="1"/>
  <c r="U31" i="3"/>
  <c r="AD95" i="3"/>
  <c r="Z95" i="3"/>
  <c r="T95" i="3"/>
  <c r="S95" i="3"/>
  <c r="U95" i="3"/>
  <c r="AD108" i="3"/>
  <c r="T108" i="3"/>
  <c r="S108" i="3"/>
  <c r="Z108" i="3"/>
  <c r="U108" i="3"/>
  <c r="AD100" i="3"/>
  <c r="Z100" i="3"/>
  <c r="T100" i="3"/>
  <c r="S100" i="3"/>
  <c r="U100" i="3"/>
  <c r="AD76" i="3"/>
  <c r="T76" i="3"/>
  <c r="S76" i="3"/>
  <c r="Z76" i="3"/>
  <c r="U76" i="3"/>
  <c r="AD92" i="3"/>
  <c r="Z92" i="3"/>
  <c r="T92" i="3"/>
  <c r="S92" i="3"/>
  <c r="U92" i="3"/>
  <c r="AD104" i="3"/>
  <c r="T104" i="3"/>
  <c r="S104" i="3"/>
  <c r="Z104" i="3"/>
  <c r="U104" i="3"/>
  <c r="AD40" i="3"/>
  <c r="Q43" i="11" s="1"/>
  <c r="V43" i="11" s="1"/>
  <c r="T40" i="3"/>
  <c r="O43" i="11" s="1"/>
  <c r="T43" i="11" s="1"/>
  <c r="S40" i="3"/>
  <c r="N43" i="11" s="1"/>
  <c r="S43" i="11" s="1"/>
  <c r="Z40" i="3"/>
  <c r="P43" i="11" s="1"/>
  <c r="U43" i="11" s="1"/>
  <c r="U40" i="3"/>
  <c r="Z33" i="3"/>
  <c r="P36" i="11" s="1"/>
  <c r="U36" i="11" s="1"/>
  <c r="AD33" i="3"/>
  <c r="Q36" i="11" s="1"/>
  <c r="V36" i="11" s="1"/>
  <c r="S33" i="3"/>
  <c r="N36" i="11" s="1"/>
  <c r="S36" i="11" s="1"/>
  <c r="T33" i="3"/>
  <c r="O36" i="11" s="1"/>
  <c r="T36" i="11" s="1"/>
  <c r="U33" i="3"/>
  <c r="Z97" i="3"/>
  <c r="AD97" i="3"/>
  <c r="S97" i="3"/>
  <c r="T97" i="3"/>
  <c r="U97" i="3"/>
  <c r="AD58" i="3"/>
  <c r="Z58" i="3"/>
  <c r="T58" i="3"/>
  <c r="S58" i="3"/>
  <c r="U58" i="3"/>
  <c r="AD19" i="3"/>
  <c r="Q22" i="11" s="1"/>
  <c r="V22" i="11" s="1"/>
  <c r="T19" i="3"/>
  <c r="O22" i="11" s="1"/>
  <c r="T22" i="11" s="1"/>
  <c r="S19" i="3"/>
  <c r="N22" i="11" s="1"/>
  <c r="S22" i="11" s="1"/>
  <c r="Z19" i="3"/>
  <c r="P22" i="11" s="1"/>
  <c r="U22" i="11" s="1"/>
  <c r="U19" i="3"/>
  <c r="AD83" i="3"/>
  <c r="T83" i="3"/>
  <c r="S83" i="3"/>
  <c r="Z83" i="3"/>
  <c r="U83" i="3"/>
  <c r="AD53" i="3"/>
  <c r="Z53" i="3"/>
  <c r="T53" i="3"/>
  <c r="S53" i="3"/>
  <c r="U53" i="3"/>
  <c r="AD14" i="3"/>
  <c r="Q17" i="11" s="1"/>
  <c r="V17" i="11" s="1"/>
  <c r="Z14" i="3"/>
  <c r="P17" i="11" s="1"/>
  <c r="U17" i="11" s="1"/>
  <c r="S14" i="3"/>
  <c r="N17" i="11" s="1"/>
  <c r="S17" i="11" s="1"/>
  <c r="T14" i="3"/>
  <c r="O17" i="11" s="1"/>
  <c r="T17" i="11" s="1"/>
  <c r="U14" i="3"/>
  <c r="AD78" i="3"/>
  <c r="Z78" i="3"/>
  <c r="S78" i="3"/>
  <c r="T78" i="3"/>
  <c r="U78" i="3"/>
  <c r="AD39" i="3"/>
  <c r="Q42" i="11" s="1"/>
  <c r="V42" i="11" s="1"/>
  <c r="Z39" i="3"/>
  <c r="P42" i="11" s="1"/>
  <c r="U42" i="11" s="1"/>
  <c r="T39" i="3"/>
  <c r="O42" i="11" s="1"/>
  <c r="T42" i="11" s="1"/>
  <c r="S39" i="3"/>
  <c r="N42" i="11" s="1"/>
  <c r="S42" i="11" s="1"/>
  <c r="U39" i="3"/>
  <c r="AD103" i="3"/>
  <c r="Z103" i="3"/>
  <c r="T103" i="3"/>
  <c r="S103" i="3"/>
  <c r="U103" i="3"/>
  <c r="AD57" i="3"/>
  <c r="Z57" i="3"/>
  <c r="T57" i="3"/>
  <c r="S57" i="3"/>
  <c r="U57" i="3"/>
  <c r="AD18" i="3"/>
  <c r="Q21" i="11" s="1"/>
  <c r="V21" i="11" s="1"/>
  <c r="Z18" i="3"/>
  <c r="P21" i="11" s="1"/>
  <c r="U21" i="11" s="1"/>
  <c r="T18" i="3"/>
  <c r="O21" i="11" s="1"/>
  <c r="T21" i="11" s="1"/>
  <c r="S18" i="3"/>
  <c r="N21" i="11" s="1"/>
  <c r="S21" i="11" s="1"/>
  <c r="U18" i="3"/>
  <c r="AD82" i="3"/>
  <c r="Z82" i="3"/>
  <c r="T82" i="3"/>
  <c r="S82" i="3"/>
  <c r="U82" i="3"/>
  <c r="Z43" i="3"/>
  <c r="AD43" i="3"/>
  <c r="T43" i="3"/>
  <c r="S43" i="3"/>
  <c r="U43" i="3"/>
  <c r="Z107" i="3"/>
  <c r="AD107" i="3"/>
  <c r="T107" i="3"/>
  <c r="S107" i="3"/>
  <c r="U107" i="3"/>
  <c r="Z61" i="3"/>
  <c r="AD61" i="3"/>
  <c r="T61" i="3"/>
  <c r="S61" i="3"/>
  <c r="U61" i="3"/>
  <c r="Z22" i="3"/>
  <c r="P25" i="11" s="1"/>
  <c r="U25" i="11" s="1"/>
  <c r="AD22" i="3"/>
  <c r="Q25" i="11" s="1"/>
  <c r="V25" i="11" s="1"/>
  <c r="T22" i="3"/>
  <c r="O25" i="11" s="1"/>
  <c r="T25" i="11" s="1"/>
  <c r="S22" i="3"/>
  <c r="N25" i="11" s="1"/>
  <c r="S25" i="11" s="1"/>
  <c r="U22" i="3"/>
  <c r="Z86" i="3"/>
  <c r="AD86" i="3"/>
  <c r="T86" i="3"/>
  <c r="S86" i="3"/>
  <c r="U86" i="3"/>
  <c r="AD47" i="3"/>
  <c r="Z47" i="3"/>
  <c r="T47" i="3"/>
  <c r="S47" i="3"/>
  <c r="U47" i="3"/>
  <c r="AD84" i="3"/>
  <c r="Z84" i="3"/>
  <c r="T84" i="3"/>
  <c r="S84" i="3"/>
  <c r="U84" i="3"/>
  <c r="AD64" i="3"/>
  <c r="Z64" i="3"/>
  <c r="T64" i="3"/>
  <c r="S64" i="3"/>
  <c r="U64" i="3"/>
  <c r="AD60" i="3"/>
  <c r="Z60" i="3"/>
  <c r="T60" i="3"/>
  <c r="S60" i="3"/>
  <c r="U60" i="3"/>
  <c r="AD52" i="3"/>
  <c r="Z52" i="3"/>
  <c r="T52" i="3"/>
  <c r="S52" i="3"/>
  <c r="U52" i="3"/>
  <c r="AD68" i="3"/>
  <c r="Z68" i="3"/>
  <c r="T68" i="3"/>
  <c r="S68" i="3"/>
  <c r="U68" i="3"/>
  <c r="AD88" i="3"/>
  <c r="T88" i="3"/>
  <c r="S88" i="3"/>
  <c r="Z88" i="3"/>
  <c r="U88" i="3"/>
  <c r="AD24" i="3"/>
  <c r="Q27" i="11" s="1"/>
  <c r="V27" i="11" s="1"/>
  <c r="T24" i="3"/>
  <c r="O27" i="11" s="1"/>
  <c r="T27" i="11" s="1"/>
  <c r="S24" i="3"/>
  <c r="N27" i="11" s="1"/>
  <c r="S27" i="11" s="1"/>
  <c r="Z24" i="3"/>
  <c r="P27" i="11" s="1"/>
  <c r="U27" i="11" s="1"/>
  <c r="U24" i="3"/>
  <c r="Z49" i="3"/>
  <c r="AD49" i="3"/>
  <c r="S49" i="3"/>
  <c r="T49" i="3"/>
  <c r="U49" i="3"/>
  <c r="AD10" i="3"/>
  <c r="Q13" i="11" s="1"/>
  <c r="V13" i="11" s="1"/>
  <c r="Z10" i="3"/>
  <c r="P13" i="11" s="1"/>
  <c r="U13" i="11" s="1"/>
  <c r="T10" i="3"/>
  <c r="O13" i="11" s="1"/>
  <c r="T13" i="11" s="1"/>
  <c r="S10" i="3"/>
  <c r="N13" i="11" s="1"/>
  <c r="S13" i="11" s="1"/>
  <c r="U10" i="3"/>
  <c r="AD74" i="3"/>
  <c r="Z74" i="3"/>
  <c r="T74" i="3"/>
  <c r="S74" i="3"/>
  <c r="U74" i="3"/>
  <c r="AD35" i="3"/>
  <c r="Q38" i="11" s="1"/>
  <c r="V38" i="11" s="1"/>
  <c r="Z35" i="3"/>
  <c r="P38" i="11" s="1"/>
  <c r="U38" i="11" s="1"/>
  <c r="T35" i="3"/>
  <c r="O38" i="11" s="1"/>
  <c r="T38" i="11" s="1"/>
  <c r="S35" i="3"/>
  <c r="N38" i="11" s="1"/>
  <c r="S38" i="11" s="1"/>
  <c r="U35" i="3"/>
  <c r="AD99" i="3"/>
  <c r="Z99" i="3"/>
  <c r="T99" i="3"/>
  <c r="S99" i="3"/>
  <c r="U99" i="3"/>
  <c r="AD69" i="3"/>
  <c r="Z69" i="3"/>
  <c r="T69" i="3"/>
  <c r="S69" i="3"/>
  <c r="U69" i="3"/>
  <c r="AD30" i="3"/>
  <c r="Q33" i="11" s="1"/>
  <c r="V33" i="11" s="1"/>
  <c r="Z30" i="3"/>
  <c r="P33" i="11" s="1"/>
  <c r="U33" i="11" s="1"/>
  <c r="S30" i="3"/>
  <c r="N33" i="11" s="1"/>
  <c r="S33" i="11" s="1"/>
  <c r="T30" i="3"/>
  <c r="O33" i="11" s="1"/>
  <c r="T33" i="11" s="1"/>
  <c r="U30" i="3"/>
  <c r="AD94" i="3"/>
  <c r="Z94" i="3"/>
  <c r="S94" i="3"/>
  <c r="T94" i="3"/>
  <c r="U94" i="3"/>
  <c r="AD55" i="3"/>
  <c r="T55" i="3"/>
  <c r="S55" i="3"/>
  <c r="Z55" i="3"/>
  <c r="U55" i="3"/>
  <c r="AD9" i="3"/>
  <c r="Q12" i="11" s="1"/>
  <c r="V12" i="11" s="1"/>
  <c r="Z9" i="3"/>
  <c r="P12" i="11" s="1"/>
  <c r="U12" i="11" s="1"/>
  <c r="T9" i="3"/>
  <c r="O12" i="11" s="1"/>
  <c r="T12" i="11" s="1"/>
  <c r="S9" i="3"/>
  <c r="N12" i="11" s="1"/>
  <c r="S12" i="11" s="1"/>
  <c r="U9" i="3"/>
  <c r="AD73" i="3"/>
  <c r="Z73" i="3"/>
  <c r="T73" i="3"/>
  <c r="S73" i="3"/>
  <c r="U73" i="3"/>
  <c r="AD34" i="3"/>
  <c r="Q37" i="11" s="1"/>
  <c r="V37" i="11" s="1"/>
  <c r="T34" i="3"/>
  <c r="O37" i="11" s="1"/>
  <c r="T37" i="11" s="1"/>
  <c r="S34" i="3"/>
  <c r="N37" i="11" s="1"/>
  <c r="S37" i="11" s="1"/>
  <c r="Z34" i="3"/>
  <c r="P37" i="11" s="1"/>
  <c r="U37" i="11" s="1"/>
  <c r="U34" i="3"/>
  <c r="AD98" i="3"/>
  <c r="T98" i="3"/>
  <c r="S98" i="3"/>
  <c r="Z98" i="3"/>
  <c r="U98" i="3"/>
  <c r="Z59" i="3"/>
  <c r="AD59" i="3"/>
  <c r="T59" i="3"/>
  <c r="S59" i="3"/>
  <c r="U59" i="3"/>
  <c r="Z13" i="3"/>
  <c r="P16" i="11" s="1"/>
  <c r="U16" i="11" s="1"/>
  <c r="AD13" i="3"/>
  <c r="Q16" i="11" s="1"/>
  <c r="V16" i="11" s="1"/>
  <c r="T13" i="3"/>
  <c r="O16" i="11" s="1"/>
  <c r="T16" i="11" s="1"/>
  <c r="S13" i="3"/>
  <c r="N16" i="11" s="1"/>
  <c r="S16" i="11" s="1"/>
  <c r="U13" i="3"/>
  <c r="Z77" i="3"/>
  <c r="AD77" i="3"/>
  <c r="T77" i="3"/>
  <c r="S77" i="3"/>
  <c r="U77" i="3"/>
  <c r="Z38" i="3"/>
  <c r="P41" i="11" s="1"/>
  <c r="U41" i="11" s="1"/>
  <c r="AD38" i="3"/>
  <c r="Q41" i="11" s="1"/>
  <c r="V41" i="11" s="1"/>
  <c r="S38" i="3"/>
  <c r="N41" i="11" s="1"/>
  <c r="S41" i="11" s="1"/>
  <c r="T38" i="3"/>
  <c r="O41" i="11" s="1"/>
  <c r="T41" i="11" s="1"/>
  <c r="U38" i="3"/>
  <c r="Z102" i="3"/>
  <c r="AD102" i="3"/>
  <c r="T102" i="3"/>
  <c r="S102" i="3"/>
  <c r="U102" i="3"/>
  <c r="AD63" i="3"/>
  <c r="Z63" i="3"/>
  <c r="T63" i="3"/>
  <c r="S63" i="3"/>
  <c r="U63" i="3"/>
  <c r="AD44" i="3"/>
  <c r="T44" i="3"/>
  <c r="S44" i="3"/>
  <c r="Z44" i="3"/>
  <c r="U44" i="3"/>
  <c r="AD20" i="3"/>
  <c r="Q23" i="11" s="1"/>
  <c r="V23" i="11" s="1"/>
  <c r="Z20" i="3"/>
  <c r="P23" i="11" s="1"/>
  <c r="U23" i="11" s="1"/>
  <c r="T20" i="3"/>
  <c r="O23" i="11" s="1"/>
  <c r="T23" i="11" s="1"/>
  <c r="S20" i="3"/>
  <c r="N23" i="11" s="1"/>
  <c r="S23" i="11" s="1"/>
  <c r="U20" i="3"/>
  <c r="AD16" i="3"/>
  <c r="Q19" i="11" s="1"/>
  <c r="V19" i="11" s="1"/>
  <c r="Z16" i="3"/>
  <c r="P19" i="11" s="1"/>
  <c r="U19" i="11" s="1"/>
  <c r="T16" i="3"/>
  <c r="O19" i="11" s="1"/>
  <c r="T19" i="11" s="1"/>
  <c r="S16" i="3"/>
  <c r="N19" i="11" s="1"/>
  <c r="S19" i="11" s="1"/>
  <c r="U16" i="3"/>
  <c r="AD32" i="3"/>
  <c r="Q35" i="11" s="1"/>
  <c r="V35" i="11" s="1"/>
  <c r="Z32" i="3"/>
  <c r="P35" i="11" s="1"/>
  <c r="U35" i="11" s="1"/>
  <c r="T32" i="3"/>
  <c r="O35" i="11" s="1"/>
  <c r="T35" i="11" s="1"/>
  <c r="S32" i="3"/>
  <c r="N35" i="11" s="1"/>
  <c r="S35" i="11" s="1"/>
  <c r="U32" i="3"/>
  <c r="AD48" i="3"/>
  <c r="Z48" i="3"/>
  <c r="T48" i="3"/>
  <c r="S48" i="3"/>
  <c r="U48" i="3"/>
  <c r="AD72" i="3"/>
  <c r="T72" i="3"/>
  <c r="S72" i="3"/>
  <c r="Z72" i="3"/>
  <c r="U72" i="3"/>
  <c r="AD8" i="3"/>
  <c r="T8" i="3"/>
  <c r="O11" i="11" s="1"/>
  <c r="T11" i="11" s="1"/>
  <c r="S8" i="3"/>
  <c r="N11" i="11" s="1"/>
  <c r="S11" i="11" s="1"/>
  <c r="Z8" i="3"/>
  <c r="U8" i="3"/>
  <c r="Z65" i="3"/>
  <c r="AD65" i="3"/>
  <c r="S65" i="3"/>
  <c r="T65" i="3"/>
  <c r="U65" i="3"/>
  <c r="AD26" i="3"/>
  <c r="Q29" i="11" s="1"/>
  <c r="V29" i="11" s="1"/>
  <c r="Z26" i="3"/>
  <c r="P29" i="11" s="1"/>
  <c r="U29" i="11" s="1"/>
  <c r="T26" i="3"/>
  <c r="O29" i="11" s="1"/>
  <c r="T29" i="11" s="1"/>
  <c r="S26" i="3"/>
  <c r="N29" i="11" s="1"/>
  <c r="S29" i="11" s="1"/>
  <c r="U26" i="3"/>
  <c r="AD90" i="3"/>
  <c r="Z90" i="3"/>
  <c r="T90" i="3"/>
  <c r="S90" i="3"/>
  <c r="U90" i="3"/>
  <c r="AD51" i="3"/>
  <c r="T51" i="3"/>
  <c r="S51" i="3"/>
  <c r="Z51" i="3"/>
  <c r="U51" i="3"/>
  <c r="AD21" i="3"/>
  <c r="Q24" i="11" s="1"/>
  <c r="V24" i="11" s="1"/>
  <c r="Z21" i="3"/>
  <c r="P24" i="11" s="1"/>
  <c r="U24" i="11" s="1"/>
  <c r="T21" i="3"/>
  <c r="O24" i="11" s="1"/>
  <c r="T24" i="11" s="1"/>
  <c r="S21" i="3"/>
  <c r="N24" i="11" s="1"/>
  <c r="S24" i="11" s="1"/>
  <c r="U21" i="3"/>
  <c r="AD85" i="3"/>
  <c r="Z85" i="3"/>
  <c r="T85" i="3"/>
  <c r="S85" i="3"/>
  <c r="U85" i="3"/>
  <c r="AD46" i="3"/>
  <c r="Z46" i="3"/>
  <c r="S46" i="3"/>
  <c r="T46" i="3"/>
  <c r="U46" i="3"/>
  <c r="Z7" i="3"/>
  <c r="P10" i="11" s="1"/>
  <c r="U10" i="11" s="1"/>
  <c r="T7" i="3"/>
  <c r="O10" i="11" s="1"/>
  <c r="T10" i="11" s="1"/>
  <c r="S7" i="3"/>
  <c r="N10" i="11" s="1"/>
  <c r="S10" i="11" s="1"/>
  <c r="AD7" i="3"/>
  <c r="Q10" i="11" s="1"/>
  <c r="V10" i="11" s="1"/>
  <c r="U7" i="3"/>
  <c r="Z71" i="3"/>
  <c r="T71" i="3"/>
  <c r="S71" i="3"/>
  <c r="AD71" i="3"/>
  <c r="U71" i="3"/>
  <c r="AD25" i="3"/>
  <c r="Q28" i="11" s="1"/>
  <c r="V28" i="11" s="1"/>
  <c r="Z25" i="3"/>
  <c r="P28" i="11" s="1"/>
  <c r="U28" i="11" s="1"/>
  <c r="T25" i="3"/>
  <c r="O28" i="11" s="1"/>
  <c r="T28" i="11" s="1"/>
  <c r="S25" i="3"/>
  <c r="N28" i="11" s="1"/>
  <c r="S28" i="11" s="1"/>
  <c r="U25" i="3"/>
  <c r="AD89" i="3"/>
  <c r="Z89" i="3"/>
  <c r="T89" i="3"/>
  <c r="S89" i="3"/>
  <c r="U89" i="3"/>
  <c r="Z50" i="3"/>
  <c r="AD50" i="3"/>
  <c r="T50" i="3"/>
  <c r="S50" i="3"/>
  <c r="U50" i="3"/>
  <c r="Z11" i="3"/>
  <c r="P14" i="11" s="1"/>
  <c r="U14" i="11" s="1"/>
  <c r="AD11" i="3"/>
  <c r="Q14" i="11" s="1"/>
  <c r="V14" i="11" s="1"/>
  <c r="T11" i="3"/>
  <c r="O14" i="11" s="1"/>
  <c r="T14" i="11" s="1"/>
  <c r="S11" i="3"/>
  <c r="N14" i="11" s="1"/>
  <c r="S14" i="11" s="1"/>
  <c r="U11" i="3"/>
  <c r="Z75" i="3"/>
  <c r="AD75" i="3"/>
  <c r="T75" i="3"/>
  <c r="S75" i="3"/>
  <c r="U75" i="3"/>
  <c r="Z29" i="3"/>
  <c r="P32" i="11" s="1"/>
  <c r="U32" i="11" s="1"/>
  <c r="T29" i="3"/>
  <c r="O32" i="11" s="1"/>
  <c r="T32" i="11" s="1"/>
  <c r="S29" i="3"/>
  <c r="N32" i="11" s="1"/>
  <c r="S32" i="11" s="1"/>
  <c r="AD29" i="3"/>
  <c r="Q32" i="11" s="1"/>
  <c r="V32" i="11" s="1"/>
  <c r="U29" i="3"/>
  <c r="Z93" i="3"/>
  <c r="AD93" i="3"/>
  <c r="T93" i="3"/>
  <c r="S93" i="3"/>
  <c r="U93" i="3"/>
  <c r="Z54" i="3"/>
  <c r="AD54" i="3"/>
  <c r="T54" i="3"/>
  <c r="S54" i="3"/>
  <c r="U54" i="3"/>
  <c r="AD15" i="3"/>
  <c r="Q18" i="11" s="1"/>
  <c r="V18" i="11" s="1"/>
  <c r="Z15" i="3"/>
  <c r="P18" i="11" s="1"/>
  <c r="U18" i="11" s="1"/>
  <c r="T15" i="3"/>
  <c r="O18" i="11" s="1"/>
  <c r="T18" i="11" s="1"/>
  <c r="S15" i="3"/>
  <c r="N18" i="11" s="1"/>
  <c r="S18" i="11" s="1"/>
  <c r="U15" i="3"/>
  <c r="AD79" i="3"/>
  <c r="Z79" i="3"/>
  <c r="T79" i="3"/>
  <c r="S79" i="3"/>
  <c r="U79" i="3"/>
  <c r="AD36" i="3"/>
  <c r="Q39" i="11" s="1"/>
  <c r="V39" i="11" s="1"/>
  <c r="Z36" i="3"/>
  <c r="P39" i="11" s="1"/>
  <c r="U39" i="11" s="1"/>
  <c r="T36" i="3"/>
  <c r="O39" i="11" s="1"/>
  <c r="T39" i="11" s="1"/>
  <c r="S36" i="3"/>
  <c r="N39" i="11" s="1"/>
  <c r="S39" i="11" s="1"/>
  <c r="U36" i="3"/>
  <c r="AD80" i="3"/>
  <c r="Z80" i="3"/>
  <c r="T80" i="3"/>
  <c r="S80" i="3"/>
  <c r="U80" i="3"/>
  <c r="AD96" i="3"/>
  <c r="Z96" i="3"/>
  <c r="T96" i="3"/>
  <c r="S96" i="3"/>
  <c r="U96" i="3"/>
  <c r="AD12" i="3"/>
  <c r="Q15" i="11" s="1"/>
  <c r="V15" i="11" s="1"/>
  <c r="T12" i="3"/>
  <c r="O15" i="11" s="1"/>
  <c r="T15" i="11" s="1"/>
  <c r="S12" i="3"/>
  <c r="N15" i="11" s="1"/>
  <c r="S15" i="11" s="1"/>
  <c r="Z12" i="3"/>
  <c r="P15" i="11" s="1"/>
  <c r="U15" i="11" s="1"/>
  <c r="U12" i="3"/>
  <c r="AD28" i="3"/>
  <c r="Q31" i="11" s="1"/>
  <c r="V31" i="11" s="1"/>
  <c r="Z28" i="3"/>
  <c r="P31" i="11" s="1"/>
  <c r="U31" i="11" s="1"/>
  <c r="T28" i="3"/>
  <c r="O31" i="11" s="1"/>
  <c r="T31" i="11" s="1"/>
  <c r="S28" i="3"/>
  <c r="N31" i="11" s="1"/>
  <c r="S31" i="11" s="1"/>
  <c r="U28" i="3"/>
  <c r="AD56" i="3"/>
  <c r="T56" i="3"/>
  <c r="S56" i="3"/>
  <c r="Z56" i="3"/>
  <c r="U56" i="3"/>
  <c r="R109" i="3"/>
  <c r="G53" i="13" s="1"/>
  <c r="S5" i="3"/>
  <c r="AD5" i="3"/>
  <c r="Q8" i="11" s="1"/>
  <c r="Z5" i="3"/>
  <c r="P8" i="11" s="1"/>
  <c r="T5" i="3"/>
  <c r="W96" i="3" l="1"/>
  <c r="O99" i="11"/>
  <c r="T99" i="11" s="1"/>
  <c r="V80" i="3"/>
  <c r="N83" i="11"/>
  <c r="S83" i="11" s="1"/>
  <c r="V54" i="3"/>
  <c r="N57" i="11"/>
  <c r="S57" i="11" s="1"/>
  <c r="W75" i="3"/>
  <c r="O78" i="11"/>
  <c r="T78" i="11" s="1"/>
  <c r="W85" i="3"/>
  <c r="O88" i="11"/>
  <c r="T88" i="11" s="1"/>
  <c r="W65" i="3"/>
  <c r="O68" i="11"/>
  <c r="T68" i="11" s="1"/>
  <c r="W72" i="3"/>
  <c r="O75" i="11"/>
  <c r="T75" i="11" s="1"/>
  <c r="W48" i="3"/>
  <c r="O51" i="11"/>
  <c r="T51" i="11" s="1"/>
  <c r="V44" i="3"/>
  <c r="N47" i="11"/>
  <c r="S47" i="11" s="1"/>
  <c r="V63" i="3"/>
  <c r="N66" i="11"/>
  <c r="S66" i="11" s="1"/>
  <c r="W77" i="3"/>
  <c r="O80" i="11"/>
  <c r="T80" i="11" s="1"/>
  <c r="W98" i="3"/>
  <c r="O101" i="11"/>
  <c r="T101" i="11" s="1"/>
  <c r="V73" i="3"/>
  <c r="N76" i="11"/>
  <c r="S76" i="11" s="1"/>
  <c r="W55" i="3"/>
  <c r="O58" i="11"/>
  <c r="T58" i="11" s="1"/>
  <c r="V94" i="3"/>
  <c r="N97" i="11"/>
  <c r="S97" i="11" s="1"/>
  <c r="V74" i="3"/>
  <c r="N77" i="11"/>
  <c r="S77" i="11" s="1"/>
  <c r="W60" i="3"/>
  <c r="O63" i="11"/>
  <c r="T63" i="11" s="1"/>
  <c r="V64" i="3"/>
  <c r="N67" i="11"/>
  <c r="S67" i="11" s="1"/>
  <c r="W86" i="3"/>
  <c r="O89" i="11"/>
  <c r="T89" i="11" s="1"/>
  <c r="W43" i="3"/>
  <c r="O46" i="11"/>
  <c r="T46" i="11" s="1"/>
  <c r="V82" i="3"/>
  <c r="N85" i="11"/>
  <c r="S85" i="11" s="1"/>
  <c r="W103" i="3"/>
  <c r="O106" i="11"/>
  <c r="T106" i="11" s="1"/>
  <c r="W53" i="3"/>
  <c r="O56" i="11"/>
  <c r="T56" i="11" s="1"/>
  <c r="V97" i="3"/>
  <c r="N100" i="11"/>
  <c r="S100" i="11" s="1"/>
  <c r="W104" i="3"/>
  <c r="O107" i="11"/>
  <c r="T107" i="11" s="1"/>
  <c r="W92" i="3"/>
  <c r="O95" i="11"/>
  <c r="T95" i="11" s="1"/>
  <c r="V101" i="3"/>
  <c r="N104" i="11"/>
  <c r="S104" i="11" s="1"/>
  <c r="W106" i="3"/>
  <c r="O109" i="11"/>
  <c r="T109" i="11" s="1"/>
  <c r="N8" i="11"/>
  <c r="V5" i="3"/>
  <c r="V93" i="3"/>
  <c r="N96" i="11"/>
  <c r="S96" i="11" s="1"/>
  <c r="V71" i="3"/>
  <c r="N74" i="11"/>
  <c r="S74" i="11" s="1"/>
  <c r="V65" i="3"/>
  <c r="N68" i="11"/>
  <c r="S68" i="11" s="1"/>
  <c r="W63" i="3"/>
  <c r="O66" i="11"/>
  <c r="T66" i="11" s="1"/>
  <c r="V59" i="3"/>
  <c r="N62" i="11"/>
  <c r="S62" i="11" s="1"/>
  <c r="W74" i="3"/>
  <c r="O77" i="11"/>
  <c r="T77" i="11" s="1"/>
  <c r="V88" i="3"/>
  <c r="N91" i="11"/>
  <c r="S91" i="11" s="1"/>
  <c r="V84" i="3"/>
  <c r="N87" i="11"/>
  <c r="S87" i="11" s="1"/>
  <c r="V61" i="3"/>
  <c r="N64" i="11"/>
  <c r="S64" i="11" s="1"/>
  <c r="V76" i="3"/>
  <c r="N79" i="11"/>
  <c r="S79" i="11" s="1"/>
  <c r="V70" i="3"/>
  <c r="N73" i="11"/>
  <c r="S73" i="11" s="1"/>
  <c r="V91" i="3"/>
  <c r="N94" i="11"/>
  <c r="S94" i="11" s="1"/>
  <c r="W101" i="3"/>
  <c r="O104" i="11"/>
  <c r="T104" i="11" s="1"/>
  <c r="W81" i="3"/>
  <c r="O84" i="11"/>
  <c r="T84" i="11" s="1"/>
  <c r="O8" i="11"/>
  <c r="W5" i="3"/>
  <c r="W56" i="3"/>
  <c r="O59" i="11"/>
  <c r="T59" i="11" s="1"/>
  <c r="V79" i="3"/>
  <c r="N82" i="11"/>
  <c r="S82" i="11" s="1"/>
  <c r="W93" i="3"/>
  <c r="O96" i="11"/>
  <c r="T96" i="11" s="1"/>
  <c r="W50" i="3"/>
  <c r="O53" i="11"/>
  <c r="T53" i="11" s="1"/>
  <c r="V89" i="3"/>
  <c r="N92" i="11"/>
  <c r="S92" i="11" s="1"/>
  <c r="W71" i="3"/>
  <c r="O74" i="11"/>
  <c r="T74" i="11" s="1"/>
  <c r="W46" i="3"/>
  <c r="O49" i="11"/>
  <c r="T49" i="11" s="1"/>
  <c r="V51" i="3"/>
  <c r="N54" i="11"/>
  <c r="S54" i="11" s="1"/>
  <c r="V90" i="3"/>
  <c r="N93" i="11"/>
  <c r="S93" i="11" s="1"/>
  <c r="W102" i="3"/>
  <c r="O105" i="11"/>
  <c r="T105" i="11" s="1"/>
  <c r="W59" i="3"/>
  <c r="O62" i="11"/>
  <c r="T62" i="11" s="1"/>
  <c r="W69" i="3"/>
  <c r="O72" i="11"/>
  <c r="T72" i="11" s="1"/>
  <c r="V99" i="3"/>
  <c r="N102" i="11"/>
  <c r="S102" i="11" s="1"/>
  <c r="W49" i="3"/>
  <c r="O52" i="11"/>
  <c r="T52" i="11" s="1"/>
  <c r="W88" i="3"/>
  <c r="O91" i="11"/>
  <c r="T91" i="11" s="1"/>
  <c r="W68" i="3"/>
  <c r="O71" i="11"/>
  <c r="T71" i="11" s="1"/>
  <c r="V52" i="3"/>
  <c r="N55" i="11"/>
  <c r="S55" i="11" s="1"/>
  <c r="W84" i="3"/>
  <c r="O87" i="11"/>
  <c r="T87" i="11" s="1"/>
  <c r="V47" i="3"/>
  <c r="N50" i="11"/>
  <c r="S50" i="11" s="1"/>
  <c r="W61" i="3"/>
  <c r="O64" i="11"/>
  <c r="T64" i="11" s="1"/>
  <c r="V107" i="3"/>
  <c r="N110" i="11"/>
  <c r="S110" i="11" s="1"/>
  <c r="V57" i="3"/>
  <c r="N60" i="11"/>
  <c r="S60" i="11" s="1"/>
  <c r="V78" i="3"/>
  <c r="N81" i="11"/>
  <c r="S81" i="11" s="1"/>
  <c r="W83" i="3"/>
  <c r="O86" i="11"/>
  <c r="T86" i="11" s="1"/>
  <c r="V58" i="3"/>
  <c r="N61" i="11"/>
  <c r="S61" i="11" s="1"/>
  <c r="W76" i="3"/>
  <c r="O79" i="11"/>
  <c r="T79" i="11" s="1"/>
  <c r="W100" i="3"/>
  <c r="O103" i="11"/>
  <c r="T103" i="11" s="1"/>
  <c r="W70" i="3"/>
  <c r="O73" i="11"/>
  <c r="T73" i="11" s="1"/>
  <c r="W91" i="3"/>
  <c r="O94" i="11"/>
  <c r="T94" i="11" s="1"/>
  <c r="V66" i="3"/>
  <c r="N69" i="11"/>
  <c r="S69" i="11" s="1"/>
  <c r="V87" i="3"/>
  <c r="N90" i="11"/>
  <c r="S90" i="11" s="1"/>
  <c r="V67" i="3"/>
  <c r="N70" i="11"/>
  <c r="S70" i="11" s="1"/>
  <c r="V81" i="3"/>
  <c r="N84" i="11"/>
  <c r="S84" i="11" s="1"/>
  <c r="W108" i="3"/>
  <c r="O111" i="11"/>
  <c r="T111" i="11" s="1"/>
  <c r="W95" i="3"/>
  <c r="O98" i="11"/>
  <c r="T98" i="11" s="1"/>
  <c r="W45" i="3"/>
  <c r="O48" i="11"/>
  <c r="T48" i="11" s="1"/>
  <c r="W105" i="3"/>
  <c r="O108" i="11"/>
  <c r="T108" i="11" s="1"/>
  <c r="V62" i="3"/>
  <c r="N65" i="11"/>
  <c r="S65" i="11" s="1"/>
  <c r="V42" i="3"/>
  <c r="N45" i="11"/>
  <c r="S45" i="11" s="1"/>
  <c r="V56" i="3"/>
  <c r="N59" i="11"/>
  <c r="S59" i="11" s="1"/>
  <c r="W80" i="3"/>
  <c r="O83" i="11"/>
  <c r="T83" i="11" s="1"/>
  <c r="W54" i="3"/>
  <c r="O57" i="11"/>
  <c r="T57" i="11" s="1"/>
  <c r="V50" i="3"/>
  <c r="N53" i="11"/>
  <c r="S53" i="11" s="1"/>
  <c r="W44" i="3"/>
  <c r="O47" i="11"/>
  <c r="T47" i="11" s="1"/>
  <c r="V102" i="3"/>
  <c r="N105" i="11"/>
  <c r="S105" i="11" s="1"/>
  <c r="W73" i="3"/>
  <c r="O76" i="11"/>
  <c r="T76" i="11" s="1"/>
  <c r="V69" i="3"/>
  <c r="N72" i="11"/>
  <c r="S72" i="11" s="1"/>
  <c r="V68" i="3"/>
  <c r="N71" i="11"/>
  <c r="S71" i="11" s="1"/>
  <c r="W64" i="3"/>
  <c r="O67" i="11"/>
  <c r="T67" i="11" s="1"/>
  <c r="W82" i="3"/>
  <c r="O85" i="11"/>
  <c r="T85" i="11" s="1"/>
  <c r="W78" i="3"/>
  <c r="O81" i="11"/>
  <c r="T81" i="11" s="1"/>
  <c r="V83" i="3"/>
  <c r="N86" i="11"/>
  <c r="S86" i="11" s="1"/>
  <c r="V100" i="3"/>
  <c r="N103" i="11"/>
  <c r="S103" i="11" s="1"/>
  <c r="W42" i="3"/>
  <c r="O45" i="11"/>
  <c r="T45" i="11" s="1"/>
  <c r="V96" i="3"/>
  <c r="N99" i="11"/>
  <c r="S99" i="11" s="1"/>
  <c r="W79" i="3"/>
  <c r="O82" i="11"/>
  <c r="T82" i="11" s="1"/>
  <c r="V75" i="3"/>
  <c r="N78" i="11"/>
  <c r="S78" i="11" s="1"/>
  <c r="W89" i="3"/>
  <c r="O92" i="11"/>
  <c r="T92" i="11" s="1"/>
  <c r="V46" i="3"/>
  <c r="N49" i="11"/>
  <c r="S49" i="11" s="1"/>
  <c r="V85" i="3"/>
  <c r="N88" i="11"/>
  <c r="S88" i="11" s="1"/>
  <c r="W51" i="3"/>
  <c r="O54" i="11"/>
  <c r="T54" i="11" s="1"/>
  <c r="W90" i="3"/>
  <c r="O93" i="11"/>
  <c r="T93" i="11" s="1"/>
  <c r="V72" i="3"/>
  <c r="N75" i="11"/>
  <c r="S75" i="11" s="1"/>
  <c r="V48" i="3"/>
  <c r="N51" i="11"/>
  <c r="S51" i="11" s="1"/>
  <c r="V77" i="3"/>
  <c r="N80" i="11"/>
  <c r="S80" i="11" s="1"/>
  <c r="V98" i="3"/>
  <c r="N101" i="11"/>
  <c r="S101" i="11" s="1"/>
  <c r="V55" i="3"/>
  <c r="N58" i="11"/>
  <c r="S58" i="11" s="1"/>
  <c r="W94" i="3"/>
  <c r="O97" i="11"/>
  <c r="T97" i="11" s="1"/>
  <c r="W99" i="3"/>
  <c r="O102" i="11"/>
  <c r="T102" i="11" s="1"/>
  <c r="V49" i="3"/>
  <c r="N52" i="11"/>
  <c r="S52" i="11" s="1"/>
  <c r="W52" i="3"/>
  <c r="O55" i="11"/>
  <c r="T55" i="11" s="1"/>
  <c r="V60" i="3"/>
  <c r="N63" i="11"/>
  <c r="S63" i="11" s="1"/>
  <c r="W47" i="3"/>
  <c r="O50" i="11"/>
  <c r="T50" i="11" s="1"/>
  <c r="V86" i="3"/>
  <c r="N89" i="11"/>
  <c r="S89" i="11" s="1"/>
  <c r="W107" i="3"/>
  <c r="O110" i="11"/>
  <c r="T110" i="11" s="1"/>
  <c r="V43" i="3"/>
  <c r="N46" i="11"/>
  <c r="S46" i="11" s="1"/>
  <c r="W57" i="3"/>
  <c r="O60" i="11"/>
  <c r="T60" i="11" s="1"/>
  <c r="V103" i="3"/>
  <c r="N106" i="11"/>
  <c r="S106" i="11" s="1"/>
  <c r="V53" i="3"/>
  <c r="N56" i="11"/>
  <c r="S56" i="11" s="1"/>
  <c r="W58" i="3"/>
  <c r="O61" i="11"/>
  <c r="T61" i="11" s="1"/>
  <c r="W97" i="3"/>
  <c r="O100" i="11"/>
  <c r="T100" i="11" s="1"/>
  <c r="V104" i="3"/>
  <c r="N107" i="11"/>
  <c r="S107" i="11" s="1"/>
  <c r="V92" i="3"/>
  <c r="N95" i="11"/>
  <c r="S95" i="11" s="1"/>
  <c r="V108" i="3"/>
  <c r="N111" i="11"/>
  <c r="S111" i="11" s="1"/>
  <c r="V95" i="3"/>
  <c r="N98" i="11"/>
  <c r="S98" i="11" s="1"/>
  <c r="V45" i="3"/>
  <c r="N48" i="11"/>
  <c r="S48" i="11" s="1"/>
  <c r="W66" i="3"/>
  <c r="O69" i="11"/>
  <c r="T69" i="11" s="1"/>
  <c r="V105" i="3"/>
  <c r="N108" i="11"/>
  <c r="S108" i="11" s="1"/>
  <c r="W87" i="3"/>
  <c r="O90" i="11"/>
  <c r="T90" i="11" s="1"/>
  <c r="W62" i="3"/>
  <c r="O65" i="11"/>
  <c r="T65" i="11" s="1"/>
  <c r="W67" i="3"/>
  <c r="O70" i="11"/>
  <c r="T70" i="11" s="1"/>
  <c r="V106" i="3"/>
  <c r="N109" i="11"/>
  <c r="S109" i="11" s="1"/>
  <c r="M112" i="11"/>
  <c r="D22" i="8" s="1"/>
  <c r="R8" i="11"/>
  <c r="R112" i="11" s="1"/>
  <c r="D19" i="8" s="1"/>
  <c r="D23" i="8" s="1"/>
  <c r="AE96" i="3"/>
  <c r="Q99" i="11"/>
  <c r="V99" i="11" s="1"/>
  <c r="AE65" i="3"/>
  <c r="Q68" i="11"/>
  <c r="V68" i="11" s="1"/>
  <c r="AA72" i="3"/>
  <c r="P75" i="11"/>
  <c r="U75" i="11" s="1"/>
  <c r="AE48" i="3"/>
  <c r="Q51" i="11"/>
  <c r="V51" i="11" s="1"/>
  <c r="AE44" i="3"/>
  <c r="Q47" i="11"/>
  <c r="V47" i="11" s="1"/>
  <c r="AA77" i="3"/>
  <c r="P80" i="11"/>
  <c r="U80" i="11" s="1"/>
  <c r="AA55" i="3"/>
  <c r="P58" i="11"/>
  <c r="U58" i="11" s="1"/>
  <c r="AA74" i="3"/>
  <c r="P77" i="11"/>
  <c r="U77" i="11" s="1"/>
  <c r="AE60" i="3"/>
  <c r="Q63" i="11"/>
  <c r="V63" i="11" s="1"/>
  <c r="AA82" i="3"/>
  <c r="P85" i="11"/>
  <c r="U85" i="11" s="1"/>
  <c r="AE103" i="3"/>
  <c r="Q106" i="11"/>
  <c r="V106" i="11" s="1"/>
  <c r="AE53" i="3"/>
  <c r="Q56" i="11"/>
  <c r="V56" i="11" s="1"/>
  <c r="AA97" i="3"/>
  <c r="P100" i="11"/>
  <c r="U100" i="11" s="1"/>
  <c r="AA104" i="3"/>
  <c r="P107" i="11"/>
  <c r="U107" i="11" s="1"/>
  <c r="AA45" i="3"/>
  <c r="P48" i="11"/>
  <c r="U48" i="11" s="1"/>
  <c r="AE62" i="3"/>
  <c r="Q65" i="11"/>
  <c r="V65" i="11" s="1"/>
  <c r="AA42" i="3"/>
  <c r="P45" i="11"/>
  <c r="U45" i="11" s="1"/>
  <c r="U8" i="11"/>
  <c r="AE56" i="3"/>
  <c r="Q59" i="11"/>
  <c r="V59" i="11" s="1"/>
  <c r="AE93" i="3"/>
  <c r="Q96" i="11"/>
  <c r="V96" i="11" s="1"/>
  <c r="AE50" i="3"/>
  <c r="Q53" i="11"/>
  <c r="V53" i="11" s="1"/>
  <c r="AA44" i="3"/>
  <c r="P47" i="11"/>
  <c r="U47" i="11" s="1"/>
  <c r="AE102" i="3"/>
  <c r="Q105" i="11"/>
  <c r="V105" i="11" s="1"/>
  <c r="AA69" i="3"/>
  <c r="P72" i="11"/>
  <c r="U72" i="11" s="1"/>
  <c r="AE74" i="3"/>
  <c r="Q77" i="11"/>
  <c r="V77" i="11" s="1"/>
  <c r="AA68" i="3"/>
  <c r="P71" i="11"/>
  <c r="U71" i="11" s="1"/>
  <c r="AA84" i="3"/>
  <c r="P87" i="11"/>
  <c r="U87" i="11" s="1"/>
  <c r="AE61" i="3"/>
  <c r="Q64" i="11"/>
  <c r="V64" i="11" s="1"/>
  <c r="AA78" i="3"/>
  <c r="P81" i="11"/>
  <c r="U81" i="11" s="1"/>
  <c r="AE83" i="3"/>
  <c r="Q86" i="11"/>
  <c r="V86" i="11" s="1"/>
  <c r="AE76" i="3"/>
  <c r="Q79" i="11"/>
  <c r="V79" i="11" s="1"/>
  <c r="AA100" i="3"/>
  <c r="P103" i="11"/>
  <c r="U103" i="11" s="1"/>
  <c r="AE70" i="3"/>
  <c r="Q73" i="11"/>
  <c r="V73" i="11" s="1"/>
  <c r="AA91" i="3"/>
  <c r="P94" i="11"/>
  <c r="U94" i="11" s="1"/>
  <c r="AE101" i="3"/>
  <c r="Q104" i="11"/>
  <c r="V104" i="11" s="1"/>
  <c r="AE42" i="3"/>
  <c r="Q45" i="11"/>
  <c r="V45" i="11" s="1"/>
  <c r="V8" i="11"/>
  <c r="AA56" i="3"/>
  <c r="P59" i="11"/>
  <c r="U59" i="11" s="1"/>
  <c r="AA79" i="3"/>
  <c r="P82" i="11"/>
  <c r="U82" i="11" s="1"/>
  <c r="AA93" i="3"/>
  <c r="P96" i="11"/>
  <c r="U96" i="11" s="1"/>
  <c r="AA50" i="3"/>
  <c r="P53" i="11"/>
  <c r="U53" i="11" s="1"/>
  <c r="AA89" i="3"/>
  <c r="P92" i="11"/>
  <c r="U92" i="11" s="1"/>
  <c r="AE71" i="3"/>
  <c r="Q74" i="11"/>
  <c r="V74" i="11" s="1"/>
  <c r="AA46" i="3"/>
  <c r="P49" i="11"/>
  <c r="U49" i="11" s="1"/>
  <c r="AE51" i="3"/>
  <c r="Q54" i="11"/>
  <c r="V54" i="11" s="1"/>
  <c r="AA90" i="3"/>
  <c r="P93" i="11"/>
  <c r="U93" i="11" s="1"/>
  <c r="Q11" i="11"/>
  <c r="V11" i="11" s="1"/>
  <c r="AE8" i="3"/>
  <c r="AA102" i="3"/>
  <c r="P105" i="11"/>
  <c r="U105" i="11" s="1"/>
  <c r="AA59" i="3"/>
  <c r="P62" i="11"/>
  <c r="U62" i="11" s="1"/>
  <c r="AE69" i="3"/>
  <c r="Q72" i="11"/>
  <c r="V72" i="11" s="1"/>
  <c r="AA99" i="3"/>
  <c r="P102" i="11"/>
  <c r="U102" i="11" s="1"/>
  <c r="AE49" i="3"/>
  <c r="Q52" i="11"/>
  <c r="V52" i="11" s="1"/>
  <c r="AA88" i="3"/>
  <c r="P91" i="11"/>
  <c r="U91" i="11" s="1"/>
  <c r="AE68" i="3"/>
  <c r="Q71" i="11"/>
  <c r="V71" i="11" s="1"/>
  <c r="AA52" i="3"/>
  <c r="P55" i="11"/>
  <c r="U55" i="11" s="1"/>
  <c r="AE84" i="3"/>
  <c r="Q87" i="11"/>
  <c r="V87" i="11" s="1"/>
  <c r="AA47" i="3"/>
  <c r="P50" i="11"/>
  <c r="U50" i="11" s="1"/>
  <c r="AA61" i="3"/>
  <c r="P64" i="11"/>
  <c r="U64" i="11" s="1"/>
  <c r="AE107" i="3"/>
  <c r="Q110" i="11"/>
  <c r="V110" i="11" s="1"/>
  <c r="AA57" i="3"/>
  <c r="P60" i="11"/>
  <c r="U60" i="11" s="1"/>
  <c r="AE78" i="3"/>
  <c r="Q81" i="11"/>
  <c r="V81" i="11" s="1"/>
  <c r="AA83" i="3"/>
  <c r="P86" i="11"/>
  <c r="U86" i="11" s="1"/>
  <c r="AA58" i="3"/>
  <c r="P61" i="11"/>
  <c r="U61" i="11" s="1"/>
  <c r="AA76" i="3"/>
  <c r="P79" i="11"/>
  <c r="U79" i="11" s="1"/>
  <c r="AE100" i="3"/>
  <c r="Q103" i="11"/>
  <c r="V103" i="11" s="1"/>
  <c r="AA70" i="3"/>
  <c r="P73" i="11"/>
  <c r="U73" i="11" s="1"/>
  <c r="AE91" i="3"/>
  <c r="Q94" i="11"/>
  <c r="V94" i="11" s="1"/>
  <c r="AA66" i="3"/>
  <c r="P69" i="11"/>
  <c r="U69" i="11" s="1"/>
  <c r="AE87" i="3"/>
  <c r="Q90" i="11"/>
  <c r="V90" i="11" s="1"/>
  <c r="AA67" i="3"/>
  <c r="P70" i="11"/>
  <c r="U70" i="11" s="1"/>
  <c r="AA81" i="3"/>
  <c r="P84" i="11"/>
  <c r="U84" i="11" s="1"/>
  <c r="AA80" i="3"/>
  <c r="P83" i="11"/>
  <c r="U83" i="11" s="1"/>
  <c r="AE54" i="3"/>
  <c r="Q57" i="11"/>
  <c r="V57" i="11" s="1"/>
  <c r="AA75" i="3"/>
  <c r="P78" i="11"/>
  <c r="U78" i="11" s="1"/>
  <c r="AE85" i="3"/>
  <c r="Q88" i="11"/>
  <c r="V88" i="11" s="1"/>
  <c r="AA63" i="3"/>
  <c r="P66" i="11"/>
  <c r="U66" i="11" s="1"/>
  <c r="AA98" i="3"/>
  <c r="P101" i="11"/>
  <c r="U101" i="11" s="1"/>
  <c r="AA73" i="3"/>
  <c r="P76" i="11"/>
  <c r="U76" i="11" s="1"/>
  <c r="AE94" i="3"/>
  <c r="Q97" i="11"/>
  <c r="V97" i="11" s="1"/>
  <c r="AA64" i="3"/>
  <c r="P67" i="11"/>
  <c r="U67" i="11" s="1"/>
  <c r="AA86" i="3"/>
  <c r="P89" i="11"/>
  <c r="U89" i="11" s="1"/>
  <c r="AA43" i="3"/>
  <c r="P46" i="11"/>
  <c r="U46" i="11" s="1"/>
  <c r="AE92" i="3"/>
  <c r="Q95" i="11"/>
  <c r="V95" i="11" s="1"/>
  <c r="AA108" i="3"/>
  <c r="P111" i="11"/>
  <c r="U111" i="11" s="1"/>
  <c r="AE95" i="3"/>
  <c r="Q98" i="11"/>
  <c r="V98" i="11" s="1"/>
  <c r="AE105" i="3"/>
  <c r="Q108" i="11"/>
  <c r="V108" i="11" s="1"/>
  <c r="AA101" i="3"/>
  <c r="P104" i="11"/>
  <c r="U104" i="11" s="1"/>
  <c r="AE106" i="3"/>
  <c r="Q109" i="11"/>
  <c r="V109" i="11" s="1"/>
  <c r="AE80" i="3"/>
  <c r="Q83" i="11"/>
  <c r="V83" i="11" s="1"/>
  <c r="AA54" i="3"/>
  <c r="P57" i="11"/>
  <c r="U57" i="11" s="1"/>
  <c r="AA71" i="3"/>
  <c r="P74" i="11"/>
  <c r="U74" i="11" s="1"/>
  <c r="AA65" i="3"/>
  <c r="P68" i="11"/>
  <c r="U68" i="11" s="1"/>
  <c r="AE63" i="3"/>
  <c r="Q66" i="11"/>
  <c r="V66" i="11" s="1"/>
  <c r="AE59" i="3"/>
  <c r="Q62" i="11"/>
  <c r="V62" i="11" s="1"/>
  <c r="AE73" i="3"/>
  <c r="Q76" i="11"/>
  <c r="V76" i="11" s="1"/>
  <c r="AE88" i="3"/>
  <c r="Q91" i="11"/>
  <c r="V91" i="11" s="1"/>
  <c r="AE64" i="3"/>
  <c r="Q67" i="11"/>
  <c r="V67" i="11" s="1"/>
  <c r="AE82" i="3"/>
  <c r="Q85" i="11"/>
  <c r="V85" i="11" s="1"/>
  <c r="AE81" i="3"/>
  <c r="Q84" i="11"/>
  <c r="V84" i="11" s="1"/>
  <c r="AA96" i="3"/>
  <c r="P99" i="11"/>
  <c r="U99" i="11" s="1"/>
  <c r="AE79" i="3"/>
  <c r="Q82" i="11"/>
  <c r="V82" i="11" s="1"/>
  <c r="AE75" i="3"/>
  <c r="Q78" i="11"/>
  <c r="V78" i="11" s="1"/>
  <c r="AE89" i="3"/>
  <c r="Q92" i="11"/>
  <c r="V92" i="11" s="1"/>
  <c r="AE46" i="3"/>
  <c r="Q49" i="11"/>
  <c r="V49" i="11" s="1"/>
  <c r="AA85" i="3"/>
  <c r="P88" i="11"/>
  <c r="U88" i="11" s="1"/>
  <c r="AA51" i="3"/>
  <c r="P54" i="11"/>
  <c r="U54" i="11" s="1"/>
  <c r="AE90" i="3"/>
  <c r="Q93" i="11"/>
  <c r="V93" i="11" s="1"/>
  <c r="P11" i="11"/>
  <c r="U11" i="11" s="1"/>
  <c r="AA8" i="3"/>
  <c r="AE72" i="3"/>
  <c r="Q75" i="11"/>
  <c r="V75" i="11" s="1"/>
  <c r="AA48" i="3"/>
  <c r="P51" i="11"/>
  <c r="U51" i="11" s="1"/>
  <c r="AE77" i="3"/>
  <c r="Q80" i="11"/>
  <c r="V80" i="11" s="1"/>
  <c r="AE98" i="3"/>
  <c r="Q101" i="11"/>
  <c r="V101" i="11" s="1"/>
  <c r="AE55" i="3"/>
  <c r="Q58" i="11"/>
  <c r="V58" i="11" s="1"/>
  <c r="AA94" i="3"/>
  <c r="P97" i="11"/>
  <c r="U97" i="11" s="1"/>
  <c r="AE99" i="3"/>
  <c r="Q102" i="11"/>
  <c r="V102" i="11" s="1"/>
  <c r="AA49" i="3"/>
  <c r="P52" i="11"/>
  <c r="U52" i="11" s="1"/>
  <c r="AE52" i="3"/>
  <c r="Q55" i="11"/>
  <c r="V55" i="11" s="1"/>
  <c r="AA60" i="3"/>
  <c r="P63" i="11"/>
  <c r="U63" i="11" s="1"/>
  <c r="AE47" i="3"/>
  <c r="Q50" i="11"/>
  <c r="V50" i="11" s="1"/>
  <c r="AE86" i="3"/>
  <c r="Q89" i="11"/>
  <c r="V89" i="11" s="1"/>
  <c r="AA107" i="3"/>
  <c r="P110" i="11"/>
  <c r="U110" i="11" s="1"/>
  <c r="AE43" i="3"/>
  <c r="Q46" i="11"/>
  <c r="V46" i="11" s="1"/>
  <c r="AE57" i="3"/>
  <c r="Q60" i="11"/>
  <c r="V60" i="11" s="1"/>
  <c r="AA103" i="3"/>
  <c r="P106" i="11"/>
  <c r="U106" i="11" s="1"/>
  <c r="AA53" i="3"/>
  <c r="P56" i="11"/>
  <c r="U56" i="11" s="1"/>
  <c r="AE58" i="3"/>
  <c r="Q61" i="11"/>
  <c r="V61" i="11" s="1"/>
  <c r="AE97" i="3"/>
  <c r="Q100" i="11"/>
  <c r="V100" i="11" s="1"/>
  <c r="AE104" i="3"/>
  <c r="Q107" i="11"/>
  <c r="V107" i="11" s="1"/>
  <c r="AA92" i="3"/>
  <c r="P95" i="11"/>
  <c r="U95" i="11" s="1"/>
  <c r="AE108" i="3"/>
  <c r="Q111" i="11"/>
  <c r="V111" i="11" s="1"/>
  <c r="AA95" i="3"/>
  <c r="P98" i="11"/>
  <c r="U98" i="11" s="1"/>
  <c r="AE45" i="3"/>
  <c r="Q48" i="11"/>
  <c r="V48" i="11" s="1"/>
  <c r="AE66" i="3"/>
  <c r="Q69" i="11"/>
  <c r="V69" i="11" s="1"/>
  <c r="AA105" i="3"/>
  <c r="P108" i="11"/>
  <c r="U108" i="11" s="1"/>
  <c r="AA87" i="3"/>
  <c r="P90" i="11"/>
  <c r="U90" i="11" s="1"/>
  <c r="AA62" i="3"/>
  <c r="P65" i="11"/>
  <c r="U65" i="11" s="1"/>
  <c r="AE67" i="3"/>
  <c r="Q70" i="11"/>
  <c r="V70" i="11" s="1"/>
  <c r="AA106" i="3"/>
  <c r="P109" i="11"/>
  <c r="U109" i="11" s="1"/>
  <c r="W12" i="3"/>
  <c r="V7" i="3"/>
  <c r="W21" i="3"/>
  <c r="AE9" i="3"/>
  <c r="AE35" i="3"/>
  <c r="V10" i="3"/>
  <c r="W18" i="3"/>
  <c r="AA40" i="3"/>
  <c r="V31" i="3"/>
  <c r="W6" i="3"/>
  <c r="W41" i="3"/>
  <c r="W23" i="3"/>
  <c r="AA37" i="3"/>
  <c r="AE36" i="3"/>
  <c r="W25" i="3"/>
  <c r="W7" i="3"/>
  <c r="AA26" i="3"/>
  <c r="AE32" i="3"/>
  <c r="AE38" i="3"/>
  <c r="AA13" i="3"/>
  <c r="AE34" i="3"/>
  <c r="V9" i="3"/>
  <c r="W30" i="3"/>
  <c r="V35" i="3"/>
  <c r="W10" i="3"/>
  <c r="V22" i="3"/>
  <c r="AE14" i="3"/>
  <c r="AE6" i="3"/>
  <c r="AE23" i="3"/>
  <c r="AE37" i="3"/>
  <c r="V17" i="3"/>
  <c r="T109" i="3"/>
  <c r="F59" i="13" s="1"/>
  <c r="S109" i="3"/>
  <c r="F58" i="13" s="1"/>
  <c r="AA28" i="3"/>
  <c r="AA12" i="3"/>
  <c r="V36" i="3"/>
  <c r="W15" i="3"/>
  <c r="V29" i="3"/>
  <c r="AE11" i="3"/>
  <c r="AA25" i="3"/>
  <c r="AA7" i="3"/>
  <c r="AE21" i="3"/>
  <c r="AE26" i="3"/>
  <c r="V32" i="3"/>
  <c r="AA16" i="3"/>
  <c r="V20" i="3"/>
  <c r="AA38" i="3"/>
  <c r="V13" i="3"/>
  <c r="AA34" i="3"/>
  <c r="W9" i="3"/>
  <c r="V30" i="3"/>
  <c r="W35" i="3"/>
  <c r="AA10" i="3"/>
  <c r="AE24" i="3"/>
  <c r="W22" i="3"/>
  <c r="AE18" i="3"/>
  <c r="AE39" i="3"/>
  <c r="W14" i="3"/>
  <c r="AA19" i="3"/>
  <c r="W33" i="3"/>
  <c r="W40" i="3"/>
  <c r="AA31" i="3"/>
  <c r="AA6" i="3"/>
  <c r="AA27" i="3"/>
  <c r="AE41" i="3"/>
  <c r="AA23" i="3"/>
  <c r="V37" i="3"/>
  <c r="AE17" i="3"/>
  <c r="Z109" i="3"/>
  <c r="O52" i="13" s="1"/>
  <c r="AA5" i="3"/>
  <c r="V28" i="3"/>
  <c r="AA36" i="3"/>
  <c r="AE15" i="3"/>
  <c r="AA29" i="3"/>
  <c r="V11" i="3"/>
  <c r="V25" i="3"/>
  <c r="W26" i="3"/>
  <c r="W8" i="3"/>
  <c r="AA32" i="3"/>
  <c r="V16" i="3"/>
  <c r="AA20" i="3"/>
  <c r="V38" i="3"/>
  <c r="AE13" i="3"/>
  <c r="W34" i="3"/>
  <c r="AE30" i="3"/>
  <c r="V24" i="3"/>
  <c r="AA22" i="3"/>
  <c r="W39" i="3"/>
  <c r="AA14" i="3"/>
  <c r="W19" i="3"/>
  <c r="AE33" i="3"/>
  <c r="V27" i="3"/>
  <c r="W17" i="3"/>
  <c r="AD109" i="3"/>
  <c r="O53" i="13" s="1"/>
  <c r="AE5" i="3"/>
  <c r="W28" i="3"/>
  <c r="AE12" i="3"/>
  <c r="V15" i="3"/>
  <c r="AE29" i="3"/>
  <c r="W11" i="3"/>
  <c r="AA21" i="3"/>
  <c r="W16" i="3"/>
  <c r="AE20" i="3"/>
  <c r="W24" i="3"/>
  <c r="AA18" i="3"/>
  <c r="AA39" i="3"/>
  <c r="AE19" i="3"/>
  <c r="AA33" i="3"/>
  <c r="V40" i="3"/>
  <c r="W31" i="3"/>
  <c r="W27" i="3"/>
  <c r="AA41" i="3"/>
  <c r="U109" i="3"/>
  <c r="AE28" i="3"/>
  <c r="V12" i="3"/>
  <c r="W36" i="3"/>
  <c r="AA15" i="3"/>
  <c r="W29" i="3"/>
  <c r="AA11" i="3"/>
  <c r="AE25" i="3"/>
  <c r="AE7" i="3"/>
  <c r="V21" i="3"/>
  <c r="V26" i="3"/>
  <c r="V8" i="3"/>
  <c r="W32" i="3"/>
  <c r="AE16" i="3"/>
  <c r="W20" i="3"/>
  <c r="W38" i="3"/>
  <c r="W13" i="3"/>
  <c r="V34" i="3"/>
  <c r="AA9" i="3"/>
  <c r="AA30" i="3"/>
  <c r="AA35" i="3"/>
  <c r="AE10" i="3"/>
  <c r="AA24" i="3"/>
  <c r="AE22" i="3"/>
  <c r="V18" i="3"/>
  <c r="V39" i="3"/>
  <c r="V14" i="3"/>
  <c r="V19" i="3"/>
  <c r="V33" i="3"/>
  <c r="AE40" i="3"/>
  <c r="AE31" i="3"/>
  <c r="V6" i="3"/>
  <c r="AE27" i="3"/>
  <c r="V41" i="3"/>
  <c r="V23" i="3"/>
  <c r="W37" i="3"/>
  <c r="AA17" i="3"/>
  <c r="O112" i="11" l="1"/>
  <c r="F22" i="8" s="1"/>
  <c r="T8" i="11"/>
  <c r="T112" i="11" s="1"/>
  <c r="F19" i="8" s="1"/>
  <c r="N112" i="11"/>
  <c r="E22" i="8" s="1"/>
  <c r="S8" i="11"/>
  <c r="S112" i="11" s="1"/>
  <c r="E19" i="8" s="1"/>
  <c r="U112" i="11"/>
  <c r="G19" i="8" s="1"/>
  <c r="P112" i="11"/>
  <c r="G22" i="8" s="1"/>
  <c r="V112" i="11"/>
  <c r="H19" i="8" s="1"/>
  <c r="Q112" i="11"/>
  <c r="H22" i="8" s="1"/>
  <c r="AE109" i="3"/>
  <c r="W109" i="3"/>
  <c r="AA109" i="3"/>
  <c r="V109" i="3"/>
</calcChain>
</file>

<file path=xl/sharedStrings.xml><?xml version="1.0" encoding="utf-8"?>
<sst xmlns="http://schemas.openxmlformats.org/spreadsheetml/2006/main" count="1603" uniqueCount="414">
  <si>
    <t>林業</t>
  </si>
  <si>
    <t>漁業</t>
  </si>
  <si>
    <t>その他の製造工業製品</t>
  </si>
  <si>
    <t>商業</t>
  </si>
  <si>
    <t>金融・保険</t>
  </si>
  <si>
    <t>公務</t>
  </si>
  <si>
    <t>事務用品</t>
  </si>
  <si>
    <t>分類不明</t>
  </si>
  <si>
    <t>マージン率表</t>
    <rPh sb="4" eb="5">
      <t>リツ</t>
    </rPh>
    <rPh sb="5" eb="6">
      <t>ヒョウ</t>
    </rPh>
    <phoneticPr fontId="5"/>
  </si>
  <si>
    <t>各種係数表</t>
    <rPh sb="0" eb="2">
      <t>カクシュ</t>
    </rPh>
    <rPh sb="2" eb="4">
      <t>ケイスウ</t>
    </rPh>
    <rPh sb="4" eb="5">
      <t>ヒョウ</t>
    </rPh>
    <phoneticPr fontId="1"/>
  </si>
  <si>
    <t>消費支出構成比</t>
    <rPh sb="0" eb="2">
      <t>ショウヒ</t>
    </rPh>
    <rPh sb="2" eb="4">
      <t>シシュツ</t>
    </rPh>
    <rPh sb="4" eb="7">
      <t>コウセイヒ</t>
    </rPh>
    <phoneticPr fontId="1"/>
  </si>
  <si>
    <t>自給率</t>
    <rPh sb="0" eb="3">
      <t>ジキュウリツ</t>
    </rPh>
    <phoneticPr fontId="1"/>
  </si>
  <si>
    <t>粗付加
価値率</t>
    <rPh sb="0" eb="1">
      <t>ソ</t>
    </rPh>
    <rPh sb="1" eb="3">
      <t>フカ</t>
    </rPh>
    <rPh sb="4" eb="6">
      <t>カチ</t>
    </rPh>
    <rPh sb="6" eb="7">
      <t>リツ</t>
    </rPh>
    <phoneticPr fontId="1"/>
  </si>
  <si>
    <t>雇用者
所得率</t>
    <rPh sb="0" eb="2">
      <t>コヨウ</t>
    </rPh>
    <rPh sb="2" eb="3">
      <t>シャ</t>
    </rPh>
    <rPh sb="4" eb="6">
      <t>ショトク</t>
    </rPh>
    <rPh sb="6" eb="7">
      <t>リツ</t>
    </rPh>
    <phoneticPr fontId="1"/>
  </si>
  <si>
    <t>雇用係数</t>
    <rPh sb="0" eb="2">
      <t>コヨウ</t>
    </rPh>
    <rPh sb="2" eb="4">
      <t>ケイスウ</t>
    </rPh>
    <phoneticPr fontId="3"/>
  </si>
  <si>
    <t>商業
マージン</t>
    <rPh sb="0" eb="2">
      <t>ショウギョウ</t>
    </rPh>
    <phoneticPr fontId="1"/>
  </si>
  <si>
    <t>運輸
マージン</t>
    <rPh sb="0" eb="2">
      <t>ウンユ</t>
    </rPh>
    <phoneticPr fontId="1"/>
  </si>
  <si>
    <t>最終需要額(生産者価格)</t>
    <rPh sb="0" eb="2">
      <t>サイシュウ</t>
    </rPh>
    <rPh sb="2" eb="4">
      <t>ジュヨウ</t>
    </rPh>
    <rPh sb="4" eb="5">
      <t>ガク</t>
    </rPh>
    <rPh sb="6" eb="9">
      <t>セイサンシャ</t>
    </rPh>
    <rPh sb="9" eb="11">
      <t>カカク</t>
    </rPh>
    <phoneticPr fontId="10"/>
  </si>
  <si>
    <t>直　接　効　果</t>
    <rPh sb="0" eb="1">
      <t>チョク</t>
    </rPh>
    <rPh sb="2" eb="3">
      <t>セツ</t>
    </rPh>
    <rPh sb="4" eb="5">
      <t>コウ</t>
    </rPh>
    <rPh sb="6" eb="7">
      <t>カ</t>
    </rPh>
    <phoneticPr fontId="10"/>
  </si>
  <si>
    <t>(直接)</t>
    <rPh sb="1" eb="3">
      <t>チョクセツ</t>
    </rPh>
    <phoneticPr fontId="10"/>
  </si>
  <si>
    <t>総合効果</t>
    <rPh sb="0" eb="2">
      <t>ソウゴウ</t>
    </rPh>
    <rPh sb="2" eb="4">
      <t>コウカ</t>
    </rPh>
    <phoneticPr fontId="10"/>
  </si>
  <si>
    <t>(第1次)</t>
    <rPh sb="1" eb="2">
      <t>ダイ</t>
    </rPh>
    <rPh sb="3" eb="4">
      <t>ジ</t>
    </rPh>
    <phoneticPr fontId="10"/>
  </si>
  <si>
    <t>(第2次)</t>
    <rPh sb="1" eb="2">
      <t>ダイ</t>
    </rPh>
    <rPh sb="3" eb="4">
      <t>ジ</t>
    </rPh>
    <phoneticPr fontId="10"/>
  </si>
  <si>
    <t>県内需要
増加額</t>
    <rPh sb="0" eb="1">
      <t>ケン</t>
    </rPh>
    <rPh sb="1" eb="2">
      <t>ナイ</t>
    </rPh>
    <rPh sb="2" eb="4">
      <t>ジュヨウ</t>
    </rPh>
    <rPh sb="5" eb="7">
      <t>ゾウカ</t>
    </rPh>
    <rPh sb="7" eb="8">
      <t>ガク</t>
    </rPh>
    <phoneticPr fontId="10"/>
  </si>
  <si>
    <t>粗付加価値額</t>
    <rPh sb="0" eb="5">
      <t>ソフカカチ</t>
    </rPh>
    <rPh sb="5" eb="6">
      <t>ガク</t>
    </rPh>
    <phoneticPr fontId="10"/>
  </si>
  <si>
    <t>雇用者
所得額</t>
    <rPh sb="0" eb="3">
      <t>コヨウシャ</t>
    </rPh>
    <rPh sb="4" eb="6">
      <t>ショトク</t>
    </rPh>
    <rPh sb="6" eb="7">
      <t>ガク</t>
    </rPh>
    <phoneticPr fontId="10"/>
  </si>
  <si>
    <t>原材料
投入額</t>
    <rPh sb="0" eb="3">
      <t>ゲンザイリョウ</t>
    </rPh>
    <rPh sb="4" eb="6">
      <t>トウニュウ</t>
    </rPh>
    <rPh sb="6" eb="7">
      <t>ガク</t>
    </rPh>
    <phoneticPr fontId="10"/>
  </si>
  <si>
    <t>県内
需要額</t>
    <rPh sb="1" eb="2">
      <t>ナイ</t>
    </rPh>
    <phoneticPr fontId="10"/>
  </si>
  <si>
    <t>移輸入額</t>
    <rPh sb="0" eb="1">
      <t>イ</t>
    </rPh>
    <rPh sb="1" eb="3">
      <t>ユニュウ</t>
    </rPh>
    <phoneticPr fontId="10"/>
  </si>
  <si>
    <t>第１次生産誘発額</t>
    <rPh sb="0" eb="1">
      <t>ダイ</t>
    </rPh>
    <rPh sb="2" eb="3">
      <t>ジ</t>
    </rPh>
    <rPh sb="3" eb="5">
      <t>セイサン</t>
    </rPh>
    <rPh sb="5" eb="7">
      <t>ユウハツ</t>
    </rPh>
    <rPh sb="7" eb="8">
      <t>ガク</t>
    </rPh>
    <phoneticPr fontId="10"/>
  </si>
  <si>
    <t>粗付加価値誘発額</t>
    <rPh sb="0" eb="5">
      <t>ソフカカチ</t>
    </rPh>
    <rPh sb="5" eb="7">
      <t>ユウハツ</t>
    </rPh>
    <rPh sb="7" eb="8">
      <t>ガク</t>
    </rPh>
    <phoneticPr fontId="10"/>
  </si>
  <si>
    <t>雇用者所得誘発額</t>
    <rPh sb="0" eb="3">
      <t>コヨウシャ</t>
    </rPh>
    <rPh sb="3" eb="5">
      <t>ショトク</t>
    </rPh>
    <rPh sb="5" eb="7">
      <t>ユウハツ</t>
    </rPh>
    <rPh sb="7" eb="8">
      <t>ガク</t>
    </rPh>
    <phoneticPr fontId="10"/>
  </si>
  <si>
    <t>消費転換係数</t>
    <rPh sb="0" eb="2">
      <t>ショウヒ</t>
    </rPh>
    <rPh sb="2" eb="4">
      <t>テンカン</t>
    </rPh>
    <rPh sb="4" eb="6">
      <t>ケイスウ</t>
    </rPh>
    <phoneticPr fontId="10"/>
  </si>
  <si>
    <t>消費支
出総額</t>
    <rPh sb="0" eb="2">
      <t>ショウヒ</t>
    </rPh>
    <rPh sb="2" eb="5">
      <t>シシュツ</t>
    </rPh>
    <rPh sb="5" eb="7">
      <t>ソウガク</t>
    </rPh>
    <phoneticPr fontId="10"/>
  </si>
  <si>
    <t>部門別
消費支出</t>
    <rPh sb="0" eb="3">
      <t>ブモンベツ</t>
    </rPh>
    <rPh sb="4" eb="8">
      <t>ショウヒシシュツ</t>
    </rPh>
    <phoneticPr fontId="10"/>
  </si>
  <si>
    <t>県  内
需要額</t>
    <rPh sb="0" eb="4">
      <t>ケンナイ</t>
    </rPh>
    <rPh sb="5" eb="8">
      <t>ジュヨウガク</t>
    </rPh>
    <phoneticPr fontId="10"/>
  </si>
  <si>
    <t>移輸入額</t>
    <rPh sb="0" eb="1">
      <t>イ</t>
    </rPh>
    <rPh sb="1" eb="4">
      <t>ユニュウガク</t>
    </rPh>
    <phoneticPr fontId="10"/>
  </si>
  <si>
    <t>第２次生産誘発額</t>
    <rPh sb="0" eb="1">
      <t>ダイ</t>
    </rPh>
    <rPh sb="2" eb="3">
      <t>ジ</t>
    </rPh>
    <rPh sb="3" eb="5">
      <t>セイサン</t>
    </rPh>
    <rPh sb="5" eb="7">
      <t>ユウハツ</t>
    </rPh>
    <rPh sb="7" eb="8">
      <t>ガク</t>
    </rPh>
    <phoneticPr fontId="10"/>
  </si>
  <si>
    <t>粗付加価値誘発額</t>
    <rPh sb="0" eb="1">
      <t>ホボ</t>
    </rPh>
    <rPh sb="1" eb="3">
      <t>フカ</t>
    </rPh>
    <rPh sb="3" eb="5">
      <t>カチ</t>
    </rPh>
    <rPh sb="5" eb="7">
      <t>ユウハツ</t>
    </rPh>
    <rPh sb="7" eb="8">
      <t>ガク</t>
    </rPh>
    <phoneticPr fontId="10"/>
  </si>
  <si>
    <t>雇用者所得誘発額</t>
    <rPh sb="0" eb="3">
      <t>コヨウシャ</t>
    </rPh>
    <rPh sb="3" eb="5">
      <t>ショトク</t>
    </rPh>
    <rPh sb="5" eb="8">
      <t>ユウハツガク</t>
    </rPh>
    <phoneticPr fontId="10"/>
  </si>
  <si>
    <t>生産誘発額</t>
    <rPh sb="0" eb="2">
      <t>セイサン</t>
    </rPh>
    <rPh sb="2" eb="4">
      <t>ユウハツ</t>
    </rPh>
    <rPh sb="4" eb="5">
      <t>ガク</t>
    </rPh>
    <phoneticPr fontId="10"/>
  </si>
  <si>
    <t>雇用誘発者数計</t>
    <rPh sb="6" eb="7">
      <t>ケイ</t>
    </rPh>
    <phoneticPr fontId="10"/>
  </si>
  <si>
    <t>C=B×粗付加価値率</t>
    <rPh sb="4" eb="7">
      <t>ソフカ</t>
    </rPh>
    <rPh sb="7" eb="9">
      <t>カチ</t>
    </rPh>
    <rPh sb="9" eb="10">
      <t>リツ</t>
    </rPh>
    <phoneticPr fontId="10"/>
  </si>
  <si>
    <t>D=B×雇用者所得率</t>
    <rPh sb="4" eb="7">
      <t>コヨウシャ</t>
    </rPh>
    <rPh sb="7" eb="10">
      <t>ショトクリツ</t>
    </rPh>
    <phoneticPr fontId="10"/>
  </si>
  <si>
    <t>F=E×自給率</t>
    <rPh sb="4" eb="7">
      <t>ジキュウリツ</t>
    </rPh>
    <phoneticPr fontId="10"/>
  </si>
  <si>
    <t>G=E×移輸入率</t>
    <rPh sb="4" eb="5">
      <t>イ</t>
    </rPh>
    <rPh sb="5" eb="7">
      <t>ユニュウ</t>
    </rPh>
    <phoneticPr fontId="10"/>
  </si>
  <si>
    <t>H=逆行列係数×F</t>
    <rPh sb="2" eb="5">
      <t>ギャクギョウレツ</t>
    </rPh>
    <rPh sb="5" eb="7">
      <t>ケイスウ</t>
    </rPh>
    <phoneticPr fontId="10"/>
  </si>
  <si>
    <t>I=H×粗付加価値率</t>
    <rPh sb="4" eb="7">
      <t>ソフカ</t>
    </rPh>
    <rPh sb="7" eb="9">
      <t>カチ</t>
    </rPh>
    <rPh sb="9" eb="10">
      <t>リツ</t>
    </rPh>
    <phoneticPr fontId="10"/>
  </si>
  <si>
    <t>J=H×雇用者所得率</t>
    <rPh sb="4" eb="7">
      <t>コヨウシャ</t>
    </rPh>
    <rPh sb="7" eb="10">
      <t>ショトクリツ</t>
    </rPh>
    <phoneticPr fontId="10"/>
  </si>
  <si>
    <t>M=L×消費支出構成</t>
    <rPh sb="4" eb="6">
      <t>ショウヒ</t>
    </rPh>
    <rPh sb="6" eb="8">
      <t>シシュツ</t>
    </rPh>
    <rPh sb="8" eb="10">
      <t>コウセイ</t>
    </rPh>
    <phoneticPr fontId="10"/>
  </si>
  <si>
    <t>N=M×自給率</t>
    <rPh sb="4" eb="7">
      <t>ジキュウリツ</t>
    </rPh>
    <phoneticPr fontId="10"/>
  </si>
  <si>
    <t>O=M×移輸入率</t>
    <rPh sb="4" eb="5">
      <t>イ</t>
    </rPh>
    <rPh sb="5" eb="7">
      <t>ユニュウ</t>
    </rPh>
    <rPh sb="7" eb="8">
      <t>リツ</t>
    </rPh>
    <phoneticPr fontId="10"/>
  </si>
  <si>
    <t>P=逆行列係数×N</t>
    <rPh sb="2" eb="5">
      <t>ギャクギョウレツ</t>
    </rPh>
    <rPh sb="5" eb="7">
      <t>ケイスウ</t>
    </rPh>
    <phoneticPr fontId="10"/>
  </si>
  <si>
    <t>Q=P×粗付加価値率</t>
    <rPh sb="4" eb="7">
      <t>ソフカ</t>
    </rPh>
    <rPh sb="7" eb="9">
      <t>カチ</t>
    </rPh>
    <rPh sb="9" eb="10">
      <t>リツ</t>
    </rPh>
    <phoneticPr fontId="10"/>
  </si>
  <si>
    <t>R=P×雇用者所得率</t>
    <rPh sb="4" eb="7">
      <t>コヨウシャ</t>
    </rPh>
    <rPh sb="7" eb="10">
      <t>ショトクリツ</t>
    </rPh>
    <phoneticPr fontId="10"/>
  </si>
  <si>
    <t>B×雇用係数</t>
    <rPh sb="2" eb="4">
      <t>コヨウ</t>
    </rPh>
    <rPh sb="4" eb="6">
      <t>ケイスウ</t>
    </rPh>
    <phoneticPr fontId="10"/>
  </si>
  <si>
    <t>H×雇用係数</t>
    <rPh sb="2" eb="4">
      <t>コヨウ</t>
    </rPh>
    <rPh sb="4" eb="6">
      <t>ケイスウ</t>
    </rPh>
    <phoneticPr fontId="10"/>
  </si>
  <si>
    <t>P×雇用係数</t>
    <rPh sb="2" eb="4">
      <t>コヨウ</t>
    </rPh>
    <rPh sb="4" eb="6">
      <t>ケイスウ</t>
    </rPh>
    <phoneticPr fontId="10"/>
  </si>
  <si>
    <t>就業誘
発者数</t>
    <phoneticPr fontId="10"/>
  </si>
  <si>
    <t>雇用誘
発者数</t>
    <phoneticPr fontId="10"/>
  </si>
  <si>
    <t>A</t>
    <phoneticPr fontId="10"/>
  </si>
  <si>
    <t>K</t>
    <phoneticPr fontId="10"/>
  </si>
  <si>
    <t>L=(D+J)×K</t>
    <phoneticPr fontId="10"/>
  </si>
  <si>
    <t>B+H+P</t>
    <phoneticPr fontId="10"/>
  </si>
  <si>
    <t>C+I+Q</t>
    <phoneticPr fontId="10"/>
  </si>
  <si>
    <t>D+J+R</t>
    <phoneticPr fontId="10"/>
  </si>
  <si>
    <t>a</t>
  </si>
  <si>
    <t>マージン率</t>
    <rPh sb="4" eb="5">
      <t>リツ</t>
    </rPh>
    <phoneticPr fontId="5"/>
  </si>
  <si>
    <t>最終需要額</t>
    <rPh sb="0" eb="2">
      <t>サイシュウ</t>
    </rPh>
    <rPh sb="2" eb="4">
      <t>ジュヨウ</t>
    </rPh>
    <rPh sb="4" eb="5">
      <t>ガク</t>
    </rPh>
    <phoneticPr fontId="4"/>
  </si>
  <si>
    <t>(購入者価格)</t>
  </si>
  <si>
    <t>商業</t>
    <rPh sb="0" eb="2">
      <t>ショウギョウ</t>
    </rPh>
    <phoneticPr fontId="5"/>
  </si>
  <si>
    <t>運輸</t>
    <rPh sb="0" eb="2">
      <t>ウンユ</t>
    </rPh>
    <phoneticPr fontId="5"/>
  </si>
  <si>
    <t>マージン額</t>
    <rPh sb="4" eb="5">
      <t>ガク</t>
    </rPh>
    <phoneticPr fontId="5"/>
  </si>
  <si>
    <t>b</t>
    <phoneticPr fontId="5"/>
  </si>
  <si>
    <t>c</t>
    <phoneticPr fontId="5"/>
  </si>
  <si>
    <t>振り分け</t>
    <rPh sb="0" eb="1">
      <t>フ</t>
    </rPh>
    <rPh sb="2" eb="3">
      <t>ワ</t>
    </rPh>
    <phoneticPr fontId="5"/>
  </si>
  <si>
    <t>f</t>
    <phoneticPr fontId="5"/>
  </si>
  <si>
    <t>計</t>
    <rPh sb="0" eb="1">
      <t>ケイ</t>
    </rPh>
    <phoneticPr fontId="5"/>
  </si>
  <si>
    <t>f=d+e</t>
    <phoneticPr fontId="5"/>
  </si>
  <si>
    <t>(生産者価格)</t>
  </si>
  <si>
    <t>g</t>
    <phoneticPr fontId="5"/>
  </si>
  <si>
    <t>購入者価格から生産者価格への変換</t>
    <rPh sb="0" eb="3">
      <t>コウニュウシャ</t>
    </rPh>
    <rPh sb="3" eb="5">
      <t>カカク</t>
    </rPh>
    <rPh sb="7" eb="10">
      <t>セイサンシャ</t>
    </rPh>
    <rPh sb="10" eb="12">
      <t>カカク</t>
    </rPh>
    <rPh sb="14" eb="16">
      <t>ヘンカン</t>
    </rPh>
    <phoneticPr fontId="4"/>
  </si>
  <si>
    <t>発生需要額</t>
    <rPh sb="0" eb="2">
      <t>ハッセイ</t>
    </rPh>
    <rPh sb="2" eb="4">
      <t>ジュヨウ</t>
    </rPh>
    <rPh sb="4" eb="5">
      <t>ガク</t>
    </rPh>
    <phoneticPr fontId="1"/>
  </si>
  <si>
    <t>B=A×自給率</t>
    <rPh sb="4" eb="7">
      <t>ジキュウリツ</t>
    </rPh>
    <phoneticPr fontId="5"/>
  </si>
  <si>
    <t>移輸入
率</t>
    <rPh sb="0" eb="1">
      <t>イ</t>
    </rPh>
    <rPh sb="1" eb="3">
      <t>ユニュウ</t>
    </rPh>
    <rPh sb="4" eb="5">
      <t>リツ</t>
    </rPh>
    <phoneticPr fontId="1"/>
  </si>
  <si>
    <t>消費転換係数</t>
    <rPh sb="0" eb="2">
      <t>ショウヒ</t>
    </rPh>
    <rPh sb="2" eb="4">
      <t>テンカン</t>
    </rPh>
    <rPh sb="4" eb="6">
      <t>ケイスウ</t>
    </rPh>
    <phoneticPr fontId="5"/>
  </si>
  <si>
    <t>第１次間接波及効果</t>
    <rPh sb="5" eb="7">
      <t>ハキュウ</t>
    </rPh>
    <phoneticPr fontId="5"/>
  </si>
  <si>
    <t>第２次間接波及効果</t>
    <rPh sb="3" eb="5">
      <t>カンセツ</t>
    </rPh>
    <phoneticPr fontId="5"/>
  </si>
  <si>
    <t>B×従業係数</t>
    <rPh sb="2" eb="4">
      <t>ジュウギョウ</t>
    </rPh>
    <rPh sb="4" eb="6">
      <t>ケイスウ</t>
    </rPh>
    <phoneticPr fontId="10"/>
  </si>
  <si>
    <t>H×従業係数</t>
    <rPh sb="2" eb="4">
      <t>ジュウギョウ</t>
    </rPh>
    <rPh sb="4" eb="6">
      <t>ケイスウ</t>
    </rPh>
    <phoneticPr fontId="10"/>
  </si>
  <si>
    <t>P×従業係数</t>
    <rPh sb="2" eb="4">
      <t>ジュウギョウ</t>
    </rPh>
    <rPh sb="4" eb="6">
      <t>ケイスウ</t>
    </rPh>
    <phoneticPr fontId="10"/>
  </si>
  <si>
    <t>従業誘発者数計</t>
    <rPh sb="0" eb="1">
      <t>ジュウ</t>
    </rPh>
    <rPh sb="6" eb="7">
      <t>ケイ</t>
    </rPh>
    <phoneticPr fontId="10"/>
  </si>
  <si>
    <t>d=a×b</t>
    <phoneticPr fontId="5"/>
  </si>
  <si>
    <t>e=a×c</t>
    <phoneticPr fontId="5"/>
  </si>
  <si>
    <t>購入者価格</t>
    <rPh sb="0" eb="2">
      <t>コウニュウ</t>
    </rPh>
    <rPh sb="2" eb="3">
      <t>シャ</t>
    </rPh>
    <rPh sb="3" eb="5">
      <t>カカク</t>
    </rPh>
    <phoneticPr fontId="5"/>
  </si>
  <si>
    <t>価格の種類</t>
    <rPh sb="0" eb="2">
      <t>カカク</t>
    </rPh>
    <rPh sb="3" eb="5">
      <t>シュルイ</t>
    </rPh>
    <phoneticPr fontId="5"/>
  </si>
  <si>
    <t>○○の需要増加による経済波及効果分析</t>
    <rPh sb="3" eb="5">
      <t>ジュヨウ</t>
    </rPh>
    <rPh sb="5" eb="7">
      <t>ゾウカ</t>
    </rPh>
    <rPh sb="10" eb="12">
      <t>ケイザイ</t>
    </rPh>
    <rPh sb="12" eb="16">
      <t>ハキュウコウカ</t>
    </rPh>
    <rPh sb="16" eb="18">
      <t>ブンセキ</t>
    </rPh>
    <phoneticPr fontId="5"/>
  </si>
  <si>
    <t>産業連関分析結果</t>
    <rPh sb="0" eb="2">
      <t>サンギョウ</t>
    </rPh>
    <rPh sb="2" eb="4">
      <t>レンカン</t>
    </rPh>
    <rPh sb="4" eb="6">
      <t>ブンセキ</t>
    </rPh>
    <rPh sb="6" eb="8">
      <t>ケッカ</t>
    </rPh>
    <phoneticPr fontId="10"/>
  </si>
  <si>
    <t>最終需要額</t>
    <rPh sb="0" eb="2">
      <t>サイシュウ</t>
    </rPh>
    <rPh sb="2" eb="4">
      <t>ジュヨウ</t>
    </rPh>
    <rPh sb="4" eb="5">
      <t>ガク</t>
    </rPh>
    <phoneticPr fontId="10"/>
  </si>
  <si>
    <t>うち県内最終需要額</t>
    <rPh sb="2" eb="4">
      <t>ケンナイ</t>
    </rPh>
    <rPh sb="4" eb="6">
      <t>サイシュウ</t>
    </rPh>
    <rPh sb="6" eb="8">
      <t>ジュヨウ</t>
    </rPh>
    <rPh sb="8" eb="9">
      <t>ガク</t>
    </rPh>
    <phoneticPr fontId="10"/>
  </si>
  <si>
    <t>生産誘発額</t>
    <rPh sb="0" eb="2">
      <t>セイサン</t>
    </rPh>
    <rPh sb="2" eb="5">
      <t>ユウハツガク</t>
    </rPh>
    <phoneticPr fontId="10"/>
  </si>
  <si>
    <t>区分</t>
    <rPh sb="0" eb="2">
      <t>クブン</t>
    </rPh>
    <phoneticPr fontId="10"/>
  </si>
  <si>
    <t>うち粗付加価値</t>
    <rPh sb="2" eb="5">
      <t>ソフカ</t>
    </rPh>
    <rPh sb="5" eb="7">
      <t>カチ</t>
    </rPh>
    <phoneticPr fontId="10"/>
  </si>
  <si>
    <t>うち</t>
    <phoneticPr fontId="10"/>
  </si>
  <si>
    <t>誘発額</t>
  </si>
  <si>
    <t>誘発額</t>
    <rPh sb="0" eb="3">
      <t>ユウハツガク</t>
    </rPh>
    <phoneticPr fontId="10"/>
  </si>
  <si>
    <t>発者数</t>
    <rPh sb="1" eb="2">
      <t>シャ</t>
    </rPh>
    <rPh sb="2" eb="3">
      <t>スウ</t>
    </rPh>
    <phoneticPr fontId="10"/>
  </si>
  <si>
    <t>うち雇用者所得</t>
    <phoneticPr fontId="10"/>
  </si>
  <si>
    <t>雇用誘</t>
    <phoneticPr fontId="10"/>
  </si>
  <si>
    <t>生産誘発額</t>
    <rPh sb="0" eb="2">
      <t>セイサン</t>
    </rPh>
    <rPh sb="2" eb="5">
      <t>ユウハツガク</t>
    </rPh>
    <phoneticPr fontId="5"/>
  </si>
  <si>
    <t>部門</t>
    <rPh sb="0" eb="2">
      <t>ブモン</t>
    </rPh>
    <phoneticPr fontId="5"/>
  </si>
  <si>
    <t>粗付加価値誘発額</t>
    <rPh sb="0" eb="3">
      <t>ソフカ</t>
    </rPh>
    <rPh sb="3" eb="5">
      <t>カチ</t>
    </rPh>
    <rPh sb="5" eb="8">
      <t>ユウハツガク</t>
    </rPh>
    <phoneticPr fontId="5"/>
  </si>
  <si>
    <t>直接効果</t>
    <rPh sb="0" eb="2">
      <t>チョクセツ</t>
    </rPh>
    <rPh sb="2" eb="4">
      <t>コウカ</t>
    </rPh>
    <phoneticPr fontId="5"/>
  </si>
  <si>
    <t>直接効果 (ｱ)</t>
    <rPh sb="0" eb="2">
      <t>チョクセツ</t>
    </rPh>
    <rPh sb="2" eb="4">
      <t>コウカ</t>
    </rPh>
    <phoneticPr fontId="5"/>
  </si>
  <si>
    <t>第1次間接波及効果 (ｲ)</t>
    <rPh sb="0" eb="1">
      <t>ダイ</t>
    </rPh>
    <rPh sb="2" eb="9">
      <t>ジカンセツハキュウコウカ</t>
    </rPh>
    <phoneticPr fontId="5"/>
  </si>
  <si>
    <t>第2次間接波及効果 (ｳ)</t>
    <rPh sb="0" eb="1">
      <t>ダイ</t>
    </rPh>
    <rPh sb="2" eb="9">
      <t>ジカンセツハキュウコウカ</t>
    </rPh>
    <phoneticPr fontId="5"/>
  </si>
  <si>
    <t>総合効果 (ｱ+ｲ+ｳ)</t>
    <rPh sb="0" eb="2">
      <t>ソウゴウ</t>
    </rPh>
    <rPh sb="2" eb="4">
      <t>コウカ</t>
    </rPh>
    <phoneticPr fontId="5"/>
  </si>
  <si>
    <t>経済波及効果推計表</t>
    <rPh sb="0" eb="2">
      <t>ケイザイ</t>
    </rPh>
    <rPh sb="2" eb="6">
      <t>ハキュウコウカ</t>
    </rPh>
    <rPh sb="6" eb="8">
      <t>スイケイ</t>
    </rPh>
    <rPh sb="8" eb="9">
      <t>ヒョウ</t>
    </rPh>
    <phoneticPr fontId="5"/>
  </si>
  <si>
    <t>第１次間接波及効果</t>
    <rPh sb="0" eb="1">
      <t>ダイ</t>
    </rPh>
    <rPh sb="2" eb="3">
      <t>ジ</t>
    </rPh>
    <rPh sb="3" eb="5">
      <t>カンセツ</t>
    </rPh>
    <rPh sb="5" eb="7">
      <t>ハキュウ</t>
    </rPh>
    <rPh sb="7" eb="9">
      <t>コウカ</t>
    </rPh>
    <phoneticPr fontId="10"/>
  </si>
  <si>
    <t>第２次間接波及効果</t>
    <rPh sb="0" eb="1">
      <t>ダイ</t>
    </rPh>
    <rPh sb="2" eb="3">
      <t>ジ</t>
    </rPh>
    <rPh sb="3" eb="5">
      <t>カンセツ</t>
    </rPh>
    <rPh sb="5" eb="7">
      <t>ハキュウ</t>
    </rPh>
    <rPh sb="7" eb="9">
      <t>コウカ</t>
    </rPh>
    <phoneticPr fontId="10"/>
  </si>
  <si>
    <t>直接効果（県内需要額）</t>
    <rPh sb="0" eb="2">
      <t>チョクセツ</t>
    </rPh>
    <rPh sb="2" eb="4">
      <t>コウカ</t>
    </rPh>
    <rPh sb="5" eb="7">
      <t>ケンナイ</t>
    </rPh>
    <rPh sb="7" eb="10">
      <t>ジュヨウガク</t>
    </rPh>
    <phoneticPr fontId="10"/>
  </si>
  <si>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2"/>
  </si>
  <si>
    <t>(1)すべての生産は、最終需要を満たすために行われるとします。</t>
    <rPh sb="7" eb="9">
      <t>セイサン</t>
    </rPh>
    <rPh sb="11" eb="13">
      <t>サイシュウ</t>
    </rPh>
    <rPh sb="13" eb="15">
      <t>ジュヨウ</t>
    </rPh>
    <rPh sb="16" eb="17">
      <t>ミ</t>
    </rPh>
    <rPh sb="22" eb="23">
      <t>オコナ</t>
    </rPh>
    <phoneticPr fontId="2"/>
  </si>
  <si>
    <t>(2)生産を行う上での制約条件はないものとします。</t>
    <rPh sb="3" eb="5">
      <t>セイサン</t>
    </rPh>
    <rPh sb="6" eb="7">
      <t>オコナ</t>
    </rPh>
    <rPh sb="8" eb="9">
      <t>ウエ</t>
    </rPh>
    <rPh sb="11" eb="13">
      <t>セイヤク</t>
    </rPh>
    <rPh sb="13" eb="15">
      <t>ジョウケン</t>
    </rPh>
    <phoneticPr fontId="2"/>
  </si>
  <si>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2"/>
  </si>
  <si>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2"/>
  </si>
  <si>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2"/>
  </si>
  <si>
    <t>１　分析テーマ</t>
    <rPh sb="2" eb="4">
      <t>ブンセキ</t>
    </rPh>
    <phoneticPr fontId="5"/>
  </si>
  <si>
    <t>２　分析内容</t>
    <rPh sb="2" eb="4">
      <t>ブンセキ</t>
    </rPh>
    <rPh sb="4" eb="6">
      <t>ナイヨウ</t>
    </rPh>
    <phoneticPr fontId="10"/>
  </si>
  <si>
    <t>３　当初設定</t>
    <rPh sb="2" eb="4">
      <t>トウショ</t>
    </rPh>
    <rPh sb="4" eb="6">
      <t>セッテイ</t>
    </rPh>
    <phoneticPr fontId="10"/>
  </si>
  <si>
    <t>４　分析結果</t>
    <rPh sb="2" eb="4">
      <t>ブンセキ</t>
    </rPh>
    <rPh sb="4" eb="6">
      <t>ケッカ</t>
    </rPh>
    <phoneticPr fontId="10"/>
  </si>
  <si>
    <t>５　産業連関表による分析の注意点</t>
    <rPh sb="2" eb="4">
      <t>サンギョウ</t>
    </rPh>
    <rPh sb="4" eb="6">
      <t>レンカン</t>
    </rPh>
    <rPh sb="6" eb="7">
      <t>ヒョウ</t>
    </rPh>
    <rPh sb="10" eb="12">
      <t>ブンセキ</t>
    </rPh>
    <rPh sb="13" eb="16">
      <t>チュウイテン</t>
    </rPh>
    <phoneticPr fontId="2"/>
  </si>
  <si>
    <t>消費転換率（＝平均消費性向）</t>
    <rPh sb="0" eb="2">
      <t>ショウヒ</t>
    </rPh>
    <rPh sb="2" eb="4">
      <t>テンカン</t>
    </rPh>
    <rPh sb="4" eb="5">
      <t>リツ</t>
    </rPh>
    <rPh sb="7" eb="9">
      <t>ヘイキン</t>
    </rPh>
    <rPh sb="9" eb="11">
      <t>ショウヒ</t>
    </rPh>
    <rPh sb="11" eb="13">
      <t>セイコウ</t>
    </rPh>
    <phoneticPr fontId="10"/>
  </si>
  <si>
    <t>（使用データ：平成○○年大分市家計調査年報）</t>
    <rPh sb="1" eb="3">
      <t>シヨウ</t>
    </rPh>
    <rPh sb="7" eb="9">
      <t>ヘイセイ</t>
    </rPh>
    <rPh sb="12" eb="14">
      <t>オオイタ</t>
    </rPh>
    <rPh sb="14" eb="15">
      <t>シ</t>
    </rPh>
    <rPh sb="15" eb="17">
      <t>カケイ</t>
    </rPh>
    <phoneticPr fontId="10"/>
  </si>
  <si>
    <t>最終需要増加額</t>
    <rPh sb="0" eb="2">
      <t>サイシュウ</t>
    </rPh>
    <rPh sb="2" eb="4">
      <t>ジュヨウ</t>
    </rPh>
    <rPh sb="4" eb="7">
      <t>ゾウカガク</t>
    </rPh>
    <phoneticPr fontId="5"/>
  </si>
  <si>
    <t>直接需要＝県内最終需要増加額</t>
    <rPh sb="0" eb="2">
      <t>チョクセツ</t>
    </rPh>
    <rPh sb="2" eb="4">
      <t>ジュヨウ</t>
    </rPh>
    <rPh sb="5" eb="7">
      <t>ケンナイ</t>
    </rPh>
    <rPh sb="7" eb="9">
      <t>サイシュウ</t>
    </rPh>
    <rPh sb="9" eb="11">
      <t>ジュヨウ</t>
    </rPh>
    <rPh sb="11" eb="14">
      <t>ゾウカガク</t>
    </rPh>
    <phoneticPr fontId="5"/>
  </si>
  <si>
    <t>原材料投入額</t>
    <rPh sb="0" eb="3">
      <t>ゲンザイリョウ</t>
    </rPh>
    <rPh sb="3" eb="6">
      <t>トウニュウガク</t>
    </rPh>
    <phoneticPr fontId="5"/>
  </si>
  <si>
    <t>雇用者所得誘発額</t>
    <rPh sb="0" eb="3">
      <t>コヨウシャ</t>
    </rPh>
    <rPh sb="3" eb="5">
      <t>ショトク</t>
    </rPh>
    <rPh sb="5" eb="8">
      <t>ユウハツガク</t>
    </rPh>
    <phoneticPr fontId="5"/>
  </si>
  <si>
    <t>県内需要額</t>
    <rPh sb="0" eb="2">
      <t>ケンナイ</t>
    </rPh>
    <rPh sb="2" eb="5">
      <t>ジュヨウガク</t>
    </rPh>
    <phoneticPr fontId="5"/>
  </si>
  <si>
    <t>移輸入額</t>
    <rPh sb="0" eb="1">
      <t>イ</t>
    </rPh>
    <rPh sb="1" eb="4">
      <t>ユニュウガク</t>
    </rPh>
    <phoneticPr fontId="5"/>
  </si>
  <si>
    <t>第1次間接波及効果</t>
    <phoneticPr fontId="5"/>
  </si>
  <si>
    <t>（原材料投入額+粗付加価値額）</t>
    <phoneticPr fontId="5"/>
  </si>
  <si>
    <t>雇用誘発者数</t>
    <rPh sb="0" eb="2">
      <t>コヨウ</t>
    </rPh>
    <rPh sb="2" eb="4">
      <t>ユウハツ</t>
    </rPh>
    <rPh sb="4" eb="5">
      <t>シャ</t>
    </rPh>
    <rPh sb="5" eb="6">
      <t>スウ</t>
    </rPh>
    <phoneticPr fontId="5"/>
  </si>
  <si>
    <t>（直接効果＋第1次間接波及効果）</t>
    <rPh sb="1" eb="3">
      <t>チョクセツ</t>
    </rPh>
    <rPh sb="3" eb="5">
      <t>コウカ</t>
    </rPh>
    <rPh sb="6" eb="7">
      <t>ダイ</t>
    </rPh>
    <rPh sb="8" eb="15">
      <t>ジカンセツハキュウコウカ</t>
    </rPh>
    <phoneticPr fontId="5"/>
  </si>
  <si>
    <t>消費支出額</t>
    <rPh sb="0" eb="2">
      <t>ショウヒ</t>
    </rPh>
    <rPh sb="2" eb="5">
      <t>シシュツガク</t>
    </rPh>
    <phoneticPr fontId="5"/>
  </si>
  <si>
    <t>第2次間接波及効果</t>
    <phoneticPr fontId="5"/>
  </si>
  <si>
    <t xml:space="preserve"> × 雇用者所得率</t>
    <rPh sb="3" eb="6">
      <t>コヨウシャ</t>
    </rPh>
    <rPh sb="6" eb="8">
      <t>ショトク</t>
    </rPh>
    <rPh sb="8" eb="9">
      <t>リツ</t>
    </rPh>
    <phoneticPr fontId="5"/>
  </si>
  <si>
    <t xml:space="preserve"> × 粗付加価値率</t>
    <rPh sb="3" eb="6">
      <t>ソフカ</t>
    </rPh>
    <rPh sb="6" eb="9">
      <t>カチリツ</t>
    </rPh>
    <phoneticPr fontId="5"/>
  </si>
  <si>
    <t xml:space="preserve"> × 県内自給率</t>
    <rPh sb="3" eb="5">
      <t>ケンナイ</t>
    </rPh>
    <rPh sb="5" eb="8">
      <t>ジキュウリツ</t>
    </rPh>
    <phoneticPr fontId="5"/>
  </si>
  <si>
    <t xml:space="preserve"> × 投入係数</t>
    <rPh sb="3" eb="5">
      <t>トウニュウ</t>
    </rPh>
    <rPh sb="5" eb="7">
      <t>ケイスウ</t>
    </rPh>
    <phoneticPr fontId="5"/>
  </si>
  <si>
    <t xml:space="preserve"> × 移輸入率</t>
    <rPh sb="3" eb="4">
      <t>イ</t>
    </rPh>
    <rPh sb="4" eb="6">
      <t>ユニュウ</t>
    </rPh>
    <rPh sb="6" eb="7">
      <t>リツ</t>
    </rPh>
    <phoneticPr fontId="5"/>
  </si>
  <si>
    <t xml:space="preserve"> × 逆行列係数</t>
    <rPh sb="3" eb="6">
      <t>ギャクギョウレツ</t>
    </rPh>
    <rPh sb="6" eb="8">
      <t>ケイスウ</t>
    </rPh>
    <phoneticPr fontId="5"/>
  </si>
  <si>
    <t xml:space="preserve"> × 消費支出構成比</t>
    <rPh sb="3" eb="5">
      <t>ショウヒ</t>
    </rPh>
    <rPh sb="5" eb="7">
      <t>シシュツ</t>
    </rPh>
    <rPh sb="7" eb="10">
      <t>コウセイヒ</t>
    </rPh>
    <phoneticPr fontId="5"/>
  </si>
  <si>
    <t>第２次間接波及効果</t>
    <rPh sb="0" eb="1">
      <t>ダイ</t>
    </rPh>
    <rPh sb="2" eb="9">
      <t>ジカンセツハキュウコウカ</t>
    </rPh>
    <phoneticPr fontId="5"/>
  </si>
  <si>
    <t>第１次間接波及効果</t>
    <rPh sb="0" eb="1">
      <t>ダイ</t>
    </rPh>
    <rPh sb="2" eb="9">
      <t>ジカンセツハキュウコウカ</t>
    </rPh>
    <phoneticPr fontId="5"/>
  </si>
  <si>
    <t xml:space="preserve"> × 雇用係数</t>
    <rPh sb="3" eb="5">
      <t>コヨウ</t>
    </rPh>
    <rPh sb="5" eb="7">
      <t>ケイスウ</t>
    </rPh>
    <phoneticPr fontId="5"/>
  </si>
  <si>
    <t>経済波及効果フロー</t>
    <rPh sb="0" eb="2">
      <t>ケイザイ</t>
    </rPh>
    <rPh sb="2" eb="6">
      <t>ハキュウコウカ</t>
    </rPh>
    <phoneticPr fontId="5"/>
  </si>
  <si>
    <t>分析テーマ</t>
    <rPh sb="0" eb="2">
      <t>ブンセキ</t>
    </rPh>
    <phoneticPr fontId="5"/>
  </si>
  <si>
    <t>経済波及効果分析ツール</t>
    <rPh sb="0" eb="2">
      <t>ケイザイ</t>
    </rPh>
    <rPh sb="2" eb="4">
      <t>ハキュウ</t>
    </rPh>
    <rPh sb="4" eb="6">
      <t>コウカ</t>
    </rPh>
    <rPh sb="6" eb="8">
      <t>ブンセキ</t>
    </rPh>
    <phoneticPr fontId="5"/>
  </si>
  <si>
    <t>　　　←　ドロップダウンリストから選択してください</t>
    <rPh sb="17" eb="19">
      <t>センタク</t>
    </rPh>
    <phoneticPr fontId="5"/>
  </si>
  <si>
    <t>　　　←　入力してください</t>
    <rPh sb="5" eb="7">
      <t>ニュウリョク</t>
    </rPh>
    <phoneticPr fontId="5"/>
  </si>
  <si>
    <t>◆</t>
    <phoneticPr fontId="5"/>
  </si>
  <si>
    <t>１．ご利用にあたって</t>
    <rPh sb="3" eb="5">
      <t>リヨウ</t>
    </rPh>
    <phoneticPr fontId="2"/>
  </si>
  <si>
    <t>２．分析ツールの使用方法</t>
    <rPh sb="2" eb="4">
      <t>ブンセキ</t>
    </rPh>
    <rPh sb="8" eb="10">
      <t>シヨウ</t>
    </rPh>
    <rPh sb="10" eb="12">
      <t>ホウホウ</t>
    </rPh>
    <phoneticPr fontId="2"/>
  </si>
  <si>
    <t>※</t>
  </si>
  <si>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2"/>
  </si>
  <si>
    <t>需要量が2倍になれば、原材料投入額も2倍になるという「線形比例」を仮定しているため、規模の経済性等は考慮していません。
また、「線形比例」であることから、各部門が生産活動を個別に行った和は、それらの部門が同時に行った時の総和に等しくなります。</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2"/>
  </si>
  <si>
    <t>生産を行う上での、制約条件はないものとします。需要増加に県内での原材料調達が行えず、移輸入により増産に対応するようなことは考えず、移輸入率が一定の下で十分に増産に対応できるとします。</t>
    <rPh sb="0" eb="2">
      <t>セイサン</t>
    </rPh>
    <rPh sb="3" eb="4">
      <t>オコナ</t>
    </rPh>
    <rPh sb="5" eb="6">
      <t>ウエ</t>
    </rPh>
    <rPh sb="9" eb="11">
      <t>セイヤク</t>
    </rPh>
    <rPh sb="11" eb="13">
      <t>ジョウケン</t>
    </rPh>
    <rPh sb="23" eb="25">
      <t>ジュヨウ</t>
    </rPh>
    <rPh sb="25" eb="27">
      <t>ゾウカ</t>
    </rPh>
    <rPh sb="28" eb="29">
      <t>ケン</t>
    </rPh>
    <rPh sb="29" eb="30">
      <t>ナイ</t>
    </rPh>
    <rPh sb="32" eb="33">
      <t>ゲン</t>
    </rPh>
    <rPh sb="33" eb="35">
      <t>ザイリョウ</t>
    </rPh>
    <rPh sb="35" eb="37">
      <t>チョウタツ</t>
    </rPh>
    <rPh sb="38" eb="39">
      <t>オコナ</t>
    </rPh>
    <rPh sb="42" eb="43">
      <t>イ</t>
    </rPh>
    <rPh sb="43" eb="45">
      <t>ユニュウ</t>
    </rPh>
    <rPh sb="48" eb="50">
      <t>ゾウサン</t>
    </rPh>
    <rPh sb="51" eb="53">
      <t>タイオウ</t>
    </rPh>
    <rPh sb="61" eb="62">
      <t>カンガ</t>
    </rPh>
    <rPh sb="65" eb="66">
      <t>イ</t>
    </rPh>
    <rPh sb="66" eb="68">
      <t>ユニュウ</t>
    </rPh>
    <rPh sb="68" eb="69">
      <t>リツ</t>
    </rPh>
    <rPh sb="70" eb="72">
      <t>イッテイ</t>
    </rPh>
    <rPh sb="73" eb="74">
      <t>モト</t>
    </rPh>
    <rPh sb="75" eb="77">
      <t>ジュウブン</t>
    </rPh>
    <rPh sb="78" eb="80">
      <t>ゾウサン</t>
    </rPh>
    <rPh sb="81" eb="83">
      <t>タイオウ</t>
    </rPh>
    <phoneticPr fontId="2"/>
  </si>
  <si>
    <t>生産波及は、途中段階で中断することはなく、最後まで波及するものとします。例えば、在庫の取り崩しではなく、新規の生産で対応するものとします。</t>
    <rPh sb="36" eb="37">
      <t>タト</t>
    </rPh>
    <rPh sb="40" eb="42">
      <t>ザイコ</t>
    </rPh>
    <rPh sb="43" eb="44">
      <t>ト</t>
    </rPh>
    <rPh sb="45" eb="46">
      <t>クズ</t>
    </rPh>
    <rPh sb="52" eb="54">
      <t>シンキ</t>
    </rPh>
    <rPh sb="55" eb="57">
      <t>セイサン</t>
    </rPh>
    <rPh sb="58" eb="60">
      <t>タイオウ</t>
    </rPh>
    <phoneticPr fontId="2"/>
  </si>
  <si>
    <t>一般的に産業連関モデルには時間の概念がないため、経済波及効果の達成時期は明確ではありません。</t>
    <rPh sb="0" eb="3">
      <t>イッパンテキ</t>
    </rPh>
    <rPh sb="4" eb="6">
      <t>サンギョウ</t>
    </rPh>
    <rPh sb="6" eb="8">
      <t>レンカン</t>
    </rPh>
    <phoneticPr fontId="2"/>
  </si>
  <si>
    <t>４．その他</t>
    <rPh sb="4" eb="5">
      <t>ホカ</t>
    </rPh>
    <phoneticPr fontId="2"/>
  </si>
  <si>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2"/>
  </si>
  <si>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</si>
  <si>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2"/>
  </si>
  <si>
    <t>〒870-8501　大分県大分市大手町３－１－１</t>
    <phoneticPr fontId="5"/>
  </si>
  <si>
    <t>E-mail：a10800@pref.oita.lg.jp</t>
    <phoneticPr fontId="5"/>
  </si>
  <si>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2"/>
  </si>
  <si>
    <t>大分県内の産業に需要が発生しない場合や、需要が発生する産業が不明な場合はこのツールで分析することができません。</t>
    <phoneticPr fontId="2"/>
  </si>
  <si>
    <t>単位の調整は必要に応じて行ってください。</t>
    <phoneticPr fontId="5"/>
  </si>
  <si>
    <t>分析者によって分析の前提条件・方法などが異なるため、同じ産業連関表を使っても分析結果が異なる場合があります。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6" eb="27">
      <t>オナ</t>
    </rPh>
    <rPh sb="28" eb="30">
      <t>サンギョウ</t>
    </rPh>
    <rPh sb="30" eb="32">
      <t>レンカン</t>
    </rPh>
    <rPh sb="32" eb="33">
      <t>ヒョウ</t>
    </rPh>
    <rPh sb="34" eb="35">
      <t>ツカ</t>
    </rPh>
    <rPh sb="38" eb="40">
      <t>ブンセキ</t>
    </rPh>
    <rPh sb="40" eb="42">
      <t>ケッカ</t>
    </rPh>
    <rPh sb="43" eb="44">
      <t>コト</t>
    </rPh>
    <rPh sb="46" eb="48">
      <t>バアイ</t>
    </rPh>
    <phoneticPr fontId="2"/>
  </si>
  <si>
    <t>分析ツールに関する問い合わせは下記までお願いします。</t>
    <rPh sb="0" eb="2">
      <t>ブンセキ</t>
    </rPh>
    <rPh sb="6" eb="7">
      <t>カン</t>
    </rPh>
    <rPh sb="9" eb="10">
      <t>ト</t>
    </rPh>
    <rPh sb="11" eb="12">
      <t>ア</t>
    </rPh>
    <rPh sb="15" eb="17">
      <t>カキ</t>
    </rPh>
    <rPh sb="20" eb="21">
      <t>ネガ</t>
    </rPh>
    <phoneticPr fontId="2"/>
  </si>
  <si>
    <t>1)</t>
    <phoneticPr fontId="5"/>
  </si>
  <si>
    <t>2)</t>
    <phoneticPr fontId="5"/>
  </si>
  <si>
    <t>3)</t>
    <phoneticPr fontId="5"/>
  </si>
  <si>
    <t>4)</t>
    <phoneticPr fontId="5"/>
  </si>
  <si>
    <t>5)</t>
    <phoneticPr fontId="5"/>
  </si>
  <si>
    <t>6)</t>
    <phoneticPr fontId="5"/>
  </si>
  <si>
    <t>産業部門別に新規に発生する最終需要額を設定します（最終需要額とは原材料等の中間需要額を除いた消費や投資に回る需要額をさします。例えば、りんごを１つ買う場合でもそのまま消費すれば最終需要ですが、ジャムを作って販売する場合は中間需要であり最終需要とはなりません）。需要額の設定には別途、アンケート調査や他の統計資料の利用等が必要となる場合があります。</t>
    <rPh sb="0" eb="2">
      <t>サンギョウ</t>
    </rPh>
    <rPh sb="2" eb="4">
      <t>ブモン</t>
    </rPh>
    <rPh sb="4" eb="5">
      <t>ベツ</t>
    </rPh>
    <rPh sb="6" eb="8">
      <t>シンキ</t>
    </rPh>
    <rPh sb="9" eb="11">
      <t>ハッセイ</t>
    </rPh>
    <rPh sb="13" eb="15">
      <t>サイシュウ</t>
    </rPh>
    <rPh sb="15" eb="17">
      <t>ジュヨウ</t>
    </rPh>
    <rPh sb="17" eb="18">
      <t>ガク</t>
    </rPh>
    <rPh sb="19" eb="21">
      <t>セッテイ</t>
    </rPh>
    <rPh sb="25" eb="27">
      <t>サイシュウ</t>
    </rPh>
    <rPh sb="27" eb="29">
      <t>ジュヨウ</t>
    </rPh>
    <rPh sb="29" eb="30">
      <t>ガク</t>
    </rPh>
    <rPh sb="32" eb="33">
      <t>ゲン</t>
    </rPh>
    <rPh sb="33" eb="35">
      <t>ザイリョウ</t>
    </rPh>
    <rPh sb="35" eb="36">
      <t>トウ</t>
    </rPh>
    <rPh sb="37" eb="39">
      <t>チュウカン</t>
    </rPh>
    <rPh sb="39" eb="41">
      <t>ジュヨウ</t>
    </rPh>
    <rPh sb="41" eb="42">
      <t>ガク</t>
    </rPh>
    <rPh sb="43" eb="44">
      <t>ノゾ</t>
    </rPh>
    <rPh sb="46" eb="48">
      <t>ショウヒ</t>
    </rPh>
    <rPh sb="49" eb="51">
      <t>トウシ</t>
    </rPh>
    <rPh sb="52" eb="53">
      <t>マワ</t>
    </rPh>
    <rPh sb="54" eb="56">
      <t>ジュヨウ</t>
    </rPh>
    <rPh sb="56" eb="57">
      <t>ガク</t>
    </rPh>
    <rPh sb="63" eb="64">
      <t>タト</t>
    </rPh>
    <rPh sb="73" eb="74">
      <t>カ</t>
    </rPh>
    <rPh sb="75" eb="77">
      <t>バアイ</t>
    </rPh>
    <rPh sb="83" eb="85">
      <t>ショウヒ</t>
    </rPh>
    <rPh sb="88" eb="90">
      <t>サイシュウ</t>
    </rPh>
    <rPh sb="90" eb="92">
      <t>ジュヨウ</t>
    </rPh>
    <rPh sb="100" eb="101">
      <t>ツク</t>
    </rPh>
    <rPh sb="103" eb="105">
      <t>ハンバイ</t>
    </rPh>
    <rPh sb="107" eb="109">
      <t>バアイ</t>
    </rPh>
    <rPh sb="110" eb="112">
      <t>チュウカン</t>
    </rPh>
    <rPh sb="112" eb="114">
      <t>ジュヨウ</t>
    </rPh>
    <rPh sb="117" eb="119">
      <t>サイシュウ</t>
    </rPh>
    <rPh sb="119" eb="121">
      <t>ジュヨウ</t>
    </rPh>
    <rPh sb="130" eb="132">
      <t>ジュヨウ</t>
    </rPh>
    <rPh sb="132" eb="133">
      <t>ガク</t>
    </rPh>
    <rPh sb="134" eb="136">
      <t>セッテイ</t>
    </rPh>
    <rPh sb="138" eb="140">
      <t>ベット</t>
    </rPh>
    <rPh sb="146" eb="148">
      <t>チョウサ</t>
    </rPh>
    <rPh sb="149" eb="150">
      <t>ホカ</t>
    </rPh>
    <rPh sb="151" eb="153">
      <t>トウケイ</t>
    </rPh>
    <rPh sb="153" eb="155">
      <t>シリョウ</t>
    </rPh>
    <rPh sb="156" eb="158">
      <t>リヨウ</t>
    </rPh>
    <rPh sb="158" eb="159">
      <t>トウ</t>
    </rPh>
    <rPh sb="160" eb="162">
      <t>ヒツヨウ</t>
    </rPh>
    <rPh sb="165" eb="167">
      <t>バアイ</t>
    </rPh>
    <phoneticPr fontId="2"/>
  </si>
  <si>
    <t>1)で設定した最終需要額をデータ入力表に入力します。最終需要額はドロップダウンリストから、生産者価格または購入者価格を選択してください。</t>
    <rPh sb="3" eb="5">
      <t>セッテイ</t>
    </rPh>
    <rPh sb="7" eb="9">
      <t>サイシュウ</t>
    </rPh>
    <rPh sb="9" eb="12">
      <t>ジュヨウガク</t>
    </rPh>
    <rPh sb="16" eb="18">
      <t>ニュウリョク</t>
    </rPh>
    <rPh sb="18" eb="19">
      <t>ヒョウ</t>
    </rPh>
    <rPh sb="20" eb="22">
      <t>ニュウリョク</t>
    </rPh>
    <rPh sb="53" eb="56">
      <t>コウニュウシャ</t>
    </rPh>
    <rPh sb="56" eb="58">
      <t>カカク</t>
    </rPh>
    <rPh sb="59" eb="61">
      <t>センタク</t>
    </rPh>
    <phoneticPr fontId="2"/>
  </si>
  <si>
    <t>結果表に、分析内容を入力します。</t>
    <rPh sb="0" eb="2">
      <t>ケッカ</t>
    </rPh>
    <rPh sb="2" eb="3">
      <t>ヒョウ</t>
    </rPh>
    <rPh sb="5" eb="7">
      <t>ブンセキ</t>
    </rPh>
    <rPh sb="7" eb="9">
      <t>ナイヨウ</t>
    </rPh>
    <rPh sb="10" eb="12">
      <t>ニュウリョク</t>
    </rPh>
    <phoneticPr fontId="2"/>
  </si>
  <si>
    <t>部門別経済波及効果分析グラフ</t>
    <rPh sb="0" eb="3">
      <t>ブモンベツ</t>
    </rPh>
    <rPh sb="3" eb="5">
      <t>ケイザイ</t>
    </rPh>
    <rPh sb="5" eb="9">
      <t>ハキュウコウカ</t>
    </rPh>
    <rPh sb="9" eb="11">
      <t>ブンセキ</t>
    </rPh>
    <phoneticPr fontId="5"/>
  </si>
  <si>
    <t>　　分析テーマ</t>
    <rPh sb="2" eb="4">
      <t>ブンセキ</t>
    </rPh>
    <phoneticPr fontId="5"/>
  </si>
  <si>
    <t>※四捨五入の関係で内訳が合計と一致しない場合があります。</t>
    <rPh sb="1" eb="5">
      <t>シシャゴニュウ</t>
    </rPh>
    <rPh sb="6" eb="8">
      <t>カンケイ</t>
    </rPh>
    <rPh sb="12" eb="14">
      <t>ゴウケイ</t>
    </rPh>
    <rPh sb="15" eb="17">
      <t>イッチ</t>
    </rPh>
    <rPh sb="20" eb="22">
      <t>バアイ</t>
    </rPh>
    <phoneticPr fontId="5"/>
  </si>
  <si>
    <t xml:space="preserve">分析テーマ ： </t>
    <rPh sb="0" eb="2">
      <t>ブンセキ</t>
    </rPh>
    <phoneticPr fontId="5"/>
  </si>
  <si>
    <t>部門</t>
    <rPh sb="0" eb="2">
      <t>ブモン</t>
    </rPh>
    <phoneticPr fontId="5"/>
  </si>
  <si>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2"/>
  </si>
  <si>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2"/>
  </si>
  <si>
    <t>・</t>
    <phoneticPr fontId="5"/>
  </si>
  <si>
    <t>生産者価格</t>
    <rPh sb="0" eb="3">
      <t>セイサンシャ</t>
    </rPh>
    <rPh sb="3" eb="5">
      <t>カカク</t>
    </rPh>
    <phoneticPr fontId="5"/>
  </si>
  <si>
    <t>： 生産者が出荷するときの価格</t>
    <phoneticPr fontId="5"/>
  </si>
  <si>
    <t>： 店頭で販売するときの価格</t>
    <rPh sb="2" eb="4">
      <t>テントウ</t>
    </rPh>
    <rPh sb="5" eb="7">
      <t>ハンバイ</t>
    </rPh>
    <phoneticPr fontId="2"/>
  </si>
  <si>
    <t>分析結果①～④に分析結果が出力され、印刷することができます。</t>
    <rPh sb="0" eb="2">
      <t>ブンセキ</t>
    </rPh>
    <rPh sb="2" eb="4">
      <t>ケッカ</t>
    </rPh>
    <rPh sb="8" eb="10">
      <t>ブンセキ</t>
    </rPh>
    <rPh sb="10" eb="12">
      <t>ケッカ</t>
    </rPh>
    <rPh sb="13" eb="15">
      <t>シュツリョク</t>
    </rPh>
    <rPh sb="18" eb="20">
      <t>インサツ</t>
    </rPh>
    <phoneticPr fontId="2"/>
  </si>
  <si>
    <t>部門別発生需要額</t>
    <rPh sb="0" eb="3">
      <t>ブモンベツ</t>
    </rPh>
    <rPh sb="3" eb="5">
      <t>ハッセイ</t>
    </rPh>
    <rPh sb="5" eb="8">
      <t>ジュヨウガク</t>
    </rPh>
    <phoneticPr fontId="5"/>
  </si>
  <si>
    <t>（単位：百万円／人）</t>
    <rPh sb="1" eb="3">
      <t>タンイ</t>
    </rPh>
    <rPh sb="4" eb="5">
      <t>ヒャク</t>
    </rPh>
    <rPh sb="5" eb="7">
      <t>マンエン</t>
    </rPh>
    <rPh sb="8" eb="9">
      <t>ニン</t>
    </rPh>
    <phoneticPr fontId="14"/>
  </si>
  <si>
    <t>係数単位調整</t>
    <rPh sb="0" eb="2">
      <t>ケイスウ</t>
    </rPh>
    <phoneticPr fontId="14"/>
  </si>
  <si>
    <t>億円</t>
  </si>
  <si>
    <t>百万円</t>
  </si>
  <si>
    <t>万円</t>
  </si>
  <si>
    <t>千円</t>
  </si>
  <si>
    <t>円</t>
  </si>
  <si>
    <t>単位：</t>
    <rPh sb="0" eb="2">
      <t>タンイ</t>
    </rPh>
    <phoneticPr fontId="5"/>
  </si>
  <si>
    <t>　　←　ドロップダウンリストから選択してください</t>
    <rPh sb="16" eb="18">
      <t>センタク</t>
    </rPh>
    <phoneticPr fontId="5"/>
  </si>
  <si>
    <t>平成23年（2011年）大分県産業連関表　経済波及効果分析ツール</t>
    <rPh sb="0" eb="2">
      <t>ヘイセイ</t>
    </rPh>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2"/>
  </si>
  <si>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23年（2011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86" eb="188">
      <t>オオイタ</t>
    </rPh>
    <phoneticPr fontId="2"/>
  </si>
  <si>
    <t>電話：097-506-2442　FAX：097-506-1727</t>
    <rPh sb="0" eb="2">
      <t>デンワ</t>
    </rPh>
    <phoneticPr fontId="5"/>
  </si>
  <si>
    <t>分析に使用する産業連関表は平成23年時点のものであり、当時の経済情勢（産業構造や物価）をもとに作成されています。その後の経済情勢の変化（新規の企業立地や物価変動）は反映されていません。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3" eb="15">
      <t>ヘイセイ</t>
    </rPh>
    <rPh sb="17" eb="18">
      <t>ネン</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2"/>
  </si>
  <si>
    <t>水道</t>
  </si>
  <si>
    <t>廃棄物処理</t>
  </si>
  <si>
    <t>平成23年（2011年）大分県産業連関表</t>
    <rPh sb="12" eb="15">
      <t>オオイタケン</t>
    </rPh>
    <phoneticPr fontId="5"/>
  </si>
  <si>
    <t>その他の非営利団体サービス</t>
  </si>
  <si>
    <t>就業係数</t>
    <rPh sb="0" eb="2">
      <t>シュウギョウ</t>
    </rPh>
    <rPh sb="2" eb="4">
      <t>ケイスウ</t>
    </rPh>
    <phoneticPr fontId="3"/>
  </si>
  <si>
    <t>就業係数、雇用係数</t>
    <rPh sb="0" eb="2">
      <t>シュウギョウ</t>
    </rPh>
    <rPh sb="2" eb="4">
      <t>ケイスウ</t>
    </rPh>
    <rPh sb="5" eb="7">
      <t>コヨウ</t>
    </rPh>
    <rPh sb="7" eb="9">
      <t>ケイスウ</t>
    </rPh>
    <phoneticPr fontId="14"/>
  </si>
  <si>
    <t>内生部門計</t>
  </si>
  <si>
    <t>家計外消費支出（行）</t>
  </si>
  <si>
    <t>雇用者所得</t>
  </si>
  <si>
    <t>営業余剰</t>
  </si>
  <si>
    <t>資本減耗引当</t>
  </si>
  <si>
    <t>間接税（関税・輸入品商品税を除く。）</t>
  </si>
  <si>
    <t>（控除）経常補助金</t>
  </si>
  <si>
    <t>粗付加価値部門計</t>
  </si>
  <si>
    <t>県内生産額</t>
  </si>
  <si>
    <t>在庫純増</t>
  </si>
  <si>
    <t>調整項</t>
  </si>
  <si>
    <t>平成23年</t>
    <rPh sb="0" eb="2">
      <t>ヘイセイ</t>
    </rPh>
    <rPh sb="4" eb="5">
      <t>ネン</t>
    </rPh>
    <phoneticPr fontId="13"/>
  </si>
  <si>
    <t>平成24年</t>
    <rPh sb="0" eb="2">
      <t>ヘイセイ</t>
    </rPh>
    <rPh sb="4" eb="5">
      <t>ネン</t>
    </rPh>
    <phoneticPr fontId="13"/>
  </si>
  <si>
    <t>平成25年</t>
    <rPh sb="0" eb="2">
      <t>ヘイセイ</t>
    </rPh>
    <rPh sb="4" eb="5">
      <t>ネン</t>
    </rPh>
    <phoneticPr fontId="13"/>
  </si>
  <si>
    <t>平成26年</t>
    <rPh sb="0" eb="2">
      <t>ヘイセイ</t>
    </rPh>
    <rPh sb="4" eb="5">
      <t>ネン</t>
    </rPh>
    <phoneticPr fontId="13"/>
  </si>
  <si>
    <t>平成27年</t>
    <rPh sb="0" eb="2">
      <t>ヘイセイ</t>
    </rPh>
    <rPh sb="4" eb="5">
      <t>ネン</t>
    </rPh>
    <phoneticPr fontId="13"/>
  </si>
  <si>
    <t>消費転換率を決定します。この分析ツールでは、可処分所得に対する消費支出の割合（出典：総務省「家計調査、勤労者世帯」）を例示しています。</t>
    <rPh sb="0" eb="2">
      <t>ショウヒ</t>
    </rPh>
    <rPh sb="2" eb="4">
      <t>テンカン</t>
    </rPh>
    <rPh sb="4" eb="5">
      <t>リツ</t>
    </rPh>
    <rPh sb="6" eb="8">
      <t>ケッテイ</t>
    </rPh>
    <rPh sb="14" eb="16">
      <t>ブンセキ</t>
    </rPh>
    <rPh sb="22" eb="25">
      <t>カショブン</t>
    </rPh>
    <rPh sb="25" eb="27">
      <t>ショトク</t>
    </rPh>
    <rPh sb="28" eb="29">
      <t>タイ</t>
    </rPh>
    <rPh sb="31" eb="33">
      <t>ショウヒ</t>
    </rPh>
    <rPh sb="33" eb="35">
      <t>シシュツ</t>
    </rPh>
    <rPh sb="36" eb="38">
      <t>ワリアイ</t>
    </rPh>
    <rPh sb="39" eb="41">
      <t>シュッテン</t>
    </rPh>
    <rPh sb="51" eb="54">
      <t>キンロウシャ</t>
    </rPh>
    <rPh sb="54" eb="56">
      <t>セタイ</t>
    </rPh>
    <rPh sb="59" eb="61">
      <t>レイジ</t>
    </rPh>
    <phoneticPr fontId="2"/>
  </si>
  <si>
    <t xml:space="preserve"> × 消費転換係数</t>
    <rPh sb="3" eb="5">
      <t>ショウヒ</t>
    </rPh>
    <rPh sb="5" eb="7">
      <t>テンカン</t>
    </rPh>
    <rPh sb="7" eb="9">
      <t>ケイスウ</t>
    </rPh>
    <phoneticPr fontId="5"/>
  </si>
  <si>
    <t>就業誘発者数</t>
    <rPh sb="0" eb="2">
      <t>シュウギョウ</t>
    </rPh>
    <rPh sb="2" eb="4">
      <t>ユウハツ</t>
    </rPh>
    <rPh sb="4" eb="5">
      <t>シャ</t>
    </rPh>
    <rPh sb="5" eb="6">
      <t>スウ</t>
    </rPh>
    <phoneticPr fontId="10"/>
  </si>
  <si>
    <t xml:space="preserve"> × 就業係数</t>
    <rPh sb="5" eb="7">
      <t>ケイスウ</t>
    </rPh>
    <phoneticPr fontId="5"/>
  </si>
  <si>
    <t>就業誘発者数</t>
    <rPh sb="2" eb="4">
      <t>ユウハツ</t>
    </rPh>
    <rPh sb="4" eb="5">
      <t>シャ</t>
    </rPh>
    <rPh sb="5" eb="6">
      <t>スウ</t>
    </rPh>
    <phoneticPr fontId="5"/>
  </si>
  <si>
    <t>耕種農業</t>
  </si>
  <si>
    <t>畜産</t>
  </si>
  <si>
    <t>農業サービス</t>
  </si>
  <si>
    <t>鉱物</t>
    <rPh sb="0" eb="2">
      <t>コウブツ</t>
    </rPh>
    <phoneticPr fontId="5"/>
  </si>
  <si>
    <t>石炭・原油･天然ガス</t>
  </si>
  <si>
    <t>食料品</t>
  </si>
  <si>
    <t>飲料</t>
  </si>
  <si>
    <t>飼料・有機質肥料（別掲を除く。）</t>
    <rPh sb="12" eb="13">
      <t>ノゾ</t>
    </rPh>
    <phoneticPr fontId="5"/>
  </si>
  <si>
    <t>たばこ</t>
  </si>
  <si>
    <t>繊維工業製品</t>
  </si>
  <si>
    <t>衣服・その他の繊維既製品</t>
  </si>
  <si>
    <t>木材・木製品</t>
    <rPh sb="0" eb="2">
      <t>モクザイ</t>
    </rPh>
    <phoneticPr fontId="5"/>
  </si>
  <si>
    <t>家具・装備品</t>
  </si>
  <si>
    <t>パルプ・紙・板紙・加工紙</t>
  </si>
  <si>
    <t>紙加工品</t>
  </si>
  <si>
    <t>印刷･製版･製本</t>
  </si>
  <si>
    <t>化学肥料</t>
  </si>
  <si>
    <t>無機化学工業製品</t>
  </si>
  <si>
    <t>石油化学基礎製品</t>
  </si>
  <si>
    <t>有機化学工業製品（石油化学基礎製品を除く。）</t>
    <rPh sb="18" eb="19">
      <t>ノゾ</t>
    </rPh>
    <phoneticPr fontId="5"/>
  </si>
  <si>
    <t>合成樹脂</t>
  </si>
  <si>
    <t>化学繊維</t>
  </si>
  <si>
    <t>医薬品</t>
  </si>
  <si>
    <t>化学最終製品（医薬品を除く。）</t>
    <rPh sb="11" eb="12">
      <t>ノゾ</t>
    </rPh>
    <phoneticPr fontId="5"/>
  </si>
  <si>
    <t>石油製品</t>
  </si>
  <si>
    <t>石炭製品</t>
  </si>
  <si>
    <t>プラスチック製品</t>
  </si>
  <si>
    <t>ゴム製品</t>
  </si>
  <si>
    <t>なめし革・毛皮・同製品</t>
  </si>
  <si>
    <t>ガラス・ガラス製品</t>
  </si>
  <si>
    <t>セメント・セメント製品</t>
  </si>
  <si>
    <t>陶磁器</t>
  </si>
  <si>
    <t>その他の窯業・土石製品</t>
  </si>
  <si>
    <t>銑鉄・粗鋼・鋼材</t>
  </si>
  <si>
    <t>鋳鍛造品</t>
  </si>
  <si>
    <t>その他の鉄鋼製品</t>
  </si>
  <si>
    <t>非鉄金属製錬・精製</t>
  </si>
  <si>
    <t>非鉄金属加工製品</t>
  </si>
  <si>
    <t>建設・建築用金属製品</t>
  </si>
  <si>
    <t>その他の金属製品</t>
  </si>
  <si>
    <t>はん用機械</t>
  </si>
  <si>
    <t>生産用機械</t>
  </si>
  <si>
    <t>業務用機械</t>
  </si>
  <si>
    <t>電子デバイス</t>
  </si>
  <si>
    <t>その他の電子部品</t>
  </si>
  <si>
    <t>産業用電気機器</t>
  </si>
  <si>
    <t>民生用電気機器</t>
  </si>
  <si>
    <t>電子応用装置・電気計測器</t>
  </si>
  <si>
    <t>その他の電気機械</t>
  </si>
  <si>
    <t>通信機械・同関連機器</t>
  </si>
  <si>
    <t>電子計算機・同附属装置</t>
  </si>
  <si>
    <t>自動車･同部品･同附属品</t>
    <rPh sb="9" eb="10">
      <t>フ</t>
    </rPh>
    <phoneticPr fontId="5"/>
  </si>
  <si>
    <t>船舶・同修理</t>
  </si>
  <si>
    <t>その他の輸送機械・同修理</t>
  </si>
  <si>
    <t>再生資源回収・加工処理</t>
  </si>
  <si>
    <t>建築</t>
  </si>
  <si>
    <t>建設補修</t>
  </si>
  <si>
    <t>公共事業</t>
  </si>
  <si>
    <t>その他の土木建設</t>
  </si>
  <si>
    <t>電力</t>
  </si>
  <si>
    <t>ガス・熱供給</t>
  </si>
  <si>
    <t>不動産仲介及び賃貸</t>
  </si>
  <si>
    <t>住宅賃貸料</t>
  </si>
  <si>
    <t>住宅賃貸料（帰属家賃）</t>
  </si>
  <si>
    <t>鉄道輸送</t>
  </si>
  <si>
    <t>道路輸送（自家輸送を除く。）</t>
    <rPh sb="10" eb="11">
      <t>ノゾ</t>
    </rPh>
    <phoneticPr fontId="5"/>
  </si>
  <si>
    <t>自家輸送</t>
  </si>
  <si>
    <t>水運</t>
  </si>
  <si>
    <t>航空輸送</t>
  </si>
  <si>
    <t>貨物利用運送</t>
  </si>
  <si>
    <t>倉庫</t>
  </si>
  <si>
    <t>運輸付帯サービス</t>
  </si>
  <si>
    <t>郵便・信書便</t>
    <rPh sb="0" eb="2">
      <t>ユウビン</t>
    </rPh>
    <rPh sb="3" eb="6">
      <t>シンショビン</t>
    </rPh>
    <phoneticPr fontId="5"/>
  </si>
  <si>
    <t>通信</t>
  </si>
  <si>
    <t>放送</t>
  </si>
  <si>
    <t>情報サービス</t>
  </si>
  <si>
    <t>インターネット附随サービス</t>
  </si>
  <si>
    <t>映像･音声・文字情報制作</t>
    <rPh sb="3" eb="5">
      <t>オンセイ</t>
    </rPh>
    <phoneticPr fontId="5"/>
  </si>
  <si>
    <t>教育</t>
  </si>
  <si>
    <t>研究</t>
  </si>
  <si>
    <t>医療</t>
  </si>
  <si>
    <t>保健衛生</t>
    <rPh sb="0" eb="2">
      <t>ホケン</t>
    </rPh>
    <rPh sb="2" eb="4">
      <t>エイセイ</t>
    </rPh>
    <phoneticPr fontId="5"/>
  </si>
  <si>
    <t>社会保険・社会福祉</t>
    <rPh sb="0" eb="2">
      <t>シャカイ</t>
    </rPh>
    <rPh sb="2" eb="4">
      <t>ホケン</t>
    </rPh>
    <rPh sb="5" eb="7">
      <t>シャカイ</t>
    </rPh>
    <rPh sb="7" eb="9">
      <t>フクシ</t>
    </rPh>
    <phoneticPr fontId="5"/>
  </si>
  <si>
    <t>介護</t>
  </si>
  <si>
    <t>その他の非営利団体サービス</t>
    <rPh sb="4" eb="7">
      <t>ヒエイリ</t>
    </rPh>
    <rPh sb="7" eb="9">
      <t>ダンタイ</t>
    </rPh>
    <phoneticPr fontId="5"/>
  </si>
  <si>
    <t>物品賃貸サービス</t>
  </si>
  <si>
    <t>広告</t>
    <rPh sb="0" eb="2">
      <t>コウコク</t>
    </rPh>
    <phoneticPr fontId="5"/>
  </si>
  <si>
    <t>自動車整備・機械修理</t>
    <rPh sb="3" eb="5">
      <t>セイビ</t>
    </rPh>
    <phoneticPr fontId="5"/>
  </si>
  <si>
    <t>その他の対事業所サービス</t>
  </si>
  <si>
    <t>宿泊業</t>
  </si>
  <si>
    <t>飲食サービス</t>
  </si>
  <si>
    <t>洗濯・理容・美容・浴場業</t>
  </si>
  <si>
    <t>娯楽サービス</t>
  </si>
  <si>
    <t>その他の対個人サービス</t>
  </si>
  <si>
    <t>部門</t>
    <rPh sb="0" eb="2">
      <t>ブモン</t>
    </rPh>
    <phoneticPr fontId="5"/>
  </si>
  <si>
    <t>資料：平成23年産業連関表（総務省）　の生産者価格評価表、商業マージン表及び国内貨物運賃表から</t>
    <rPh sb="0" eb="2">
      <t>シリョウ</t>
    </rPh>
    <rPh sb="3" eb="5">
      <t>ヘイセイ</t>
    </rPh>
    <rPh sb="7" eb="8">
      <t>ネン</t>
    </rPh>
    <rPh sb="8" eb="10">
      <t>サンギョウ</t>
    </rPh>
    <rPh sb="10" eb="12">
      <t>レンカン</t>
    </rPh>
    <rPh sb="12" eb="13">
      <t>ヒョウ</t>
    </rPh>
    <rPh sb="14" eb="16">
      <t>ソウム</t>
    </rPh>
    <rPh sb="16" eb="17">
      <t>ショウ</t>
    </rPh>
    <rPh sb="20" eb="23">
      <t>セイサンシャ</t>
    </rPh>
    <rPh sb="23" eb="25">
      <t>カカク</t>
    </rPh>
    <rPh sb="25" eb="27">
      <t>ヒョウカ</t>
    </rPh>
    <rPh sb="27" eb="28">
      <t>ヒョウ</t>
    </rPh>
    <rPh sb="29" eb="31">
      <t>ショウギョウ</t>
    </rPh>
    <rPh sb="35" eb="36">
      <t>ヒョウ</t>
    </rPh>
    <rPh sb="36" eb="37">
      <t>オヨ</t>
    </rPh>
    <rPh sb="38" eb="40">
      <t>コクナイ</t>
    </rPh>
    <rPh sb="40" eb="42">
      <t>カモツ</t>
    </rPh>
    <rPh sb="42" eb="44">
      <t>ウンチン</t>
    </rPh>
    <rPh sb="44" eb="45">
      <t>ヒョウ</t>
    </rPh>
    <phoneticPr fontId="7"/>
  </si>
  <si>
    <t>マージン率を求めています。</t>
    <rPh sb="4" eb="5">
      <t>リツ</t>
    </rPh>
    <rPh sb="6" eb="7">
      <t>モト</t>
    </rPh>
    <phoneticPr fontId="7"/>
  </si>
  <si>
    <t>計</t>
    <rPh sb="0" eb="1">
      <t>ケイ</t>
    </rPh>
    <phoneticPr fontId="5"/>
  </si>
  <si>
    <t>生産者価格評価表 （104部門表）</t>
    <phoneticPr fontId="5"/>
  </si>
  <si>
    <t>単位：100万円</t>
    <rPh sb="0" eb="2">
      <t>タンイ</t>
    </rPh>
    <rPh sb="6" eb="8">
      <t>マンエン</t>
    </rPh>
    <phoneticPr fontId="5"/>
  </si>
  <si>
    <t>石炭・原油･
天然ガス</t>
    <phoneticPr fontId="5"/>
  </si>
  <si>
    <t>パルプ・紙・
板紙・加工紙</t>
    <phoneticPr fontId="5"/>
  </si>
  <si>
    <t>印刷･製版･
製本</t>
    <phoneticPr fontId="5"/>
  </si>
  <si>
    <t>無機化学
工業製品</t>
    <phoneticPr fontId="5"/>
  </si>
  <si>
    <t>石油化学
基礎製品</t>
    <phoneticPr fontId="5"/>
  </si>
  <si>
    <t>なめし革・毛皮・同製品</t>
    <phoneticPr fontId="5"/>
  </si>
  <si>
    <t>ガラス・
ガラス製品</t>
    <phoneticPr fontId="5"/>
  </si>
  <si>
    <t>銑鉄・粗鋼・
鋼材</t>
    <phoneticPr fontId="5"/>
  </si>
  <si>
    <t>通信機械・
同関連機器</t>
    <phoneticPr fontId="5"/>
  </si>
  <si>
    <t>電子計算機・
同附属装置</t>
    <phoneticPr fontId="5"/>
  </si>
  <si>
    <t>運輸付帯
サービス</t>
    <phoneticPr fontId="5"/>
  </si>
  <si>
    <t>社会保険・
社会福祉</t>
    <rPh sb="0" eb="2">
      <t>シャカイ</t>
    </rPh>
    <rPh sb="2" eb="4">
      <t>ホケン</t>
    </rPh>
    <rPh sb="6" eb="8">
      <t>シャカイ</t>
    </rPh>
    <rPh sb="8" eb="10">
      <t>フクシ</t>
    </rPh>
    <phoneticPr fontId="5"/>
  </si>
  <si>
    <t>自動車整備・
機械修理</t>
    <rPh sb="3" eb="5">
      <t>セイビ</t>
    </rPh>
    <phoneticPr fontId="5"/>
  </si>
  <si>
    <t>内生部門計</t>
    <rPh sb="0" eb="2">
      <t>ナイセイ</t>
    </rPh>
    <rPh sb="2" eb="4">
      <t>ブモン</t>
    </rPh>
    <rPh sb="4" eb="5">
      <t>ケイ</t>
    </rPh>
    <phoneticPr fontId="5"/>
  </si>
  <si>
    <t>家計外消費
支出（列）</t>
    <phoneticPr fontId="5"/>
  </si>
  <si>
    <t>民間消費
支出</t>
    <phoneticPr fontId="5"/>
  </si>
  <si>
    <t>一般政府
消費支出</t>
    <phoneticPr fontId="5"/>
  </si>
  <si>
    <t>一般政府消費支出（社会資本等減耗分)</t>
  </si>
  <si>
    <t>県内総固定
資本形成
（公的）</t>
    <phoneticPr fontId="5"/>
  </si>
  <si>
    <t>県内総固定
資本形成
（民間）</t>
    <phoneticPr fontId="5"/>
  </si>
  <si>
    <t>県内最終
需要計</t>
    <rPh sb="0" eb="2">
      <t>ケンナイ</t>
    </rPh>
    <rPh sb="2" eb="4">
      <t>サイシュウ</t>
    </rPh>
    <rPh sb="5" eb="7">
      <t>ジュヨウ</t>
    </rPh>
    <rPh sb="7" eb="8">
      <t>ケイ</t>
    </rPh>
    <phoneticPr fontId="5"/>
  </si>
  <si>
    <t>県内需要
合計</t>
    <rPh sb="0" eb="2">
      <t>ケンナイ</t>
    </rPh>
    <rPh sb="2" eb="4">
      <t>ジュヨウ</t>
    </rPh>
    <rPh sb="5" eb="7">
      <t>ゴウケイ</t>
    </rPh>
    <phoneticPr fontId="5"/>
  </si>
  <si>
    <t>移輸出</t>
    <rPh sb="0" eb="1">
      <t>イ</t>
    </rPh>
    <rPh sb="1" eb="3">
      <t>ユシュツ</t>
    </rPh>
    <phoneticPr fontId="5"/>
  </si>
  <si>
    <t>最終需要計</t>
    <rPh sb="0" eb="2">
      <t>サイシュウ</t>
    </rPh>
    <rPh sb="2" eb="4">
      <t>ジュヨウ</t>
    </rPh>
    <rPh sb="4" eb="5">
      <t>ケイ</t>
    </rPh>
    <phoneticPr fontId="5"/>
  </si>
  <si>
    <t>需要合計</t>
    <rPh sb="0" eb="2">
      <t>ジュヨウ</t>
    </rPh>
    <rPh sb="2" eb="4">
      <t>ゴウケイ</t>
    </rPh>
    <phoneticPr fontId="5"/>
  </si>
  <si>
    <t>（控除）
移輸入</t>
    <rPh sb="6" eb="7">
      <t>ユ</t>
    </rPh>
    <phoneticPr fontId="5"/>
  </si>
  <si>
    <t>最終需要
部門計</t>
    <rPh sb="0" eb="2">
      <t>サイシュウ</t>
    </rPh>
    <rPh sb="2" eb="4">
      <t>ジュヨウ</t>
    </rPh>
    <rPh sb="5" eb="7">
      <t>ブモン</t>
    </rPh>
    <rPh sb="7" eb="8">
      <t>ケイ</t>
    </rPh>
    <phoneticPr fontId="5"/>
  </si>
  <si>
    <t>資本減耗引当(社会資本等減耗分)</t>
  </si>
  <si>
    <t>間接税（関税・輸入品商品税を除く。）</t>
    <rPh sb="14" eb="15">
      <t>ノゾ</t>
    </rPh>
    <phoneticPr fontId="5"/>
  </si>
  <si>
    <t>粗付加価値部門計</t>
    <rPh sb="0" eb="3">
      <t>ソフカ</t>
    </rPh>
    <rPh sb="3" eb="5">
      <t>カチ</t>
    </rPh>
    <rPh sb="5" eb="7">
      <t>ブモン</t>
    </rPh>
    <rPh sb="7" eb="8">
      <t>ケイ</t>
    </rPh>
    <phoneticPr fontId="5"/>
  </si>
  <si>
    <t>投入係数表 （104部門）</t>
    <rPh sb="0" eb="2">
      <t>トウニュウ</t>
    </rPh>
    <rPh sb="2" eb="4">
      <t>ケイスウ</t>
    </rPh>
    <rPh sb="4" eb="5">
      <t>ヒョウ</t>
    </rPh>
    <rPh sb="10" eb="12">
      <t>ブモン</t>
    </rPh>
    <phoneticPr fontId="5"/>
  </si>
  <si>
    <t>鉱物</t>
  </si>
  <si>
    <t>石炭・原油･
天然ガス</t>
  </si>
  <si>
    <t>飼料・有機質肥料（別掲を除く。）</t>
  </si>
  <si>
    <t>木材・木製品</t>
  </si>
  <si>
    <t>パルプ・紙・
板紙・加工紙</t>
  </si>
  <si>
    <t>印刷･製版･
製本</t>
  </si>
  <si>
    <t>無機化学
工業製品</t>
  </si>
  <si>
    <t>石油化学
基礎製品</t>
  </si>
  <si>
    <t>有機化学工業製品（石油化学基礎製品を除く。）</t>
  </si>
  <si>
    <t>化学最終製品（医薬品を除く。）</t>
  </si>
  <si>
    <t>ガラス・
ガラス製品</t>
  </si>
  <si>
    <t>銑鉄・粗鋼・
鋼材</t>
  </si>
  <si>
    <t>通信機械・
同関連機器</t>
  </si>
  <si>
    <t>電子計算機・
同附属装置</t>
  </si>
  <si>
    <t>自動車･同部品･同附属品</t>
  </si>
  <si>
    <t>道路輸送（自家輸送を除く。）</t>
  </si>
  <si>
    <t>運輸付帯
サービス</t>
  </si>
  <si>
    <t>郵便・信書便</t>
  </si>
  <si>
    <t>映像･音声・文字情報制作</t>
  </si>
  <si>
    <t>保健衛生</t>
  </si>
  <si>
    <t>社会保険・
社会福祉</t>
  </si>
  <si>
    <t>広告</t>
  </si>
  <si>
    <t>自動車整備・
機械修理</t>
  </si>
  <si>
    <t>社会保険・社会福祉</t>
  </si>
  <si>
    <t>自動車整備・機械修理</t>
  </si>
  <si>
    <t>資料：平成23年大分県産業連関表</t>
    <rPh sb="0" eb="2">
      <t>シリョウ</t>
    </rPh>
    <rPh sb="3" eb="5">
      <t>ヘイセイ</t>
    </rPh>
    <rPh sb="7" eb="8">
      <t>ネン</t>
    </rPh>
    <rPh sb="8" eb="11">
      <t>オオイタケン</t>
    </rPh>
    <rPh sb="11" eb="13">
      <t>サンギョウ</t>
    </rPh>
    <rPh sb="13" eb="16">
      <t>レンカンヒョウ</t>
    </rPh>
    <phoneticPr fontId="5"/>
  </si>
  <si>
    <t>逆行列係数表 （104部門）</t>
    <rPh sb="0" eb="3">
      <t>ギャクギョウレツ</t>
    </rPh>
    <rPh sb="3" eb="5">
      <t>ケイスウ</t>
    </rPh>
    <rPh sb="5" eb="6">
      <t>ヒョウ</t>
    </rPh>
    <rPh sb="11" eb="13">
      <t>ブモン</t>
    </rPh>
    <phoneticPr fontId="5"/>
  </si>
  <si>
    <t>型</t>
    <phoneticPr fontId="5"/>
  </si>
  <si>
    <t>行和</t>
    <rPh sb="0" eb="1">
      <t>ギョウ</t>
    </rPh>
    <rPh sb="1" eb="2">
      <t>ワ</t>
    </rPh>
    <phoneticPr fontId="5"/>
  </si>
  <si>
    <t>感応度係数</t>
    <rPh sb="0" eb="3">
      <t>カンノウド</t>
    </rPh>
    <rPh sb="3" eb="5">
      <t>ケイスウ</t>
    </rPh>
    <phoneticPr fontId="5"/>
  </si>
  <si>
    <t>列和</t>
    <rPh sb="0" eb="1">
      <t>レツ</t>
    </rPh>
    <rPh sb="1" eb="2">
      <t>ワ</t>
    </rPh>
    <phoneticPr fontId="5"/>
  </si>
  <si>
    <t>影響力係数</t>
    <rPh sb="0" eb="3">
      <t>エイキョウリョク</t>
    </rPh>
    <rPh sb="3" eb="5">
      <t>ケイスウ</t>
    </rPh>
    <phoneticPr fontId="5"/>
  </si>
  <si>
    <t>E=投入係数行列×B</t>
    <rPh sb="2" eb="4">
      <t>トウニュウ</t>
    </rPh>
    <rPh sb="4" eb="6">
      <t>ケイスウ</t>
    </rPh>
    <rPh sb="6" eb="8">
      <t>ギョウレツ</t>
    </rPh>
    <phoneticPr fontId="10"/>
  </si>
  <si>
    <t>雇用者所得誘発額</t>
    <rPh sb="0" eb="3">
      <t>コヨウシャ</t>
    </rPh>
    <rPh sb="3" eb="4">
      <t>ショ</t>
    </rPh>
    <phoneticPr fontId="5"/>
  </si>
  <si>
    <t>就業誘発者数</t>
    <rPh sb="2" eb="4">
      <t>ユウハツ</t>
    </rPh>
    <phoneticPr fontId="5"/>
  </si>
  <si>
    <t>雇用誘発者数</t>
    <rPh sb="0" eb="2">
      <t>コヨウ</t>
    </rPh>
    <rPh sb="2" eb="4">
      <t>ユウハツ</t>
    </rPh>
    <phoneticPr fontId="5"/>
  </si>
  <si>
    <t>平成28年</t>
    <rPh sb="0" eb="2">
      <t>ヘイセイ</t>
    </rPh>
    <rPh sb="4" eb="5">
      <t>ネン</t>
    </rPh>
    <phoneticPr fontId="5"/>
  </si>
  <si>
    <t>上記平均</t>
    <rPh sb="0" eb="2">
      <t>ジョウキ</t>
    </rPh>
    <rPh sb="2" eb="4">
      <t>ヘイキン</t>
    </rPh>
    <phoneticPr fontId="5"/>
  </si>
  <si>
    <t>家計調査（大分市、勤労者世帯、消費支出/実収入）</t>
    <rPh sb="0" eb="2">
      <t>カケイ</t>
    </rPh>
    <rPh sb="2" eb="4">
      <t>チョウサ</t>
    </rPh>
    <rPh sb="5" eb="8">
      <t>オオイタシ</t>
    </rPh>
    <rPh sb="9" eb="12">
      <t>キンロウシャ</t>
    </rPh>
    <rPh sb="12" eb="14">
      <t>セタイ</t>
    </rPh>
    <rPh sb="15" eb="17">
      <t>ショウヒ</t>
    </rPh>
    <rPh sb="17" eb="19">
      <t>シシュツ</t>
    </rPh>
    <rPh sb="20" eb="23">
      <t>ジッシュウニュウ</t>
    </rPh>
    <phoneticPr fontId="2"/>
  </si>
  <si>
    <t>最終需要額に対する波及倍率</t>
    <rPh sb="0" eb="2">
      <t>サイシュウ</t>
    </rPh>
    <rPh sb="2" eb="5">
      <t>ジュヨウガク</t>
    </rPh>
    <rPh sb="6" eb="7">
      <t>タイ</t>
    </rPh>
    <rPh sb="9" eb="11">
      <t>ハキュウ</t>
    </rPh>
    <rPh sb="11" eb="13">
      <t>バイリツ</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</si>
</sst>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0"/>
    <numFmt numFmtId="184" formatCode="0.000_);[Red]\(0.000\)"/>
    <numFmt numFmtId="185" formatCode="000"/>
  </numFmts>
  <fonts count="43">
    <font>
      <sz val="9"/>
      <color theme="1"/>
      <name val="ＭＳ Ｐゴシック"/>
      <family val="3"/>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i/>
      <sz val="9"/>
      <color indexed="23"/>
      <name val="ＭＳ Ｐゴシック"/>
      <family val="3"/>
      <charset val="128"/>
    </font>
    <font>
      <sz val="6"/>
      <name val="ＭＳ Ｐゴシック"/>
      <family val="3"/>
      <charset val="128"/>
    </font>
    <font>
      <sz val="9"/>
      <name val="ＭＳ ゴシック"/>
      <family val="3"/>
      <charset val="128"/>
    </font>
    <font>
      <sz val="6"/>
      <name val="ＭＳ Ｐゴシック"/>
      <family val="3"/>
      <charset val="128"/>
    </font>
    <font>
      <sz val="9"/>
      <name val="ＭＳ Ｐ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10"/>
      <color indexed="8"/>
      <name val="ＭＳ Ｐゴシック"/>
      <family val="3"/>
      <charset val="128"/>
    </font>
    <font>
      <sz val="6"/>
      <name val="ＭＳ 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2"/>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ajor"/>
    </font>
    <font>
      <sz val="9.5"/>
      <color theme="1"/>
      <name val="ＭＳ Ｐゴシック"/>
      <family val="3"/>
      <charset val="128"/>
    </font>
    <font>
      <sz val="9"/>
      <color theme="5"/>
      <name val="メイリオ"/>
      <family val="3"/>
      <charset val="128"/>
    </font>
    <font>
      <sz val="8"/>
      <color theme="1"/>
      <name val="ＭＳ Ｐゴシック"/>
      <family val="3"/>
      <charset val="128"/>
      <scheme val="minor"/>
    </font>
    <font>
      <sz val="6"/>
      <name val="ＭＳ Ｐゴシック"/>
      <family val="3"/>
      <charset val="128"/>
      <scheme val="minor"/>
    </font>
  </fonts>
  <fills count="4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rgb="FFFFFF99"/>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69E2FF"/>
        <bgColor indexed="64"/>
      </patternFill>
    </fill>
    <fill>
      <patternFill patternType="solid">
        <fgColor rgb="FF99FF99"/>
        <bgColor indexed="64"/>
      </patternFill>
    </fill>
  </fills>
  <borders count="94">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
      <left style="dotted">
        <color indexed="64"/>
      </left>
      <right/>
      <top/>
      <bottom style="dotted">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46">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7" fillId="0" borderId="0" applyNumberFormat="0" applyFill="0" applyBorder="0" applyAlignment="0" applyProtection="0">
      <alignment vertical="center"/>
    </xf>
    <xf numFmtId="0" fontId="18" fillId="26" borderId="44" applyNumberFormat="0" applyAlignment="0" applyProtection="0">
      <alignment vertical="center"/>
    </xf>
    <xf numFmtId="0" fontId="19" fillId="27" borderId="0" applyNumberFormat="0" applyBorder="0" applyAlignment="0" applyProtection="0">
      <alignment vertical="center"/>
    </xf>
    <xf numFmtId="0" fontId="15" fillId="28" borderId="45" applyNumberFormat="0" applyFont="0" applyAlignment="0" applyProtection="0">
      <alignment vertical="center"/>
    </xf>
    <xf numFmtId="0" fontId="20" fillId="0" borderId="46" applyNumberFormat="0" applyFill="0" applyAlignment="0" applyProtection="0">
      <alignment vertical="center"/>
    </xf>
    <xf numFmtId="0" fontId="21" fillId="29" borderId="0" applyNumberFormat="0" applyBorder="0" applyAlignment="0" applyProtection="0">
      <alignment vertical="center"/>
    </xf>
    <xf numFmtId="0" fontId="22" fillId="30" borderId="47" applyNumberFormat="0" applyAlignment="0" applyProtection="0">
      <alignment vertical="center"/>
    </xf>
    <xf numFmtId="0" fontId="23"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4" fillId="0" borderId="48" applyNumberFormat="0" applyFill="0" applyAlignment="0" applyProtection="0">
      <alignment vertical="center"/>
    </xf>
    <xf numFmtId="0" fontId="25" fillId="0" borderId="49" applyNumberFormat="0" applyFill="0" applyAlignment="0" applyProtection="0">
      <alignment vertical="center"/>
    </xf>
    <xf numFmtId="0" fontId="26" fillId="0" borderId="50" applyNumberFormat="0" applyFill="0" applyAlignment="0" applyProtection="0">
      <alignment vertical="center"/>
    </xf>
    <xf numFmtId="0" fontId="26" fillId="0" borderId="0" applyNumberFormat="0" applyFill="0" applyBorder="0" applyAlignment="0" applyProtection="0">
      <alignment vertical="center"/>
    </xf>
    <xf numFmtId="0" fontId="27" fillId="0" borderId="51" applyNumberFormat="0" applyFill="0" applyAlignment="0" applyProtection="0">
      <alignment vertical="center"/>
    </xf>
    <xf numFmtId="0" fontId="28" fillId="30" borderId="52" applyNumberFormat="0" applyAlignment="0" applyProtection="0">
      <alignment vertical="center"/>
    </xf>
    <xf numFmtId="0" fontId="29" fillId="0" borderId="0" applyNumberFormat="0" applyFill="0" applyBorder="0" applyAlignment="0" applyProtection="0">
      <alignment vertical="center"/>
    </xf>
    <xf numFmtId="0" fontId="30" fillId="31" borderId="47" applyNumberFormat="0" applyAlignment="0" applyProtection="0">
      <alignment vertical="center"/>
    </xf>
    <xf numFmtId="0" fontId="12" fillId="0" borderId="0">
      <alignment vertical="center"/>
    </xf>
    <xf numFmtId="0" fontId="9" fillId="0" borderId="0"/>
    <xf numFmtId="0" fontId="11" fillId="0" borderId="0"/>
    <xf numFmtId="0" fontId="31" fillId="32" borderId="0" applyNumberFormat="0" applyBorder="0" applyAlignment="0" applyProtection="0">
      <alignment vertical="center"/>
    </xf>
  </cellStyleXfs>
  <cellXfs count="424">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0" xfId="0" applyFo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176" fontId="0" fillId="0" borderId="2" xfId="0" applyNumberFormat="1" applyFont="1" applyBorder="1">
      <alignment vertical="center"/>
    </xf>
    <xf numFmtId="176" fontId="0" fillId="0" borderId="4" xfId="0" applyNumberFormat="1" applyFont="1" applyBorder="1">
      <alignment vertical="center"/>
    </xf>
    <xf numFmtId="176" fontId="0" fillId="0" borderId="5" xfId="0" applyNumberFormat="1" applyFont="1" applyBorder="1">
      <alignment vertical="center"/>
    </xf>
    <xf numFmtId="0" fontId="8" fillId="0" borderId="0" xfId="0" applyFont="1" applyAlignment="1">
      <alignment vertical="center"/>
    </xf>
    <xf numFmtId="0" fontId="0" fillId="0" borderId="6" xfId="0" applyBorder="1" applyAlignment="1">
      <alignment horizontal="center" vertical="center" wrapText="1"/>
    </xf>
    <xf numFmtId="176" fontId="0" fillId="0" borderId="17" xfId="0" applyNumberFormat="1" applyBorder="1">
      <alignment vertical="center"/>
    </xf>
    <xf numFmtId="176" fontId="0" fillId="0" borderId="18" xfId="0" applyNumberFormat="1" applyBorder="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18" xfId="0" applyNumberFormat="1" applyBorder="1" applyAlignment="1">
      <alignment horizontal="center" vertical="center" wrapText="1"/>
    </xf>
    <xf numFmtId="177" fontId="0" fillId="0" borderId="7" xfId="0" applyNumberFormat="1" applyBorder="1">
      <alignment vertical="center"/>
    </xf>
    <xf numFmtId="0" fontId="0" fillId="0" borderId="6" xfId="0" applyFont="1" applyBorder="1" applyAlignment="1">
      <alignment horizontal="center" vertical="center" wrapText="1"/>
    </xf>
    <xf numFmtId="0" fontId="0" fillId="0" borderId="8" xfId="0" applyFont="1" applyBorder="1" applyAlignment="1">
      <alignment horizontal="lef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8" xfId="0" applyNumberFormat="1" applyBorder="1" applyAlignment="1">
      <alignment vertical="center" wrapText="1"/>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4"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0" fontId="0" fillId="0" borderId="22" xfId="0" applyBorder="1">
      <alignment vertical="center"/>
    </xf>
    <xf numFmtId="177" fontId="0" fillId="0" borderId="10" xfId="0" applyNumberFormat="1" applyBorder="1">
      <alignment vertical="center"/>
    </xf>
    <xf numFmtId="177" fontId="0" fillId="0" borderId="12" xfId="0" applyNumberFormat="1" applyBorder="1">
      <alignment vertical="center"/>
    </xf>
    <xf numFmtId="177" fontId="0" fillId="0" borderId="0" xfId="0" applyNumberFormat="1" applyFont="1">
      <alignment vertical="center"/>
    </xf>
    <xf numFmtId="177" fontId="6" fillId="0" borderId="18" xfId="43" applyNumberFormat="1" applyFont="1" applyBorder="1" applyAlignment="1">
      <alignment horizontal="center" vertical="center"/>
    </xf>
    <xf numFmtId="177" fontId="6" fillId="0" borderId="18" xfId="43" applyNumberFormat="1" applyFont="1" applyBorder="1" applyAlignment="1">
      <alignment vertical="center"/>
    </xf>
    <xf numFmtId="177" fontId="6" fillId="0" borderId="18" xfId="43" applyNumberFormat="1" applyFont="1" applyFill="1" applyBorder="1" applyAlignment="1">
      <alignment vertical="center"/>
    </xf>
    <xf numFmtId="177" fontId="6" fillId="0" borderId="18" xfId="43" applyNumberFormat="1" applyFont="1" applyFill="1" applyBorder="1" applyAlignment="1">
      <alignment horizontal="center" vertical="center" wrapText="1"/>
    </xf>
    <xf numFmtId="177" fontId="6" fillId="0" borderId="2" xfId="43" applyNumberFormat="1" applyFont="1" applyBorder="1" applyAlignment="1">
      <alignment horizontal="center" vertical="center" wrapText="1"/>
    </xf>
    <xf numFmtId="177" fontId="6" fillId="0" borderId="2" xfId="43" applyNumberFormat="1" applyFont="1" applyFill="1" applyBorder="1" applyAlignment="1">
      <alignment horizontal="center" vertical="center" wrapText="1"/>
    </xf>
    <xf numFmtId="0" fontId="0" fillId="0" borderId="0" xfId="0" applyNumberFormat="1" applyFont="1">
      <alignment vertical="center"/>
    </xf>
    <xf numFmtId="0" fontId="0" fillId="0" borderId="16" xfId="0" applyNumberFormat="1" applyBorder="1">
      <alignment vertical="center"/>
    </xf>
    <xf numFmtId="0" fontId="0" fillId="0" borderId="7" xfId="0" applyNumberFormat="1" applyBorder="1">
      <alignment vertical="center"/>
    </xf>
    <xf numFmtId="0" fontId="0" fillId="0" borderId="0" xfId="0" applyNumberFormat="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177" fontId="0" fillId="0" borderId="15" xfId="0" applyNumberFormat="1" applyBorder="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177" fontId="0" fillId="0" borderId="6" xfId="0" applyNumberFormat="1" applyFont="1" applyBorder="1">
      <alignment vertical="center"/>
    </xf>
    <xf numFmtId="178" fontId="0" fillId="0" borderId="6" xfId="0" applyNumberFormat="1" applyFont="1" applyBorder="1">
      <alignment vertical="center"/>
    </xf>
    <xf numFmtId="0" fontId="0" fillId="0" borderId="0" xfId="0" applyAlignment="1">
      <alignment horizontal="right" vertical="center"/>
    </xf>
    <xf numFmtId="0" fontId="0" fillId="0" borderId="18" xfId="0" applyBorder="1" applyAlignment="1">
      <alignment horizontal="center"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0" fontId="0" fillId="0" borderId="8" xfId="0"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24" xfId="0" applyNumberFormat="1" applyBorder="1">
      <alignment vertical="center"/>
    </xf>
    <xf numFmtId="177" fontId="0" fillId="0" borderId="25" xfId="0" applyNumberFormat="1" applyBorder="1">
      <alignment vertical="center"/>
    </xf>
    <xf numFmtId="177" fontId="0" fillId="0" borderId="26"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7" xfId="0" applyNumberFormat="1" applyBorder="1">
      <alignment vertical="center"/>
    </xf>
    <xf numFmtId="177" fontId="0" fillId="0" borderId="7" xfId="0" applyNumberFormat="1" applyFont="1" applyBorder="1">
      <alignment vertical="center"/>
    </xf>
    <xf numFmtId="177" fontId="0" fillId="0" borderId="29" xfId="0" applyNumberForma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33" fillId="0" borderId="0" xfId="44" applyNumberFormat="1" applyFont="1" applyAlignment="1">
      <alignment vertical="center"/>
    </xf>
    <xf numFmtId="177" fontId="34" fillId="0" borderId="0" xfId="0" applyNumberFormat="1" applyFont="1">
      <alignment vertical="center"/>
    </xf>
    <xf numFmtId="177" fontId="33" fillId="0" borderId="0" xfId="0" applyNumberFormat="1" applyFont="1" applyBorder="1" applyAlignment="1">
      <alignment vertical="center"/>
    </xf>
    <xf numFmtId="177" fontId="34" fillId="0" borderId="0" xfId="0" applyNumberFormat="1" applyFont="1" applyAlignment="1">
      <alignment vertical="center"/>
    </xf>
    <xf numFmtId="177" fontId="33" fillId="0" borderId="0" xfId="44" applyNumberFormat="1" applyFont="1" applyBorder="1" applyAlignment="1">
      <alignment vertical="center"/>
    </xf>
    <xf numFmtId="177" fontId="33" fillId="0" borderId="7" xfId="44" applyNumberFormat="1" applyFont="1" applyBorder="1" applyAlignment="1" applyProtection="1">
      <alignment vertical="center"/>
      <protection locked="0"/>
    </xf>
    <xf numFmtId="177" fontId="33" fillId="0" borderId="0" xfId="44" applyNumberFormat="1" applyFont="1" applyAlignment="1">
      <alignment horizontal="right" vertical="center"/>
    </xf>
    <xf numFmtId="177" fontId="33" fillId="0" borderId="7" xfId="44" applyNumberFormat="1" applyFont="1" applyBorder="1" applyAlignment="1">
      <alignment vertical="center"/>
    </xf>
    <xf numFmtId="177" fontId="33" fillId="0" borderId="8" xfId="44" applyNumberFormat="1" applyFont="1" applyBorder="1" applyAlignment="1">
      <alignment vertical="center"/>
    </xf>
    <xf numFmtId="177" fontId="33" fillId="0" borderId="6" xfId="44" applyNumberFormat="1" applyFont="1" applyBorder="1" applyAlignment="1">
      <alignment vertical="center"/>
    </xf>
    <xf numFmtId="177" fontId="33" fillId="0" borderId="0" xfId="44" applyNumberFormat="1" applyFont="1" applyAlignment="1" applyProtection="1">
      <alignment vertical="center"/>
      <protection locked="0"/>
    </xf>
    <xf numFmtId="177" fontId="33" fillId="0" borderId="16" xfId="44" applyNumberFormat="1" applyFont="1" applyBorder="1" applyAlignment="1">
      <alignment vertical="center"/>
    </xf>
    <xf numFmtId="177" fontId="33" fillId="0" borderId="20" xfId="44" applyNumberFormat="1" applyFont="1" applyBorder="1" applyAlignment="1">
      <alignment vertical="center"/>
    </xf>
    <xf numFmtId="177" fontId="33" fillId="0" borderId="17" xfId="44" applyNumberFormat="1" applyFont="1" applyBorder="1" applyAlignment="1">
      <alignment vertical="center"/>
    </xf>
    <xf numFmtId="177" fontId="33" fillId="0" borderId="22" xfId="44" applyNumberFormat="1" applyFont="1" applyBorder="1" applyAlignment="1">
      <alignment horizontal="center" vertical="center"/>
    </xf>
    <xf numFmtId="177" fontId="33" fillId="0" borderId="9" xfId="44" applyNumberFormat="1" applyFont="1" applyBorder="1" applyAlignment="1">
      <alignment vertical="center"/>
    </xf>
    <xf numFmtId="177" fontId="33" fillId="0" borderId="2" xfId="44" applyNumberFormat="1" applyFont="1" applyBorder="1" applyAlignment="1">
      <alignment vertical="center"/>
    </xf>
    <xf numFmtId="177" fontId="33" fillId="0" borderId="2" xfId="44" applyNumberFormat="1" applyFont="1" applyBorder="1" applyAlignment="1">
      <alignment horizontal="center" vertical="center"/>
    </xf>
    <xf numFmtId="177" fontId="33" fillId="0" borderId="18" xfId="44" applyNumberFormat="1" applyFont="1" applyBorder="1" applyAlignment="1">
      <alignment vertical="center"/>
    </xf>
    <xf numFmtId="177" fontId="33" fillId="0" borderId="14" xfId="44" applyNumberFormat="1" applyFont="1" applyBorder="1" applyAlignment="1">
      <alignment vertical="center"/>
    </xf>
    <xf numFmtId="177" fontId="33" fillId="0" borderId="15" xfId="44" applyNumberFormat="1" applyFont="1" applyBorder="1" applyAlignment="1">
      <alignment vertical="center"/>
    </xf>
    <xf numFmtId="177" fontId="33" fillId="0" borderId="14" xfId="44" applyNumberFormat="1" applyFont="1" applyBorder="1" applyAlignment="1">
      <alignment vertical="top"/>
    </xf>
    <xf numFmtId="177" fontId="33" fillId="0" borderId="3" xfId="44" applyNumberFormat="1" applyFont="1" applyBorder="1" applyAlignment="1">
      <alignment vertical="center" wrapText="1"/>
    </xf>
    <xf numFmtId="177" fontId="33" fillId="0" borderId="3" xfId="44" applyNumberFormat="1" applyFont="1" applyBorder="1" applyAlignment="1">
      <alignment vertical="top"/>
    </xf>
    <xf numFmtId="177" fontId="33" fillId="0" borderId="3" xfId="44" applyNumberFormat="1" applyFont="1" applyBorder="1" applyAlignment="1">
      <alignment horizontal="center" vertical="top"/>
    </xf>
    <xf numFmtId="177" fontId="33" fillId="0" borderId="0" xfId="44" applyNumberFormat="1" applyFont="1" applyAlignment="1">
      <alignment vertical="center" shrinkToFit="1"/>
    </xf>
    <xf numFmtId="178" fontId="33" fillId="0" borderId="6" xfId="44" applyNumberFormat="1" applyFont="1" applyBorder="1" applyAlignment="1">
      <alignment vertical="center"/>
    </xf>
    <xf numFmtId="177" fontId="34" fillId="0" borderId="9" xfId="0" applyNumberFormat="1" applyFont="1" applyBorder="1">
      <alignment vertical="center"/>
    </xf>
    <xf numFmtId="180" fontId="33" fillId="0" borderId="6" xfId="44" applyNumberFormat="1" applyFont="1" applyBorder="1" applyAlignment="1">
      <alignment vertical="center" shrinkToFit="1"/>
    </xf>
    <xf numFmtId="177" fontId="34" fillId="0" borderId="0" xfId="0" applyNumberFormat="1" applyFont="1" applyAlignment="1">
      <alignment vertical="center" shrinkToFit="1"/>
    </xf>
    <xf numFmtId="0" fontId="0" fillId="0" borderId="8" xfId="0" applyBorder="1" applyAlignment="1">
      <alignment vertical="center"/>
    </xf>
    <xf numFmtId="0" fontId="0" fillId="0" borderId="22" xfId="0" applyBorder="1" applyAlignment="1">
      <alignment vertical="center"/>
    </xf>
    <xf numFmtId="0" fontId="0" fillId="0" borderId="0" xfId="0" applyAlignment="1">
      <alignment horizontal="center"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Border="1" applyAlignment="1">
      <alignment horizontal="center" vertical="center" textRotation="255"/>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7" xfId="0" applyNumberFormat="1" applyFill="1" applyBorder="1" applyAlignment="1">
      <alignment vertical="center"/>
    </xf>
    <xf numFmtId="177" fontId="0" fillId="33" borderId="16" xfId="0" applyNumberFormat="1" applyFill="1" applyBorder="1">
      <alignment vertical="center"/>
    </xf>
    <xf numFmtId="177" fontId="0" fillId="33" borderId="19" xfId="0" applyNumberFormat="1" applyFill="1" applyBorder="1" applyAlignment="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177" fontId="0" fillId="35" borderId="16" xfId="0" applyNumberFormat="1" applyFill="1" applyBorder="1">
      <alignment vertical="center"/>
    </xf>
    <xf numFmtId="177" fontId="0" fillId="35" borderId="20" xfId="0" applyNumberFormat="1" applyFill="1" applyBorder="1">
      <alignment vertical="center"/>
    </xf>
    <xf numFmtId="177" fontId="0" fillId="35" borderId="17" xfId="0" applyNumberFormat="1" applyFill="1" applyBorder="1">
      <alignment vertical="center"/>
    </xf>
    <xf numFmtId="177" fontId="0" fillId="35" borderId="14" xfId="0" applyNumberFormat="1" applyFill="1" applyBorder="1">
      <alignment vertical="center"/>
    </xf>
    <xf numFmtId="177" fontId="0" fillId="35" borderId="15" xfId="0" applyNumberFormat="1" applyFill="1" applyBorder="1">
      <alignment vertical="center"/>
    </xf>
    <xf numFmtId="177" fontId="0" fillId="35" borderId="19" xfId="0" applyNumberFormat="1" applyFill="1" applyBorder="1">
      <alignment vertical="center"/>
    </xf>
    <xf numFmtId="177" fontId="0" fillId="35" borderId="0" xfId="0" applyNumberFormat="1" applyFill="1" applyBorder="1">
      <alignment vertical="center"/>
    </xf>
    <xf numFmtId="177" fontId="0" fillId="35" borderId="7" xfId="0" applyNumberFormat="1" applyFill="1" applyBorder="1">
      <alignment vertical="center"/>
    </xf>
    <xf numFmtId="177" fontId="0" fillId="35" borderId="8" xfId="0" applyNumberFormat="1" applyFill="1" applyBorder="1">
      <alignment vertical="center"/>
    </xf>
    <xf numFmtId="177" fontId="0" fillId="35" borderId="22" xfId="0" applyNumberFormat="1" applyFill="1" applyBorder="1">
      <alignment vertical="center"/>
    </xf>
    <xf numFmtId="177" fontId="0" fillId="33" borderId="53" xfId="0" applyNumberFormat="1" applyFill="1" applyBorder="1">
      <alignment vertical="center"/>
    </xf>
    <xf numFmtId="177" fontId="0" fillId="33" borderId="54" xfId="0" applyNumberFormat="1" applyFill="1" applyBorder="1" applyAlignment="1">
      <alignment vertical="center"/>
    </xf>
    <xf numFmtId="177" fontId="0" fillId="33" borderId="54" xfId="0" applyNumberFormat="1" applyFill="1" applyBorder="1">
      <alignment vertical="center"/>
    </xf>
    <xf numFmtId="177" fontId="0" fillId="33" borderId="55" xfId="0" applyNumberFormat="1" applyFill="1" applyBorder="1">
      <alignment vertical="center"/>
    </xf>
    <xf numFmtId="177" fontId="0" fillId="33" borderId="56" xfId="0" applyNumberFormat="1" applyFill="1" applyBorder="1">
      <alignment vertical="center"/>
    </xf>
    <xf numFmtId="177" fontId="0" fillId="33" borderId="57" xfId="0" applyNumberFormat="1" applyFill="1" applyBorder="1">
      <alignment vertical="center"/>
    </xf>
    <xf numFmtId="177" fontId="0" fillId="33" borderId="58" xfId="0" applyNumberFormat="1" applyFill="1" applyBorder="1">
      <alignment vertical="center"/>
    </xf>
    <xf numFmtId="177" fontId="0" fillId="33" borderId="59" xfId="0" applyNumberFormat="1" applyFill="1" applyBorder="1" applyAlignment="1">
      <alignment vertical="center"/>
    </xf>
    <xf numFmtId="177" fontId="0" fillId="33" borderId="59" xfId="0" applyNumberFormat="1" applyFill="1" applyBorder="1">
      <alignment vertical="center"/>
    </xf>
    <xf numFmtId="177" fontId="0" fillId="33" borderId="60" xfId="0" applyNumberFormat="1" applyFill="1" applyBorder="1">
      <alignment vertical="center"/>
    </xf>
    <xf numFmtId="177" fontId="0" fillId="34" borderId="61" xfId="0" applyNumberFormat="1" applyFill="1" applyBorder="1">
      <alignment vertical="center"/>
    </xf>
    <xf numFmtId="177" fontId="0" fillId="34" borderId="62" xfId="0" applyNumberFormat="1" applyFill="1" applyBorder="1">
      <alignment vertical="center"/>
    </xf>
    <xf numFmtId="177" fontId="0" fillId="34" borderId="63" xfId="0" applyNumberFormat="1" applyFill="1" applyBorder="1">
      <alignment vertical="center"/>
    </xf>
    <xf numFmtId="177" fontId="0" fillId="34" borderId="64" xfId="0" applyNumberFormat="1" applyFill="1" applyBorder="1">
      <alignment vertical="center"/>
    </xf>
    <xf numFmtId="177" fontId="0" fillId="34" borderId="65" xfId="0" applyNumberFormat="1" applyFill="1" applyBorder="1">
      <alignment vertical="center"/>
    </xf>
    <xf numFmtId="177" fontId="0" fillId="34" borderId="66" xfId="0" applyNumberFormat="1" applyFill="1" applyBorder="1">
      <alignment vertical="center"/>
    </xf>
    <xf numFmtId="177" fontId="0" fillId="34" borderId="67" xfId="0" applyNumberFormat="1" applyFill="1" applyBorder="1">
      <alignment vertical="center"/>
    </xf>
    <xf numFmtId="177" fontId="0" fillId="34" borderId="68" xfId="0" applyNumberFormat="1" applyFill="1" applyBorder="1">
      <alignment vertical="center"/>
    </xf>
    <xf numFmtId="177" fontId="0" fillId="35" borderId="69" xfId="0" applyNumberFormat="1" applyFill="1" applyBorder="1">
      <alignment vertical="center"/>
    </xf>
    <xf numFmtId="177" fontId="0" fillId="35" borderId="70" xfId="0" applyNumberFormat="1" applyFill="1" applyBorder="1">
      <alignment vertical="center"/>
    </xf>
    <xf numFmtId="177" fontId="0" fillId="35" borderId="71" xfId="0" applyNumberFormat="1" applyFill="1" applyBorder="1">
      <alignment vertical="center"/>
    </xf>
    <xf numFmtId="177" fontId="0" fillId="35" borderId="72" xfId="0" applyNumberFormat="1" applyFill="1" applyBorder="1">
      <alignment vertical="center"/>
    </xf>
    <xf numFmtId="177" fontId="0" fillId="35" borderId="73" xfId="0" applyNumberFormat="1" applyFill="1" applyBorder="1">
      <alignment vertical="center"/>
    </xf>
    <xf numFmtId="177" fontId="0" fillId="35" borderId="74" xfId="0" applyNumberFormat="1" applyFill="1" applyBorder="1">
      <alignment vertical="center"/>
    </xf>
    <xf numFmtId="177" fontId="0" fillId="35" borderId="75" xfId="0" applyNumberFormat="1" applyFill="1" applyBorder="1">
      <alignment vertical="center"/>
    </xf>
    <xf numFmtId="177" fontId="0" fillId="35" borderId="76" xfId="0" applyNumberFormat="1" applyFill="1" applyBorder="1">
      <alignment vertical="center"/>
    </xf>
    <xf numFmtId="0" fontId="0" fillId="0" borderId="0" xfId="0" applyAlignment="1">
      <alignment vertical="top" wrapText="1"/>
    </xf>
    <xf numFmtId="0" fontId="32" fillId="0" borderId="0" xfId="0" applyFont="1">
      <alignment vertical="center"/>
    </xf>
    <xf numFmtId="177" fontId="32" fillId="0" borderId="0" xfId="0" applyNumberFormat="1" applyFont="1" applyFill="1">
      <alignment vertical="center"/>
    </xf>
    <xf numFmtId="177" fontId="32" fillId="0" borderId="0" xfId="0" applyNumberFormat="1" applyFont="1">
      <alignment vertical="center"/>
    </xf>
    <xf numFmtId="177" fontId="35" fillId="0" borderId="0" xfId="44" applyNumberFormat="1" applyFont="1" applyAlignment="1">
      <alignment vertical="center"/>
    </xf>
    <xf numFmtId="0" fontId="36" fillId="0" borderId="0" xfId="0" applyFont="1" applyAlignment="1">
      <alignment vertical="top"/>
    </xf>
    <xf numFmtId="0" fontId="36" fillId="0" borderId="0" xfId="0" applyFont="1" applyAlignment="1">
      <alignment vertical="top" wrapText="1"/>
    </xf>
    <xf numFmtId="0" fontId="37" fillId="0" borderId="0" xfId="0" applyFont="1" applyAlignment="1">
      <alignment vertical="top"/>
    </xf>
    <xf numFmtId="0" fontId="36" fillId="0" borderId="33" xfId="0" applyFont="1" applyBorder="1" applyAlignment="1">
      <alignment vertical="top"/>
    </xf>
    <xf numFmtId="0" fontId="36" fillId="0" borderId="34" xfId="0" applyFont="1" applyBorder="1" applyAlignment="1">
      <alignment vertical="top"/>
    </xf>
    <xf numFmtId="0" fontId="36" fillId="0" borderId="35" xfId="0" applyFont="1" applyBorder="1" applyAlignment="1">
      <alignment vertical="top"/>
    </xf>
    <xf numFmtId="0" fontId="36" fillId="0" borderId="36" xfId="0" applyFont="1" applyBorder="1" applyAlignment="1">
      <alignment vertical="top"/>
    </xf>
    <xf numFmtId="0" fontId="36" fillId="0" borderId="0" xfId="0" applyFont="1" applyBorder="1" applyAlignment="1">
      <alignment vertical="top"/>
    </xf>
    <xf numFmtId="0" fontId="36" fillId="0" borderId="37" xfId="0" applyFont="1" applyBorder="1" applyAlignment="1">
      <alignment vertical="top"/>
    </xf>
    <xf numFmtId="0" fontId="36" fillId="0" borderId="38" xfId="0" applyFont="1" applyBorder="1" applyAlignment="1">
      <alignment vertical="top"/>
    </xf>
    <xf numFmtId="0" fontId="36" fillId="0" borderId="39" xfId="0" applyFont="1" applyBorder="1" applyAlignment="1">
      <alignment vertical="top"/>
    </xf>
    <xf numFmtId="0" fontId="36" fillId="0" borderId="40" xfId="0" applyFont="1" applyBorder="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177" fontId="38" fillId="0" borderId="0" xfId="44" applyNumberFormat="1" applyFont="1" applyAlignment="1">
      <alignment vertical="center"/>
    </xf>
    <xf numFmtId="177" fontId="6" fillId="33" borderId="20" xfId="43" applyNumberFormat="1" applyFont="1" applyFill="1" applyBorder="1" applyAlignment="1">
      <alignment horizontal="centerContinuous" vertical="center"/>
    </xf>
    <xf numFmtId="177" fontId="6" fillId="34" borderId="7" xfId="43" applyNumberFormat="1" applyFont="1" applyFill="1" applyBorder="1" applyAlignment="1">
      <alignment horizontal="centerContinuous" vertical="center"/>
    </xf>
    <xf numFmtId="177" fontId="6" fillId="34" borderId="8" xfId="43" applyNumberFormat="1" applyFont="1" applyFill="1" applyBorder="1" applyAlignment="1">
      <alignment horizontal="centerContinuous" vertical="center"/>
    </xf>
    <xf numFmtId="177" fontId="6" fillId="34" borderId="22" xfId="43" applyNumberFormat="1" applyFont="1" applyFill="1" applyBorder="1" applyAlignment="1">
      <alignment horizontal="centerContinuous" vertical="center"/>
    </xf>
    <xf numFmtId="177" fontId="6" fillId="0" borderId="17" xfId="43" applyNumberFormat="1" applyFont="1" applyBorder="1" applyAlignment="1">
      <alignment horizontal="center" vertical="center"/>
    </xf>
    <xf numFmtId="177" fontId="6" fillId="0" borderId="41" xfId="43" applyNumberFormat="1" applyFont="1" applyFill="1" applyBorder="1" applyAlignment="1">
      <alignment horizontal="centerContinuous" vertical="center"/>
    </xf>
    <xf numFmtId="177" fontId="6" fillId="0" borderId="42" xfId="43" applyNumberFormat="1" applyFont="1" applyFill="1" applyBorder="1" applyAlignment="1">
      <alignment horizontal="centerContinuous" vertical="center"/>
    </xf>
    <xf numFmtId="177" fontId="6" fillId="0" borderId="43" xfId="43" applyNumberFormat="1" applyFont="1" applyFill="1" applyBorder="1" applyAlignment="1">
      <alignment horizontal="centerContinuous" vertical="center"/>
    </xf>
    <xf numFmtId="0" fontId="0" fillId="0" borderId="0" xfId="0" applyNumberFormat="1" applyAlignment="1">
      <alignment horizontal="right" vertical="center"/>
    </xf>
    <xf numFmtId="0" fontId="0" fillId="0" borderId="0" xfId="0" applyAlignment="1">
      <alignment horizontal="left" vertical="center"/>
    </xf>
    <xf numFmtId="0" fontId="0" fillId="0" borderId="0" xfId="0" applyBorder="1" applyAlignment="1">
      <alignment vertical="center"/>
    </xf>
    <xf numFmtId="0" fontId="16" fillId="0" borderId="0" xfId="0" applyFont="1">
      <alignment vertical="center"/>
    </xf>
    <xf numFmtId="0" fontId="34" fillId="0" borderId="0" xfId="0" applyFont="1" applyAlignment="1">
      <alignment vertical="center"/>
    </xf>
    <xf numFmtId="0" fontId="34" fillId="0" borderId="15" xfId="0" applyFont="1" applyBorder="1" applyAlignment="1">
      <alignment vertical="center"/>
    </xf>
    <xf numFmtId="0" fontId="33" fillId="0" borderId="15" xfId="0" applyFont="1" applyBorder="1" applyAlignment="1">
      <alignment vertical="center"/>
    </xf>
    <xf numFmtId="0" fontId="34" fillId="0" borderId="3" xfId="0" applyFont="1" applyBorder="1" applyAlignment="1">
      <alignment vertical="center"/>
    </xf>
    <xf numFmtId="0" fontId="34" fillId="0" borderId="6" xfId="0" applyFont="1" applyBorder="1" applyAlignment="1" applyProtection="1">
      <alignment vertical="center"/>
    </xf>
    <xf numFmtId="37" fontId="34" fillId="0" borderId="6" xfId="0" applyNumberFormat="1" applyFont="1" applyBorder="1" applyAlignment="1" applyProtection="1">
      <alignment vertical="center"/>
    </xf>
    <xf numFmtId="39" fontId="34" fillId="0" borderId="6" xfId="0" applyNumberFormat="1" applyFont="1" applyBorder="1" applyAlignment="1" applyProtection="1">
      <alignment vertical="center"/>
    </xf>
    <xf numFmtId="181" fontId="34" fillId="0" borderId="6" xfId="0" applyNumberFormat="1" applyFont="1" applyBorder="1" applyAlignment="1" applyProtection="1">
      <alignment vertical="center"/>
    </xf>
    <xf numFmtId="182" fontId="34" fillId="0" borderId="6" xfId="0" applyNumberFormat="1" applyFont="1" applyBorder="1" applyAlignment="1" applyProtection="1">
      <alignment vertical="center"/>
    </xf>
    <xf numFmtId="176" fontId="0" fillId="0" borderId="0" xfId="0" applyNumberFormat="1">
      <alignment vertical="center"/>
    </xf>
    <xf numFmtId="0" fontId="39" fillId="0" borderId="0" xfId="0" applyFont="1">
      <alignment vertical="center"/>
    </xf>
    <xf numFmtId="0" fontId="40" fillId="0" borderId="0" xfId="0" applyFont="1">
      <alignment vertical="center"/>
    </xf>
    <xf numFmtId="0" fontId="0" fillId="0" borderId="7" xfId="0" applyBorder="1" applyAlignment="1">
      <alignment horizontal="center" vertical="center"/>
    </xf>
    <xf numFmtId="185" fontId="0" fillId="0" borderId="9" xfId="0" applyNumberFormat="1" applyBorder="1" applyAlignment="1">
      <alignment horizontal="center" vertical="center"/>
    </xf>
    <xf numFmtId="185" fontId="0" fillId="0" borderId="12" xfId="0" applyNumberFormat="1" applyBorder="1" applyAlignment="1">
      <alignment horizontal="center" vertical="center"/>
    </xf>
    <xf numFmtId="0" fontId="0" fillId="0" borderId="13" xfId="0" applyBorder="1">
      <alignment vertical="center"/>
    </xf>
    <xf numFmtId="185" fontId="0" fillId="0" borderId="14" xfId="0" applyNumberFormat="1" applyBorder="1" applyAlignment="1">
      <alignment horizontal="center" vertical="center"/>
    </xf>
    <xf numFmtId="0" fontId="0" fillId="0" borderId="15" xfId="0" applyBorder="1">
      <alignment vertical="center"/>
    </xf>
    <xf numFmtId="183" fontId="0" fillId="0" borderId="2" xfId="0" applyNumberFormat="1" applyFont="1" applyBorder="1" applyAlignment="1">
      <alignment horizontal="center" vertical="center" wrapText="1"/>
    </xf>
    <xf numFmtId="183" fontId="0" fillId="36" borderId="2" xfId="0" applyNumberFormat="1" applyFont="1" applyFill="1" applyBorder="1" applyAlignment="1">
      <alignment horizontal="center" vertical="center" wrapText="1"/>
    </xf>
    <xf numFmtId="183" fontId="0" fillId="0" borderId="18" xfId="0" applyNumberFormat="1" applyFont="1" applyBorder="1" applyAlignment="1">
      <alignment horizontal="center" vertical="center" wrapText="1"/>
    </xf>
    <xf numFmtId="183" fontId="0" fillId="0" borderId="3" xfId="0" applyNumberFormat="1" applyFont="1" applyBorder="1" applyAlignment="1">
      <alignment horizontal="center" vertical="center" wrapText="1"/>
    </xf>
    <xf numFmtId="183" fontId="0" fillId="0" borderId="5" xfId="0" applyNumberFormat="1" applyFont="1" applyBorder="1" applyAlignment="1">
      <alignment horizontal="center" vertical="center" wrapText="1"/>
    </xf>
    <xf numFmtId="176" fontId="0" fillId="36" borderId="2" xfId="0" applyNumberFormat="1" applyFill="1" applyBorder="1">
      <alignment vertical="center"/>
    </xf>
    <xf numFmtId="176" fontId="0" fillId="36" borderId="5" xfId="0" applyNumberFormat="1" applyFill="1" applyBorder="1">
      <alignment vertical="center"/>
    </xf>
    <xf numFmtId="0" fontId="0" fillId="0" borderId="0" xfId="0" applyNumberFormat="1" applyAlignment="1">
      <alignment horizontal="center" vertical="center"/>
    </xf>
    <xf numFmtId="0" fontId="41" fillId="0" borderId="0" xfId="0" applyFont="1" applyBorder="1">
      <alignment vertical="center"/>
    </xf>
    <xf numFmtId="0" fontId="0" fillId="0" borderId="20" xfId="0" applyBorder="1">
      <alignment vertical="center"/>
    </xf>
    <xf numFmtId="0" fontId="0" fillId="0" borderId="17" xfId="0" applyBorder="1">
      <alignment vertical="center"/>
    </xf>
    <xf numFmtId="185" fontId="0" fillId="0" borderId="16" xfId="0" applyNumberFormat="1" applyBorder="1" applyAlignment="1">
      <alignment horizontal="center" vertical="center"/>
    </xf>
    <xf numFmtId="0" fontId="0" fillId="0" borderId="21" xfId="0" applyBorder="1">
      <alignment vertical="center"/>
    </xf>
    <xf numFmtId="0" fontId="0" fillId="0" borderId="23" xfId="0" applyBorder="1">
      <alignment vertical="center"/>
    </xf>
    <xf numFmtId="0" fontId="0" fillId="0" borderId="11" xfId="0" applyBorder="1">
      <alignment vertical="center"/>
    </xf>
    <xf numFmtId="177" fontId="0" fillId="36" borderId="2" xfId="0" applyNumberFormat="1" applyFill="1" applyBorder="1">
      <alignment vertical="center"/>
    </xf>
    <xf numFmtId="177" fontId="0" fillId="36" borderId="5" xfId="0" applyNumberFormat="1" applyFill="1" applyBorder="1">
      <alignment vertical="center"/>
    </xf>
    <xf numFmtId="0" fontId="0" fillId="0" borderId="9"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6" fillId="0" borderId="1" xfId="43" applyNumberFormat="1" applyFont="1" applyFill="1" applyBorder="1" applyAlignment="1">
      <alignment horizontal="center" vertical="center" wrapText="1"/>
    </xf>
    <xf numFmtId="179" fontId="0" fillId="0" borderId="16" xfId="0" applyNumberFormat="1" applyBorder="1">
      <alignment vertical="center"/>
    </xf>
    <xf numFmtId="179" fontId="0" fillId="0" borderId="20" xfId="0" applyNumberFormat="1" applyBorder="1">
      <alignment vertical="center"/>
    </xf>
    <xf numFmtId="185" fontId="0" fillId="0" borderId="20" xfId="0" applyNumberFormat="1" applyBorder="1" applyAlignment="1">
      <alignment horizontal="center" vertical="center"/>
    </xf>
    <xf numFmtId="185" fontId="0" fillId="0" borderId="17" xfId="0" applyNumberFormat="1" applyBorder="1" applyAlignment="1">
      <alignment horizontal="center" vertical="center"/>
    </xf>
    <xf numFmtId="185" fontId="0" fillId="0" borderId="18" xfId="0" applyNumberFormat="1" applyBorder="1" applyAlignment="1">
      <alignment horizontal="center" vertical="center"/>
    </xf>
    <xf numFmtId="179" fontId="0" fillId="0" borderId="0" xfId="0" applyNumberFormat="1">
      <alignment vertical="center"/>
    </xf>
    <xf numFmtId="0" fontId="0" fillId="0" borderId="9" xfId="0" applyBorder="1">
      <alignment vertical="center"/>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185" fontId="0" fillId="0" borderId="0" xfId="0" applyNumberFormat="1" applyBorder="1" applyAlignment="1">
      <alignment horizontal="center" vertical="center"/>
    </xf>
    <xf numFmtId="185" fontId="0" fillId="0" borderId="7" xfId="0" applyNumberFormat="1" applyBorder="1" applyAlignment="1">
      <alignment horizontal="center" vertical="center"/>
    </xf>
    <xf numFmtId="0" fontId="0" fillId="0" borderId="9" xfId="0" applyFont="1" applyBorder="1" applyAlignment="1">
      <alignment horizontal="center" vertical="center"/>
    </xf>
    <xf numFmtId="0" fontId="0" fillId="0" borderId="0" xfId="0" applyFont="1" applyBorder="1" applyAlignment="1">
      <alignment horizontal="center" vertical="center"/>
    </xf>
    <xf numFmtId="178" fontId="0" fillId="0" borderId="2" xfId="0" applyNumberFormat="1" applyFont="1" applyBorder="1">
      <alignment vertical="center"/>
    </xf>
    <xf numFmtId="0" fontId="0" fillId="0" borderId="14" xfId="0" applyBorder="1">
      <alignment vertical="center"/>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0" fillId="0" borderId="1" xfId="0" applyBorder="1">
      <alignment vertical="center"/>
    </xf>
    <xf numFmtId="0" fontId="0" fillId="0" borderId="19" xfId="0" applyBorder="1">
      <alignment vertical="center"/>
    </xf>
    <xf numFmtId="177" fontId="0" fillId="0" borderId="86" xfId="0" applyNumberFormat="1" applyBorder="1">
      <alignment vertical="center"/>
    </xf>
    <xf numFmtId="179" fontId="0" fillId="0" borderId="17" xfId="0" applyNumberFormat="1" applyBorder="1">
      <alignment vertical="center"/>
    </xf>
    <xf numFmtId="176" fontId="0" fillId="0" borderId="11" xfId="0" applyNumberFormat="1" applyBorder="1">
      <alignment vertical="center"/>
    </xf>
    <xf numFmtId="176" fontId="0" fillId="0" borderId="18" xfId="0" applyNumberFormat="1" applyFont="1" applyBorder="1">
      <alignment vertical="center"/>
    </xf>
    <xf numFmtId="185" fontId="0" fillId="0" borderId="10" xfId="0" applyNumberFormat="1" applyBorder="1" applyAlignment="1">
      <alignment horizontal="center" vertical="center"/>
    </xf>
    <xf numFmtId="176" fontId="0" fillId="0" borderId="15" xfId="0" applyNumberFormat="1" applyBorder="1">
      <alignment vertical="center"/>
    </xf>
    <xf numFmtId="176" fontId="0" fillId="0" borderId="20" xfId="0" applyNumberFormat="1" applyFont="1" applyBorder="1">
      <alignment vertical="center"/>
    </xf>
    <xf numFmtId="176" fontId="0" fillId="0" borderId="0" xfId="0" applyNumberFormat="1" applyFont="1" applyBorder="1">
      <alignment vertical="center"/>
    </xf>
    <xf numFmtId="176" fontId="0" fillId="0" borderId="11" xfId="0" applyNumberFormat="1" applyFont="1" applyBorder="1">
      <alignment vertical="center"/>
    </xf>
    <xf numFmtId="176" fontId="0" fillId="0" borderId="13" xfId="0" applyNumberFormat="1" applyFont="1" applyBorder="1">
      <alignment vertical="center"/>
    </xf>
    <xf numFmtId="176" fontId="0" fillId="0" borderId="10" xfId="0" applyNumberFormat="1" applyFont="1" applyBorder="1">
      <alignment vertical="center"/>
    </xf>
    <xf numFmtId="0" fontId="0" fillId="0" borderId="22" xfId="0" applyBorder="1" applyAlignment="1">
      <alignment horizontal="center" vertical="center" wrapText="1"/>
    </xf>
    <xf numFmtId="0" fontId="0" fillId="0" borderId="8" xfId="0" applyBorder="1" applyAlignment="1">
      <alignment horizontal="center" vertical="center" wrapText="1"/>
    </xf>
    <xf numFmtId="176" fontId="0" fillId="0" borderId="23" xfId="0" applyNumberFormat="1" applyBorder="1">
      <alignment vertical="center"/>
    </xf>
    <xf numFmtId="177" fontId="0" fillId="0" borderId="20" xfId="0" applyNumberFormat="1" applyFont="1" applyBorder="1">
      <alignment vertical="center"/>
    </xf>
    <xf numFmtId="176" fontId="0" fillId="0" borderId="19" xfId="0" applyNumberFormat="1" applyBorder="1">
      <alignment vertical="center"/>
    </xf>
    <xf numFmtId="0" fontId="0" fillId="0" borderId="7" xfId="0" applyBorder="1">
      <alignment vertical="center"/>
    </xf>
    <xf numFmtId="0" fontId="0" fillId="0" borderId="8" xfId="0" applyFill="1" applyBorder="1">
      <alignment vertical="center"/>
    </xf>
    <xf numFmtId="0" fontId="0" fillId="0" borderId="7" xfId="0" applyNumberFormat="1" applyFont="1" applyBorder="1">
      <alignment vertical="center"/>
    </xf>
    <xf numFmtId="177" fontId="0" fillId="0" borderId="8" xfId="0" applyNumberFormat="1" applyFont="1" applyBorder="1">
      <alignment vertical="center"/>
    </xf>
    <xf numFmtId="177" fontId="6" fillId="38" borderId="7" xfId="43" applyNumberFormat="1" applyFont="1" applyFill="1" applyBorder="1" applyAlignment="1">
      <alignment horizontal="centerContinuous" vertical="center"/>
    </xf>
    <xf numFmtId="177" fontId="6" fillId="38" borderId="8" xfId="43" applyNumberFormat="1" applyFont="1" applyFill="1" applyBorder="1" applyAlignment="1">
      <alignment horizontal="centerContinuous" vertical="center"/>
    </xf>
    <xf numFmtId="177" fontId="0" fillId="0" borderId="87" xfId="0" applyNumberFormat="1" applyBorder="1">
      <alignment vertical="center"/>
    </xf>
    <xf numFmtId="177" fontId="0" fillId="0" borderId="88" xfId="0" applyNumberFormat="1" applyBorder="1">
      <alignment vertical="center"/>
    </xf>
    <xf numFmtId="177" fontId="0" fillId="38" borderId="7" xfId="0" applyNumberFormat="1" applyFill="1" applyBorder="1">
      <alignment vertical="center"/>
    </xf>
    <xf numFmtId="177" fontId="0" fillId="38" borderId="8" xfId="0" applyNumberFormat="1" applyFill="1" applyBorder="1">
      <alignment vertical="center"/>
    </xf>
    <xf numFmtId="177" fontId="0" fillId="38" borderId="16" xfId="0" applyNumberFormat="1" applyFill="1" applyBorder="1">
      <alignment vertical="center"/>
    </xf>
    <xf numFmtId="177" fontId="0" fillId="38" borderId="20" xfId="0" applyNumberFormat="1" applyFill="1" applyBorder="1">
      <alignment vertical="center"/>
    </xf>
    <xf numFmtId="177" fontId="0" fillId="38" borderId="17" xfId="0" applyNumberFormat="1" applyFill="1" applyBorder="1">
      <alignment vertical="center"/>
    </xf>
    <xf numFmtId="177" fontId="0" fillId="38" borderId="18" xfId="0" applyNumberFormat="1" applyFill="1" applyBorder="1">
      <alignment vertical="center"/>
    </xf>
    <xf numFmtId="177" fontId="0" fillId="38" borderId="9" xfId="0" applyNumberFormat="1" applyFill="1" applyBorder="1">
      <alignment vertical="center"/>
    </xf>
    <xf numFmtId="177" fontId="0" fillId="38" borderId="24" xfId="0" applyNumberFormat="1" applyFill="1" applyBorder="1">
      <alignment vertical="center"/>
    </xf>
    <xf numFmtId="177" fontId="0" fillId="38" borderId="23" xfId="0" applyNumberFormat="1" applyFill="1" applyBorder="1">
      <alignment vertical="center"/>
    </xf>
    <xf numFmtId="177" fontId="0" fillId="38" borderId="25" xfId="0" applyNumberFormat="1" applyFill="1" applyBorder="1">
      <alignment vertical="center"/>
    </xf>
    <xf numFmtId="177" fontId="0" fillId="38" borderId="14" xfId="0" applyNumberFormat="1" applyFill="1" applyBorder="1">
      <alignment vertical="center"/>
    </xf>
    <xf numFmtId="177" fontId="0" fillId="38" borderId="27" xfId="0" applyNumberFormat="1" applyFill="1" applyBorder="1">
      <alignment vertical="center"/>
    </xf>
    <xf numFmtId="177" fontId="0" fillId="38" borderId="3" xfId="0" applyNumberFormat="1" applyFill="1" applyBorder="1">
      <alignment vertical="center"/>
    </xf>
    <xf numFmtId="177" fontId="0" fillId="33" borderId="18" xfId="0" applyNumberFormat="1" applyFill="1" applyBorder="1">
      <alignment vertical="center"/>
    </xf>
    <xf numFmtId="177" fontId="0" fillId="33" borderId="9" xfId="0" applyNumberFormat="1" applyFill="1" applyBorder="1">
      <alignment vertical="center"/>
    </xf>
    <xf numFmtId="177" fontId="0" fillId="33" borderId="24" xfId="0" applyNumberFormat="1" applyFill="1" applyBorder="1">
      <alignment vertical="center"/>
    </xf>
    <xf numFmtId="177" fontId="0" fillId="33" borderId="23" xfId="0" applyNumberFormat="1" applyFill="1" applyBorder="1">
      <alignment vertical="center"/>
    </xf>
    <xf numFmtId="177" fontId="0" fillId="33" borderId="25" xfId="0" applyNumberFormat="1" applyFill="1" applyBorder="1">
      <alignment vertical="center"/>
    </xf>
    <xf numFmtId="177" fontId="0" fillId="33" borderId="27" xfId="0" applyNumberFormat="1" applyFill="1" applyBorder="1">
      <alignment vertical="center"/>
    </xf>
    <xf numFmtId="177" fontId="0" fillId="33" borderId="3" xfId="0" applyNumberFormat="1" applyFill="1" applyBorder="1">
      <alignment vertical="center"/>
    </xf>
    <xf numFmtId="177" fontId="0" fillId="39" borderId="7" xfId="0" applyNumberFormat="1" applyFill="1" applyBorder="1">
      <alignment vertical="center"/>
    </xf>
    <xf numFmtId="177" fontId="0" fillId="39" borderId="8" xfId="0" applyNumberFormat="1" applyFill="1" applyBorder="1">
      <alignment vertical="center"/>
    </xf>
    <xf numFmtId="177" fontId="0" fillId="39" borderId="16" xfId="0" applyNumberFormat="1" applyFill="1" applyBorder="1">
      <alignment vertical="center"/>
    </xf>
    <xf numFmtId="177" fontId="0" fillId="39" borderId="20" xfId="0" applyNumberFormat="1" applyFill="1" applyBorder="1">
      <alignment vertical="center"/>
    </xf>
    <xf numFmtId="177" fontId="0" fillId="39" borderId="17" xfId="0" applyNumberFormat="1" applyFill="1" applyBorder="1">
      <alignment vertical="center"/>
    </xf>
    <xf numFmtId="177" fontId="0" fillId="39" borderId="18" xfId="0" applyNumberFormat="1" applyFill="1" applyBorder="1">
      <alignment vertical="center"/>
    </xf>
    <xf numFmtId="177" fontId="0" fillId="39" borderId="9" xfId="0" applyNumberFormat="1" applyFill="1" applyBorder="1">
      <alignment vertical="center"/>
    </xf>
    <xf numFmtId="177" fontId="0" fillId="39" borderId="24" xfId="0" applyNumberFormat="1" applyFill="1" applyBorder="1">
      <alignment vertical="center"/>
    </xf>
    <xf numFmtId="177" fontId="0" fillId="39" borderId="23" xfId="0" applyNumberFormat="1" applyFill="1" applyBorder="1">
      <alignment vertical="center"/>
    </xf>
    <xf numFmtId="177" fontId="0" fillId="39" borderId="25" xfId="0" applyNumberFormat="1" applyFill="1" applyBorder="1">
      <alignment vertical="center"/>
    </xf>
    <xf numFmtId="177" fontId="0" fillId="39" borderId="14" xfId="0" applyNumberFormat="1" applyFill="1" applyBorder="1">
      <alignment vertical="center"/>
    </xf>
    <xf numFmtId="177" fontId="0" fillId="39" borderId="27" xfId="0" applyNumberFormat="1" applyFill="1" applyBorder="1">
      <alignment vertical="center"/>
    </xf>
    <xf numFmtId="177" fontId="0" fillId="39" borderId="3" xfId="0" applyNumberFormat="1" applyFill="1" applyBorder="1">
      <alignment vertical="center"/>
    </xf>
    <xf numFmtId="0" fontId="39" fillId="0" borderId="16" xfId="0" applyFont="1" applyBorder="1" applyAlignment="1">
      <alignment horizontal="center" vertical="center"/>
    </xf>
    <xf numFmtId="178" fontId="39" fillId="40" borderId="18" xfId="0" applyNumberFormat="1" applyFont="1" applyFill="1" applyBorder="1" applyAlignment="1">
      <alignment vertical="center"/>
    </xf>
    <xf numFmtId="0" fontId="39" fillId="0" borderId="9" xfId="0" applyFont="1" applyBorder="1" applyAlignment="1">
      <alignment horizontal="center" vertical="center"/>
    </xf>
    <xf numFmtId="178" fontId="39" fillId="40" borderId="2" xfId="0" applyNumberFormat="1" applyFont="1" applyFill="1" applyBorder="1" applyAlignment="1">
      <alignment vertical="center"/>
    </xf>
    <xf numFmtId="0" fontId="39" fillId="0" borderId="7" xfId="0" applyFont="1" applyBorder="1" applyAlignment="1">
      <alignment horizontal="center" vertical="center"/>
    </xf>
    <xf numFmtId="178" fontId="39" fillId="41" borderId="6" xfId="0" applyNumberFormat="1" applyFont="1" applyFill="1" applyBorder="1" applyAlignment="1">
      <alignment vertical="center"/>
    </xf>
    <xf numFmtId="177" fontId="0" fillId="41" borderId="2" xfId="0" applyNumberFormat="1" applyFill="1" applyBorder="1">
      <alignment vertical="center"/>
    </xf>
    <xf numFmtId="177" fontId="0" fillId="41" borderId="5" xfId="0" applyNumberFormat="1" applyFill="1" applyBorder="1">
      <alignment vertical="center"/>
    </xf>
    <xf numFmtId="0" fontId="0" fillId="37" borderId="6" xfId="0" applyFill="1" applyBorder="1" applyAlignment="1" applyProtection="1">
      <alignment horizontal="center" vertical="center"/>
      <protection locked="0"/>
    </xf>
    <xf numFmtId="178" fontId="0" fillId="37" borderId="6" xfId="0" applyNumberFormat="1" applyFill="1" applyBorder="1" applyAlignment="1" applyProtection="1">
      <alignment horizontal="center" vertical="center"/>
      <protection locked="0"/>
    </xf>
    <xf numFmtId="38" fontId="0" fillId="37" borderId="18" xfId="33" applyFont="1" applyFill="1" applyBorder="1" applyAlignment="1" applyProtection="1">
      <alignment horizontal="right" vertical="center"/>
      <protection locked="0"/>
    </xf>
    <xf numFmtId="38" fontId="0" fillId="37" borderId="2" xfId="33" applyFont="1" applyFill="1" applyBorder="1" applyAlignment="1" applyProtection="1">
      <alignment horizontal="right" vertical="center"/>
      <protection locked="0"/>
    </xf>
    <xf numFmtId="38" fontId="0" fillId="37" borderId="4" xfId="33" applyFont="1" applyFill="1" applyBorder="1" applyAlignment="1" applyProtection="1">
      <alignment horizontal="right" vertical="center"/>
      <protection locked="0"/>
    </xf>
    <xf numFmtId="38" fontId="0" fillId="37" borderId="5" xfId="33" applyFont="1" applyFill="1" applyBorder="1" applyAlignment="1" applyProtection="1">
      <alignment horizontal="right" vertical="center"/>
      <protection locked="0"/>
    </xf>
    <xf numFmtId="38" fontId="0" fillId="37" borderId="3" xfId="33" applyFont="1" applyFill="1" applyBorder="1" applyAlignment="1" applyProtection="1">
      <alignment horizontal="right" vertical="center"/>
      <protection locked="0"/>
    </xf>
    <xf numFmtId="38" fontId="0" fillId="0" borderId="6" xfId="33" applyFont="1" applyBorder="1" applyAlignment="1">
      <alignment horizontal="right" vertical="center"/>
    </xf>
    <xf numFmtId="177" fontId="33" fillId="0" borderId="5" xfId="44" applyNumberFormat="1" applyFont="1" applyBorder="1" applyAlignment="1">
      <alignment vertical="center" shrinkToFit="1"/>
    </xf>
    <xf numFmtId="177" fontId="33" fillId="0" borderId="89" xfId="44" applyNumberFormat="1" applyFont="1" applyBorder="1" applyAlignment="1">
      <alignment vertical="center"/>
    </xf>
    <xf numFmtId="177" fontId="33" fillId="0" borderId="90" xfId="44" applyNumberFormat="1" applyFont="1" applyBorder="1" applyAlignment="1">
      <alignment vertical="center"/>
    </xf>
    <xf numFmtId="177" fontId="33" fillId="0" borderId="91" xfId="44" applyNumberFormat="1" applyFont="1" applyBorder="1" applyAlignment="1">
      <alignment vertical="center" shrinkToFit="1"/>
    </xf>
    <xf numFmtId="177" fontId="33" fillId="0" borderId="92" xfId="44" applyNumberFormat="1" applyFont="1" applyBorder="1" applyAlignment="1">
      <alignment vertical="center"/>
    </xf>
    <xf numFmtId="177" fontId="33" fillId="0" borderId="93" xfId="44" applyNumberFormat="1" applyFont="1" applyBorder="1" applyAlignment="1">
      <alignment vertical="center" shrinkToFit="1"/>
    </xf>
    <xf numFmtId="177" fontId="33" fillId="0" borderId="4" xfId="44" applyNumberFormat="1" applyFont="1" applyBorder="1" applyAlignment="1">
      <alignment vertical="center" shrinkToFit="1"/>
    </xf>
    <xf numFmtId="177" fontId="33" fillId="0" borderId="2" xfId="44" applyNumberFormat="1" applyFont="1" applyBorder="1" applyAlignment="1">
      <alignment vertical="center" shrinkToFit="1"/>
    </xf>
    <xf numFmtId="0" fontId="39" fillId="0" borderId="0" xfId="0" applyFont="1" applyFill="1" applyBorder="1" applyAlignment="1">
      <alignment horizontal="center" vertical="center"/>
    </xf>
    <xf numFmtId="184" fontId="39" fillId="0" borderId="0" xfId="0" applyNumberFormat="1" applyFont="1" applyFill="1" applyBorder="1">
      <alignment vertical="center"/>
    </xf>
    <xf numFmtId="178" fontId="39" fillId="0" borderId="0" xfId="0" applyNumberFormat="1" applyFont="1" applyFill="1" applyBorder="1" applyAlignment="1">
      <alignment vertical="center"/>
    </xf>
    <xf numFmtId="0" fontId="36" fillId="0" borderId="0" xfId="0" applyFont="1" applyAlignment="1">
      <alignment vertical="top" wrapText="1"/>
    </xf>
    <xf numFmtId="0" fontId="0" fillId="0" borderId="0" xfId="0" applyAlignment="1">
      <alignment vertical="top" wrapText="1"/>
    </xf>
    <xf numFmtId="0" fontId="0" fillId="0" borderId="7" xfId="0" applyBorder="1" applyAlignment="1">
      <alignment horizontal="center" vertical="center"/>
    </xf>
    <xf numFmtId="0" fontId="0" fillId="0" borderId="22" xfId="0" applyBorder="1" applyAlignment="1">
      <alignment horizontal="center" vertical="center"/>
    </xf>
    <xf numFmtId="0" fontId="0" fillId="37" borderId="7" xfId="0" applyFill="1" applyBorder="1" applyAlignment="1" applyProtection="1">
      <alignment horizontal="left" vertical="center" wrapText="1"/>
      <protection locked="0"/>
    </xf>
    <xf numFmtId="0" fontId="0" fillId="37" borderId="8" xfId="0" applyFill="1" applyBorder="1" applyAlignment="1" applyProtection="1">
      <alignment horizontal="left" vertical="center" wrapText="1"/>
      <protection locked="0"/>
    </xf>
    <xf numFmtId="0" fontId="0" fillId="37" borderId="22" xfId="0" applyFill="1" applyBorder="1" applyAlignment="1" applyProtection="1">
      <alignment horizontal="left" vertical="center" wrapText="1"/>
      <protection locked="0"/>
    </xf>
    <xf numFmtId="177" fontId="33" fillId="0" borderId="15" xfId="44" applyNumberFormat="1" applyFont="1" applyBorder="1" applyAlignment="1">
      <alignment horizontal="left" vertical="center" wrapText="1"/>
    </xf>
    <xf numFmtId="177" fontId="0" fillId="0" borderId="2" xfId="0" applyNumberFormat="1" applyBorder="1" applyAlignment="1">
      <alignment horizontal="left" vertical="center" wrapText="1"/>
    </xf>
    <xf numFmtId="177" fontId="0" fillId="33" borderId="26" xfId="0" applyNumberFormat="1" applyFill="1" applyBorder="1" applyAlignment="1">
      <alignment horizontal="center" vertical="center" wrapText="1"/>
    </xf>
    <xf numFmtId="177" fontId="0" fillId="33" borderId="28" xfId="0" applyNumberFormat="1" applyFill="1" applyBorder="1" applyAlignment="1">
      <alignment horizontal="center" vertical="center" wrapText="1"/>
    </xf>
    <xf numFmtId="177" fontId="0" fillId="39" borderId="26" xfId="0" applyNumberFormat="1" applyFill="1" applyBorder="1" applyAlignment="1">
      <alignment horizontal="center" vertical="center" wrapText="1"/>
    </xf>
    <xf numFmtId="177" fontId="0" fillId="39" borderId="28" xfId="0" applyNumberFormat="1" applyFill="1" applyBorder="1" applyAlignment="1">
      <alignment horizontal="center" vertical="center" wrapText="1"/>
    </xf>
    <xf numFmtId="177" fontId="0" fillId="0" borderId="26" xfId="0" applyNumberFormat="1" applyBorder="1" applyAlignment="1">
      <alignment horizontal="center" vertical="center" wrapText="1"/>
    </xf>
    <xf numFmtId="177" fontId="0" fillId="0" borderId="28" xfId="0" applyNumberFormat="1" applyBorder="1" applyAlignment="1">
      <alignment horizontal="center" vertical="center" wrapText="1"/>
    </xf>
    <xf numFmtId="177" fontId="0" fillId="38" borderId="26" xfId="0" applyNumberFormat="1" applyFill="1" applyBorder="1" applyAlignment="1">
      <alignment horizontal="center" vertical="center" wrapText="1"/>
    </xf>
    <xf numFmtId="177" fontId="0" fillId="38" borderId="28" xfId="0" applyNumberFormat="1" applyFill="1" applyBorder="1" applyAlignment="1">
      <alignment horizontal="center" vertical="center" wrapText="1"/>
    </xf>
    <xf numFmtId="177" fontId="0" fillId="33" borderId="2" xfId="0" applyNumberFormat="1" applyFill="1" applyBorder="1" applyAlignment="1">
      <alignment horizontal="left" vertical="center" wrapText="1"/>
    </xf>
    <xf numFmtId="177" fontId="0" fillId="39" borderId="2" xfId="0" applyNumberFormat="1" applyFill="1" applyBorder="1" applyAlignment="1">
      <alignment horizontal="left" vertical="center" wrapText="1"/>
    </xf>
    <xf numFmtId="177" fontId="0" fillId="38" borderId="2" xfId="0" applyNumberFormat="1" applyFill="1" applyBorder="1" applyAlignment="1">
      <alignment horizontal="left" vertical="center" wrapText="1"/>
    </xf>
    <xf numFmtId="177" fontId="0" fillId="34" borderId="77" xfId="0" applyNumberFormat="1" applyFill="1" applyBorder="1" applyAlignment="1">
      <alignment horizontal="center" vertical="distributed" textRotation="255" indent="1"/>
    </xf>
    <xf numFmtId="177" fontId="0" fillId="34" borderId="78" xfId="0" applyNumberFormat="1" applyFill="1" applyBorder="1" applyAlignment="1">
      <alignment horizontal="center" vertical="distributed" textRotation="255" indent="1"/>
    </xf>
    <xf numFmtId="177" fontId="0" fillId="34" borderId="79" xfId="0" applyNumberFormat="1" applyFill="1" applyBorder="1" applyAlignment="1">
      <alignment horizontal="center" vertical="distributed" textRotation="255" indent="1"/>
    </xf>
    <xf numFmtId="177" fontId="0" fillId="35" borderId="80" xfId="0" applyNumberFormat="1" applyFill="1" applyBorder="1" applyAlignment="1">
      <alignment horizontal="center" vertical="distributed" textRotation="255" indent="1"/>
    </xf>
    <xf numFmtId="177" fontId="0" fillId="35" borderId="81" xfId="0" applyNumberFormat="1" applyFill="1" applyBorder="1" applyAlignment="1">
      <alignment horizontal="center" vertical="distributed" textRotation="255" indent="1"/>
    </xf>
    <xf numFmtId="177" fontId="0" fillId="35" borderId="82" xfId="0" applyNumberFormat="1" applyFill="1" applyBorder="1" applyAlignment="1">
      <alignment horizontal="center" vertical="distributed" textRotation="255" indent="1"/>
    </xf>
    <xf numFmtId="177" fontId="0" fillId="33" borderId="83" xfId="0" applyNumberFormat="1" applyFill="1" applyBorder="1" applyAlignment="1">
      <alignment horizontal="center" vertical="distributed" textRotation="255" indent="1"/>
    </xf>
    <xf numFmtId="177" fontId="0" fillId="33" borderId="84" xfId="0" applyNumberFormat="1" applyFill="1" applyBorder="1" applyAlignment="1">
      <alignment horizontal="center" vertical="distributed" textRotation="255" indent="1"/>
    </xf>
    <xf numFmtId="177" fontId="0" fillId="33" borderId="85" xfId="0" applyNumberFormat="1" applyFill="1" applyBorder="1" applyAlignment="1">
      <alignment horizontal="center" vertical="distributed" textRotation="255" indent="1"/>
    </xf>
    <xf numFmtId="177" fontId="0" fillId="0" borderId="0" xfId="0" applyNumberFormat="1" applyFill="1" applyAlignment="1">
      <alignment horizontal="left" vertical="center" wrapText="1"/>
    </xf>
    <xf numFmtId="0" fontId="0" fillId="0" borderId="0" xfId="0" applyAlignment="1">
      <alignment horizontal="left" vertical="center" wrapText="1"/>
    </xf>
    <xf numFmtId="177" fontId="6" fillId="0" borderId="17" xfId="43" applyNumberFormat="1" applyFont="1" applyFill="1" applyBorder="1" applyAlignment="1">
      <alignment horizontal="center" vertical="center" wrapText="1"/>
    </xf>
    <xf numFmtId="177" fontId="6" fillId="0" borderId="1" xfId="43" applyNumberFormat="1" applyFont="1" applyFill="1" applyBorder="1" applyAlignment="1">
      <alignment horizontal="center" vertical="center" wrapText="1"/>
    </xf>
    <xf numFmtId="177" fontId="0" fillId="0" borderId="7" xfId="0" applyNumberFormat="1" applyBorder="1" applyAlignment="1">
      <alignment horizontal="center" vertical="center"/>
    </xf>
    <xf numFmtId="177" fontId="0" fillId="0" borderId="22" xfId="0" applyNumberFormat="1" applyBorder="1" applyAlignment="1">
      <alignment horizontal="center" vertical="center"/>
    </xf>
    <xf numFmtId="177" fontId="0" fillId="0" borderId="8" xfId="0" applyNumberFormat="1" applyBorder="1" applyAlignment="1">
      <alignment horizontal="center" vertical="center"/>
    </xf>
    <xf numFmtId="177" fontId="0" fillId="0" borderId="17" xfId="0" applyNumberFormat="1" applyBorder="1" applyAlignment="1">
      <alignment horizontal="left" vertical="center"/>
    </xf>
    <xf numFmtId="177" fontId="0" fillId="0" borderId="1" xfId="0" applyNumberFormat="1" applyBorder="1" applyAlignment="1">
      <alignment horizontal="left" vertical="center"/>
    </xf>
    <xf numFmtId="177" fontId="0" fillId="0" borderId="19" xfId="0" applyNumberFormat="1" applyBorder="1" applyAlignment="1">
      <alignment horizontal="left" vertical="center"/>
    </xf>
    <xf numFmtId="183" fontId="0" fillId="36" borderId="5" xfId="0" applyNumberFormat="1"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H12大学立地分析54_暫定版" xfId="43"/>
    <cellStyle name="標準_分析ファイル案1" xfId="44"/>
    <cellStyle name="良い" xfId="45"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180081420130425"/>
          <c:y val="1.524753555825905E-2"/>
          <c:w val="0.69635702344338235"/>
          <c:h val="0.96880374665763602"/>
        </c:manualLayout>
      </c:layout>
      <c:barChart>
        <c:barDir val="bar"/>
        <c:grouping val="clustered"/>
        <c:varyColors val="0"/>
        <c:ser>
          <c:idx val="0"/>
          <c:order val="0"/>
          <c:tx>
            <c:strRef>
              <c:f>②表!$R$4</c:f>
              <c:strCache>
                <c:ptCount val="1"/>
                <c:pt idx="0">
                  <c:v>生産誘発額</c:v>
                </c:pt>
              </c:strCache>
            </c:strRef>
          </c:tx>
          <c:invertIfNegative val="0"/>
          <c:dLbls>
            <c:txPr>
              <a:bodyPr/>
              <a:lstStyle/>
              <a:p>
                <a:pPr>
                  <a:defRPr>
                    <a:solidFill>
                      <a:schemeClr val="tx2"/>
                    </a:solidFill>
                  </a:defRPr>
                </a:pPr>
                <a:endParaRPr lang="ja-JP"/>
              </a:p>
            </c:txPr>
            <c:showLegendKey val="0"/>
            <c:showVal val="1"/>
            <c:showCatName val="0"/>
            <c:showSerName val="0"/>
            <c:showPercent val="0"/>
            <c:showBubbleSize val="0"/>
            <c:showLeaderLines val="0"/>
          </c:dLbls>
          <c:cat>
            <c:strRef>
              <c:f>②表!$B$8:$B$111</c:f>
              <c:strCache>
                <c:ptCount val="104"/>
                <c:pt idx="0">
                  <c:v>耕種農業</c:v>
                </c:pt>
                <c:pt idx="1">
                  <c:v>畜産</c:v>
                </c:pt>
                <c:pt idx="2">
                  <c:v>農業サービス</c:v>
                </c:pt>
                <c:pt idx="3">
                  <c:v>林業</c:v>
                </c:pt>
                <c:pt idx="4">
                  <c:v>漁業</c:v>
                </c:pt>
                <c:pt idx="5">
                  <c:v>鉱物</c:v>
                </c:pt>
                <c:pt idx="6">
                  <c:v>石炭・原油･天然ガス</c:v>
                </c:pt>
                <c:pt idx="7">
                  <c:v>食料品</c:v>
                </c:pt>
                <c:pt idx="8">
                  <c:v>飲料</c:v>
                </c:pt>
                <c:pt idx="9">
                  <c:v>飼料・有機質肥料（別掲を除く。）</c:v>
                </c:pt>
                <c:pt idx="10">
                  <c:v>たばこ</c:v>
                </c:pt>
                <c:pt idx="11">
                  <c:v>繊維工業製品</c:v>
                </c:pt>
                <c:pt idx="12">
                  <c:v>衣服・その他の繊維既製品</c:v>
                </c:pt>
                <c:pt idx="13">
                  <c:v>木材・木製品</c:v>
                </c:pt>
                <c:pt idx="14">
                  <c:v>家具・装備品</c:v>
                </c:pt>
                <c:pt idx="15">
                  <c:v>パルプ・紙・板紙・加工紙</c:v>
                </c:pt>
                <c:pt idx="16">
                  <c:v>紙加工品</c:v>
                </c:pt>
                <c:pt idx="17">
                  <c:v>印刷･製版･製本</c:v>
                </c:pt>
                <c:pt idx="18">
                  <c:v>化学肥料</c:v>
                </c:pt>
                <c:pt idx="19">
                  <c:v>無機化学工業製品</c:v>
                </c:pt>
                <c:pt idx="20">
                  <c:v>石油化学基礎製品</c:v>
                </c:pt>
                <c:pt idx="21">
                  <c:v>有機化学工業製品（石油化学基礎製品を除く。）</c:v>
                </c:pt>
                <c:pt idx="22">
                  <c:v>合成樹脂</c:v>
                </c:pt>
                <c:pt idx="23">
                  <c:v>化学繊維</c:v>
                </c:pt>
                <c:pt idx="24">
                  <c:v>医薬品</c:v>
                </c:pt>
                <c:pt idx="25">
                  <c:v>化学最終製品（医薬品を除く。）</c:v>
                </c:pt>
                <c:pt idx="26">
                  <c:v>石油製品</c:v>
                </c:pt>
                <c:pt idx="27">
                  <c:v>石炭製品</c:v>
                </c:pt>
                <c:pt idx="28">
                  <c:v>プラスチック製品</c:v>
                </c:pt>
                <c:pt idx="29">
                  <c:v>ゴム製品</c:v>
                </c:pt>
                <c:pt idx="30">
                  <c:v>なめし革・毛皮・同製品</c:v>
                </c:pt>
                <c:pt idx="31">
                  <c:v>ガラス・ガラス製品</c:v>
                </c:pt>
                <c:pt idx="32">
                  <c:v>セメント・セメント製品</c:v>
                </c:pt>
                <c:pt idx="33">
                  <c:v>陶磁器</c:v>
                </c:pt>
                <c:pt idx="34">
                  <c:v>その他の窯業・土石製品</c:v>
                </c:pt>
                <c:pt idx="35">
                  <c:v>銑鉄・粗鋼・鋼材</c:v>
                </c:pt>
                <c:pt idx="36">
                  <c:v>鋳鍛造品</c:v>
                </c:pt>
                <c:pt idx="37">
                  <c:v>その他の鉄鋼製品</c:v>
                </c:pt>
                <c:pt idx="38">
                  <c:v>非鉄金属製錬・精製</c:v>
                </c:pt>
                <c:pt idx="39">
                  <c:v>非鉄金属加工製品</c:v>
                </c:pt>
                <c:pt idx="40">
                  <c:v>建設・建築用金属製品</c:v>
                </c:pt>
                <c:pt idx="41">
                  <c:v>その他の金属製品</c:v>
                </c:pt>
                <c:pt idx="42">
                  <c:v>はん用機械</c:v>
                </c:pt>
                <c:pt idx="43">
                  <c:v>生産用機械</c:v>
                </c:pt>
                <c:pt idx="44">
                  <c:v>業務用機械</c:v>
                </c:pt>
                <c:pt idx="45">
                  <c:v>電子デバイス</c:v>
                </c:pt>
                <c:pt idx="46">
                  <c:v>その他の電子部品</c:v>
                </c:pt>
                <c:pt idx="47">
                  <c:v>産業用電気機器</c:v>
                </c:pt>
                <c:pt idx="48">
                  <c:v>民生用電気機器</c:v>
                </c:pt>
                <c:pt idx="49">
                  <c:v>電子応用装置・電気計測器</c:v>
                </c:pt>
                <c:pt idx="50">
                  <c:v>その他の電気機械</c:v>
                </c:pt>
                <c:pt idx="51">
                  <c:v>通信機械・同関連機器</c:v>
                </c:pt>
                <c:pt idx="52">
                  <c:v>電子計算機・同附属装置</c:v>
                </c:pt>
                <c:pt idx="53">
                  <c:v>自動車･同部品･同附属品</c:v>
                </c:pt>
                <c:pt idx="54">
                  <c:v>船舶・同修理</c:v>
                </c:pt>
                <c:pt idx="55">
                  <c:v>その他の輸送機械・同修理</c:v>
                </c:pt>
                <c:pt idx="56">
                  <c:v>その他の製造工業製品</c:v>
                </c:pt>
                <c:pt idx="57">
                  <c:v>再生資源回収・加工処理</c:v>
                </c:pt>
                <c:pt idx="58">
                  <c:v>建築</c:v>
                </c:pt>
                <c:pt idx="59">
                  <c:v>建設補修</c:v>
                </c:pt>
                <c:pt idx="60">
                  <c:v>公共事業</c:v>
                </c:pt>
                <c:pt idx="61">
                  <c:v>その他の土木建設</c:v>
                </c:pt>
                <c:pt idx="62">
                  <c:v>電力</c:v>
                </c:pt>
                <c:pt idx="63">
                  <c:v>ガス・熱供給</c:v>
                </c:pt>
                <c:pt idx="64">
                  <c:v>水道</c:v>
                </c:pt>
                <c:pt idx="65">
                  <c:v>廃棄物処理</c:v>
                </c:pt>
                <c:pt idx="66">
                  <c:v>商業</c:v>
                </c:pt>
                <c:pt idx="67">
                  <c:v>金融・保険</c:v>
                </c:pt>
                <c:pt idx="68">
                  <c:v>不動産仲介及び賃貸</c:v>
                </c:pt>
                <c:pt idx="69">
                  <c:v>住宅賃貸料</c:v>
                </c:pt>
                <c:pt idx="70">
                  <c:v>住宅賃貸料（帰属家賃）</c:v>
                </c:pt>
                <c:pt idx="71">
                  <c:v>鉄道輸送</c:v>
                </c:pt>
                <c:pt idx="72">
                  <c:v>道路輸送（自家輸送を除く。）</c:v>
                </c:pt>
                <c:pt idx="73">
                  <c:v>自家輸送</c:v>
                </c:pt>
                <c:pt idx="74">
                  <c:v>水運</c:v>
                </c:pt>
                <c:pt idx="75">
                  <c:v>航空輸送</c:v>
                </c:pt>
                <c:pt idx="76">
                  <c:v>貨物利用運送</c:v>
                </c:pt>
                <c:pt idx="77">
                  <c:v>倉庫</c:v>
                </c:pt>
                <c:pt idx="78">
                  <c:v>運輸付帯サービス</c:v>
                </c:pt>
                <c:pt idx="79">
                  <c:v>郵便・信書便</c:v>
                </c:pt>
                <c:pt idx="80">
                  <c:v>通信</c:v>
                </c:pt>
                <c:pt idx="81">
                  <c:v>放送</c:v>
                </c:pt>
                <c:pt idx="82">
                  <c:v>情報サービス</c:v>
                </c:pt>
                <c:pt idx="83">
                  <c:v>インターネット附随サービス</c:v>
                </c:pt>
                <c:pt idx="84">
                  <c:v>映像･音声・文字情報制作</c:v>
                </c:pt>
                <c:pt idx="85">
                  <c:v>公務</c:v>
                </c:pt>
                <c:pt idx="86">
                  <c:v>教育</c:v>
                </c:pt>
                <c:pt idx="87">
                  <c:v>研究</c:v>
                </c:pt>
                <c:pt idx="88">
                  <c:v>医療</c:v>
                </c:pt>
                <c:pt idx="89">
                  <c:v>保健衛生</c:v>
                </c:pt>
                <c:pt idx="90">
                  <c:v>社会保険・社会福祉</c:v>
                </c:pt>
                <c:pt idx="91">
                  <c:v>介護</c:v>
                </c:pt>
                <c:pt idx="92">
                  <c:v>その他の非営利団体サービス</c:v>
                </c:pt>
                <c:pt idx="93">
                  <c:v>物品賃貸サービス</c:v>
                </c:pt>
                <c:pt idx="94">
                  <c:v>広告</c:v>
                </c:pt>
                <c:pt idx="95">
                  <c:v>自動車整備・機械修理</c:v>
                </c:pt>
                <c:pt idx="96">
                  <c:v>その他の対事業所サービス</c:v>
                </c:pt>
                <c:pt idx="97">
                  <c:v>宿泊業</c:v>
                </c:pt>
                <c:pt idx="98">
                  <c:v>飲食サービス</c:v>
                </c:pt>
                <c:pt idx="99">
                  <c:v>洗濯・理容・美容・浴場業</c:v>
                </c:pt>
                <c:pt idx="100">
                  <c:v>娯楽サービス</c:v>
                </c:pt>
                <c:pt idx="101">
                  <c:v>その他の対個人サービス</c:v>
                </c:pt>
                <c:pt idx="102">
                  <c:v>事務用品</c:v>
                </c:pt>
                <c:pt idx="103">
                  <c:v>分類不明</c:v>
                </c:pt>
              </c:strCache>
            </c:strRef>
          </c:cat>
          <c:val>
            <c:numRef>
              <c:f>②表!$R$8:$R$111</c:f>
              <c:numCache>
                <c:formatCode>#,##0_ </c:formatCode>
                <c:ptCount val="10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numCache>
            </c:numRef>
          </c:val>
        </c:ser>
        <c:ser>
          <c:idx val="1"/>
          <c:order val="1"/>
          <c:tx>
            <c:strRef>
              <c:f>②表!$S$5</c:f>
              <c:strCache>
                <c:ptCount val="1"/>
                <c:pt idx="0">
                  <c:v>粗付加価値誘発額</c:v>
                </c:pt>
              </c:strCache>
            </c:strRef>
          </c:tx>
          <c:invertIfNegative val="0"/>
          <c:cat>
            <c:strRef>
              <c:f>②表!$B$8:$B$111</c:f>
              <c:strCache>
                <c:ptCount val="104"/>
                <c:pt idx="0">
                  <c:v>耕種農業</c:v>
                </c:pt>
                <c:pt idx="1">
                  <c:v>畜産</c:v>
                </c:pt>
                <c:pt idx="2">
                  <c:v>農業サービス</c:v>
                </c:pt>
                <c:pt idx="3">
                  <c:v>林業</c:v>
                </c:pt>
                <c:pt idx="4">
                  <c:v>漁業</c:v>
                </c:pt>
                <c:pt idx="5">
                  <c:v>鉱物</c:v>
                </c:pt>
                <c:pt idx="6">
                  <c:v>石炭・原油･天然ガス</c:v>
                </c:pt>
                <c:pt idx="7">
                  <c:v>食料品</c:v>
                </c:pt>
                <c:pt idx="8">
                  <c:v>飲料</c:v>
                </c:pt>
                <c:pt idx="9">
                  <c:v>飼料・有機質肥料（別掲を除く。）</c:v>
                </c:pt>
                <c:pt idx="10">
                  <c:v>たばこ</c:v>
                </c:pt>
                <c:pt idx="11">
                  <c:v>繊維工業製品</c:v>
                </c:pt>
                <c:pt idx="12">
                  <c:v>衣服・その他の繊維既製品</c:v>
                </c:pt>
                <c:pt idx="13">
                  <c:v>木材・木製品</c:v>
                </c:pt>
                <c:pt idx="14">
                  <c:v>家具・装備品</c:v>
                </c:pt>
                <c:pt idx="15">
                  <c:v>パルプ・紙・板紙・加工紙</c:v>
                </c:pt>
                <c:pt idx="16">
                  <c:v>紙加工品</c:v>
                </c:pt>
                <c:pt idx="17">
                  <c:v>印刷･製版･製本</c:v>
                </c:pt>
                <c:pt idx="18">
                  <c:v>化学肥料</c:v>
                </c:pt>
                <c:pt idx="19">
                  <c:v>無機化学工業製品</c:v>
                </c:pt>
                <c:pt idx="20">
                  <c:v>石油化学基礎製品</c:v>
                </c:pt>
                <c:pt idx="21">
                  <c:v>有機化学工業製品（石油化学基礎製品を除く。）</c:v>
                </c:pt>
                <c:pt idx="22">
                  <c:v>合成樹脂</c:v>
                </c:pt>
                <c:pt idx="23">
                  <c:v>化学繊維</c:v>
                </c:pt>
                <c:pt idx="24">
                  <c:v>医薬品</c:v>
                </c:pt>
                <c:pt idx="25">
                  <c:v>化学最終製品（医薬品を除く。）</c:v>
                </c:pt>
                <c:pt idx="26">
                  <c:v>石油製品</c:v>
                </c:pt>
                <c:pt idx="27">
                  <c:v>石炭製品</c:v>
                </c:pt>
                <c:pt idx="28">
                  <c:v>プラスチック製品</c:v>
                </c:pt>
                <c:pt idx="29">
                  <c:v>ゴム製品</c:v>
                </c:pt>
                <c:pt idx="30">
                  <c:v>なめし革・毛皮・同製品</c:v>
                </c:pt>
                <c:pt idx="31">
                  <c:v>ガラス・ガラス製品</c:v>
                </c:pt>
                <c:pt idx="32">
                  <c:v>セメント・セメント製品</c:v>
                </c:pt>
                <c:pt idx="33">
                  <c:v>陶磁器</c:v>
                </c:pt>
                <c:pt idx="34">
                  <c:v>その他の窯業・土石製品</c:v>
                </c:pt>
                <c:pt idx="35">
                  <c:v>銑鉄・粗鋼・鋼材</c:v>
                </c:pt>
                <c:pt idx="36">
                  <c:v>鋳鍛造品</c:v>
                </c:pt>
                <c:pt idx="37">
                  <c:v>その他の鉄鋼製品</c:v>
                </c:pt>
                <c:pt idx="38">
                  <c:v>非鉄金属製錬・精製</c:v>
                </c:pt>
                <c:pt idx="39">
                  <c:v>非鉄金属加工製品</c:v>
                </c:pt>
                <c:pt idx="40">
                  <c:v>建設・建築用金属製品</c:v>
                </c:pt>
                <c:pt idx="41">
                  <c:v>その他の金属製品</c:v>
                </c:pt>
                <c:pt idx="42">
                  <c:v>はん用機械</c:v>
                </c:pt>
                <c:pt idx="43">
                  <c:v>生産用機械</c:v>
                </c:pt>
                <c:pt idx="44">
                  <c:v>業務用機械</c:v>
                </c:pt>
                <c:pt idx="45">
                  <c:v>電子デバイス</c:v>
                </c:pt>
                <c:pt idx="46">
                  <c:v>その他の電子部品</c:v>
                </c:pt>
                <c:pt idx="47">
                  <c:v>産業用電気機器</c:v>
                </c:pt>
                <c:pt idx="48">
                  <c:v>民生用電気機器</c:v>
                </c:pt>
                <c:pt idx="49">
                  <c:v>電子応用装置・電気計測器</c:v>
                </c:pt>
                <c:pt idx="50">
                  <c:v>その他の電気機械</c:v>
                </c:pt>
                <c:pt idx="51">
                  <c:v>通信機械・同関連機器</c:v>
                </c:pt>
                <c:pt idx="52">
                  <c:v>電子計算機・同附属装置</c:v>
                </c:pt>
                <c:pt idx="53">
                  <c:v>自動車･同部品･同附属品</c:v>
                </c:pt>
                <c:pt idx="54">
                  <c:v>船舶・同修理</c:v>
                </c:pt>
                <c:pt idx="55">
                  <c:v>その他の輸送機械・同修理</c:v>
                </c:pt>
                <c:pt idx="56">
                  <c:v>その他の製造工業製品</c:v>
                </c:pt>
                <c:pt idx="57">
                  <c:v>再生資源回収・加工処理</c:v>
                </c:pt>
                <c:pt idx="58">
                  <c:v>建築</c:v>
                </c:pt>
                <c:pt idx="59">
                  <c:v>建設補修</c:v>
                </c:pt>
                <c:pt idx="60">
                  <c:v>公共事業</c:v>
                </c:pt>
                <c:pt idx="61">
                  <c:v>その他の土木建設</c:v>
                </c:pt>
                <c:pt idx="62">
                  <c:v>電力</c:v>
                </c:pt>
                <c:pt idx="63">
                  <c:v>ガス・熱供給</c:v>
                </c:pt>
                <c:pt idx="64">
                  <c:v>水道</c:v>
                </c:pt>
                <c:pt idx="65">
                  <c:v>廃棄物処理</c:v>
                </c:pt>
                <c:pt idx="66">
                  <c:v>商業</c:v>
                </c:pt>
                <c:pt idx="67">
                  <c:v>金融・保険</c:v>
                </c:pt>
                <c:pt idx="68">
                  <c:v>不動産仲介及び賃貸</c:v>
                </c:pt>
                <c:pt idx="69">
                  <c:v>住宅賃貸料</c:v>
                </c:pt>
                <c:pt idx="70">
                  <c:v>住宅賃貸料（帰属家賃）</c:v>
                </c:pt>
                <c:pt idx="71">
                  <c:v>鉄道輸送</c:v>
                </c:pt>
                <c:pt idx="72">
                  <c:v>道路輸送（自家輸送を除く。）</c:v>
                </c:pt>
                <c:pt idx="73">
                  <c:v>自家輸送</c:v>
                </c:pt>
                <c:pt idx="74">
                  <c:v>水運</c:v>
                </c:pt>
                <c:pt idx="75">
                  <c:v>航空輸送</c:v>
                </c:pt>
                <c:pt idx="76">
                  <c:v>貨物利用運送</c:v>
                </c:pt>
                <c:pt idx="77">
                  <c:v>倉庫</c:v>
                </c:pt>
                <c:pt idx="78">
                  <c:v>運輸付帯サービス</c:v>
                </c:pt>
                <c:pt idx="79">
                  <c:v>郵便・信書便</c:v>
                </c:pt>
                <c:pt idx="80">
                  <c:v>通信</c:v>
                </c:pt>
                <c:pt idx="81">
                  <c:v>放送</c:v>
                </c:pt>
                <c:pt idx="82">
                  <c:v>情報サービス</c:v>
                </c:pt>
                <c:pt idx="83">
                  <c:v>インターネット附随サービス</c:v>
                </c:pt>
                <c:pt idx="84">
                  <c:v>映像･音声・文字情報制作</c:v>
                </c:pt>
                <c:pt idx="85">
                  <c:v>公務</c:v>
                </c:pt>
                <c:pt idx="86">
                  <c:v>教育</c:v>
                </c:pt>
                <c:pt idx="87">
                  <c:v>研究</c:v>
                </c:pt>
                <c:pt idx="88">
                  <c:v>医療</c:v>
                </c:pt>
                <c:pt idx="89">
                  <c:v>保健衛生</c:v>
                </c:pt>
                <c:pt idx="90">
                  <c:v>社会保険・社会福祉</c:v>
                </c:pt>
                <c:pt idx="91">
                  <c:v>介護</c:v>
                </c:pt>
                <c:pt idx="92">
                  <c:v>その他の非営利団体サービス</c:v>
                </c:pt>
                <c:pt idx="93">
                  <c:v>物品賃貸サービス</c:v>
                </c:pt>
                <c:pt idx="94">
                  <c:v>広告</c:v>
                </c:pt>
                <c:pt idx="95">
                  <c:v>自動車整備・機械修理</c:v>
                </c:pt>
                <c:pt idx="96">
                  <c:v>その他の対事業所サービス</c:v>
                </c:pt>
                <c:pt idx="97">
                  <c:v>宿泊業</c:v>
                </c:pt>
                <c:pt idx="98">
                  <c:v>飲食サービス</c:v>
                </c:pt>
                <c:pt idx="99">
                  <c:v>洗濯・理容・美容・浴場業</c:v>
                </c:pt>
                <c:pt idx="100">
                  <c:v>娯楽サービス</c:v>
                </c:pt>
                <c:pt idx="101">
                  <c:v>その他の対個人サービス</c:v>
                </c:pt>
                <c:pt idx="102">
                  <c:v>事務用品</c:v>
                </c:pt>
                <c:pt idx="103">
                  <c:v>分類不明</c:v>
                </c:pt>
              </c:strCache>
            </c:strRef>
          </c:cat>
          <c:val>
            <c:numRef>
              <c:f>②表!$S$8:$S$111</c:f>
              <c:numCache>
                <c:formatCode>#,##0_ </c:formatCode>
                <c:ptCount val="10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numCache>
            </c:numRef>
          </c:val>
        </c:ser>
        <c:ser>
          <c:idx val="2"/>
          <c:order val="2"/>
          <c:tx>
            <c:strRef>
              <c:f>②表!$T$6</c:f>
              <c:strCache>
                <c:ptCount val="1"/>
                <c:pt idx="0">
                  <c:v>雇用者所得誘発額</c:v>
                </c:pt>
              </c:strCache>
            </c:strRef>
          </c:tx>
          <c:invertIfNegative val="0"/>
          <c:cat>
            <c:strRef>
              <c:f>②表!$B$8:$B$111</c:f>
              <c:strCache>
                <c:ptCount val="104"/>
                <c:pt idx="0">
                  <c:v>耕種農業</c:v>
                </c:pt>
                <c:pt idx="1">
                  <c:v>畜産</c:v>
                </c:pt>
                <c:pt idx="2">
                  <c:v>農業サービス</c:v>
                </c:pt>
                <c:pt idx="3">
                  <c:v>林業</c:v>
                </c:pt>
                <c:pt idx="4">
                  <c:v>漁業</c:v>
                </c:pt>
                <c:pt idx="5">
                  <c:v>鉱物</c:v>
                </c:pt>
                <c:pt idx="6">
                  <c:v>石炭・原油･天然ガス</c:v>
                </c:pt>
                <c:pt idx="7">
                  <c:v>食料品</c:v>
                </c:pt>
                <c:pt idx="8">
                  <c:v>飲料</c:v>
                </c:pt>
                <c:pt idx="9">
                  <c:v>飼料・有機質肥料（別掲を除く。）</c:v>
                </c:pt>
                <c:pt idx="10">
                  <c:v>たばこ</c:v>
                </c:pt>
                <c:pt idx="11">
                  <c:v>繊維工業製品</c:v>
                </c:pt>
                <c:pt idx="12">
                  <c:v>衣服・その他の繊維既製品</c:v>
                </c:pt>
                <c:pt idx="13">
                  <c:v>木材・木製品</c:v>
                </c:pt>
                <c:pt idx="14">
                  <c:v>家具・装備品</c:v>
                </c:pt>
                <c:pt idx="15">
                  <c:v>パルプ・紙・板紙・加工紙</c:v>
                </c:pt>
                <c:pt idx="16">
                  <c:v>紙加工品</c:v>
                </c:pt>
                <c:pt idx="17">
                  <c:v>印刷･製版･製本</c:v>
                </c:pt>
                <c:pt idx="18">
                  <c:v>化学肥料</c:v>
                </c:pt>
                <c:pt idx="19">
                  <c:v>無機化学工業製品</c:v>
                </c:pt>
                <c:pt idx="20">
                  <c:v>石油化学基礎製品</c:v>
                </c:pt>
                <c:pt idx="21">
                  <c:v>有機化学工業製品（石油化学基礎製品を除く。）</c:v>
                </c:pt>
                <c:pt idx="22">
                  <c:v>合成樹脂</c:v>
                </c:pt>
                <c:pt idx="23">
                  <c:v>化学繊維</c:v>
                </c:pt>
                <c:pt idx="24">
                  <c:v>医薬品</c:v>
                </c:pt>
                <c:pt idx="25">
                  <c:v>化学最終製品（医薬品を除く。）</c:v>
                </c:pt>
                <c:pt idx="26">
                  <c:v>石油製品</c:v>
                </c:pt>
                <c:pt idx="27">
                  <c:v>石炭製品</c:v>
                </c:pt>
                <c:pt idx="28">
                  <c:v>プラスチック製品</c:v>
                </c:pt>
                <c:pt idx="29">
                  <c:v>ゴム製品</c:v>
                </c:pt>
                <c:pt idx="30">
                  <c:v>なめし革・毛皮・同製品</c:v>
                </c:pt>
                <c:pt idx="31">
                  <c:v>ガラス・ガラス製品</c:v>
                </c:pt>
                <c:pt idx="32">
                  <c:v>セメント・セメント製品</c:v>
                </c:pt>
                <c:pt idx="33">
                  <c:v>陶磁器</c:v>
                </c:pt>
                <c:pt idx="34">
                  <c:v>その他の窯業・土石製品</c:v>
                </c:pt>
                <c:pt idx="35">
                  <c:v>銑鉄・粗鋼・鋼材</c:v>
                </c:pt>
                <c:pt idx="36">
                  <c:v>鋳鍛造品</c:v>
                </c:pt>
                <c:pt idx="37">
                  <c:v>その他の鉄鋼製品</c:v>
                </c:pt>
                <c:pt idx="38">
                  <c:v>非鉄金属製錬・精製</c:v>
                </c:pt>
                <c:pt idx="39">
                  <c:v>非鉄金属加工製品</c:v>
                </c:pt>
                <c:pt idx="40">
                  <c:v>建設・建築用金属製品</c:v>
                </c:pt>
                <c:pt idx="41">
                  <c:v>その他の金属製品</c:v>
                </c:pt>
                <c:pt idx="42">
                  <c:v>はん用機械</c:v>
                </c:pt>
                <c:pt idx="43">
                  <c:v>生産用機械</c:v>
                </c:pt>
                <c:pt idx="44">
                  <c:v>業務用機械</c:v>
                </c:pt>
                <c:pt idx="45">
                  <c:v>電子デバイス</c:v>
                </c:pt>
                <c:pt idx="46">
                  <c:v>その他の電子部品</c:v>
                </c:pt>
                <c:pt idx="47">
                  <c:v>産業用電気機器</c:v>
                </c:pt>
                <c:pt idx="48">
                  <c:v>民生用電気機器</c:v>
                </c:pt>
                <c:pt idx="49">
                  <c:v>電子応用装置・電気計測器</c:v>
                </c:pt>
                <c:pt idx="50">
                  <c:v>その他の電気機械</c:v>
                </c:pt>
                <c:pt idx="51">
                  <c:v>通信機械・同関連機器</c:v>
                </c:pt>
                <c:pt idx="52">
                  <c:v>電子計算機・同附属装置</c:v>
                </c:pt>
                <c:pt idx="53">
                  <c:v>自動車･同部品･同附属品</c:v>
                </c:pt>
                <c:pt idx="54">
                  <c:v>船舶・同修理</c:v>
                </c:pt>
                <c:pt idx="55">
                  <c:v>その他の輸送機械・同修理</c:v>
                </c:pt>
                <c:pt idx="56">
                  <c:v>その他の製造工業製品</c:v>
                </c:pt>
                <c:pt idx="57">
                  <c:v>再生資源回収・加工処理</c:v>
                </c:pt>
                <c:pt idx="58">
                  <c:v>建築</c:v>
                </c:pt>
                <c:pt idx="59">
                  <c:v>建設補修</c:v>
                </c:pt>
                <c:pt idx="60">
                  <c:v>公共事業</c:v>
                </c:pt>
                <c:pt idx="61">
                  <c:v>その他の土木建設</c:v>
                </c:pt>
                <c:pt idx="62">
                  <c:v>電力</c:v>
                </c:pt>
                <c:pt idx="63">
                  <c:v>ガス・熱供給</c:v>
                </c:pt>
                <c:pt idx="64">
                  <c:v>水道</c:v>
                </c:pt>
                <c:pt idx="65">
                  <c:v>廃棄物処理</c:v>
                </c:pt>
                <c:pt idx="66">
                  <c:v>商業</c:v>
                </c:pt>
                <c:pt idx="67">
                  <c:v>金融・保険</c:v>
                </c:pt>
                <c:pt idx="68">
                  <c:v>不動産仲介及び賃貸</c:v>
                </c:pt>
                <c:pt idx="69">
                  <c:v>住宅賃貸料</c:v>
                </c:pt>
                <c:pt idx="70">
                  <c:v>住宅賃貸料（帰属家賃）</c:v>
                </c:pt>
                <c:pt idx="71">
                  <c:v>鉄道輸送</c:v>
                </c:pt>
                <c:pt idx="72">
                  <c:v>道路輸送（自家輸送を除く。）</c:v>
                </c:pt>
                <c:pt idx="73">
                  <c:v>自家輸送</c:v>
                </c:pt>
                <c:pt idx="74">
                  <c:v>水運</c:v>
                </c:pt>
                <c:pt idx="75">
                  <c:v>航空輸送</c:v>
                </c:pt>
                <c:pt idx="76">
                  <c:v>貨物利用運送</c:v>
                </c:pt>
                <c:pt idx="77">
                  <c:v>倉庫</c:v>
                </c:pt>
                <c:pt idx="78">
                  <c:v>運輸付帯サービス</c:v>
                </c:pt>
                <c:pt idx="79">
                  <c:v>郵便・信書便</c:v>
                </c:pt>
                <c:pt idx="80">
                  <c:v>通信</c:v>
                </c:pt>
                <c:pt idx="81">
                  <c:v>放送</c:v>
                </c:pt>
                <c:pt idx="82">
                  <c:v>情報サービス</c:v>
                </c:pt>
                <c:pt idx="83">
                  <c:v>インターネット附随サービス</c:v>
                </c:pt>
                <c:pt idx="84">
                  <c:v>映像･音声・文字情報制作</c:v>
                </c:pt>
                <c:pt idx="85">
                  <c:v>公務</c:v>
                </c:pt>
                <c:pt idx="86">
                  <c:v>教育</c:v>
                </c:pt>
                <c:pt idx="87">
                  <c:v>研究</c:v>
                </c:pt>
                <c:pt idx="88">
                  <c:v>医療</c:v>
                </c:pt>
                <c:pt idx="89">
                  <c:v>保健衛生</c:v>
                </c:pt>
                <c:pt idx="90">
                  <c:v>社会保険・社会福祉</c:v>
                </c:pt>
                <c:pt idx="91">
                  <c:v>介護</c:v>
                </c:pt>
                <c:pt idx="92">
                  <c:v>その他の非営利団体サービス</c:v>
                </c:pt>
                <c:pt idx="93">
                  <c:v>物品賃貸サービス</c:v>
                </c:pt>
                <c:pt idx="94">
                  <c:v>広告</c:v>
                </c:pt>
                <c:pt idx="95">
                  <c:v>自動車整備・機械修理</c:v>
                </c:pt>
                <c:pt idx="96">
                  <c:v>その他の対事業所サービス</c:v>
                </c:pt>
                <c:pt idx="97">
                  <c:v>宿泊業</c:v>
                </c:pt>
                <c:pt idx="98">
                  <c:v>飲食サービス</c:v>
                </c:pt>
                <c:pt idx="99">
                  <c:v>洗濯・理容・美容・浴場業</c:v>
                </c:pt>
                <c:pt idx="100">
                  <c:v>娯楽サービス</c:v>
                </c:pt>
                <c:pt idx="101">
                  <c:v>その他の対個人サービス</c:v>
                </c:pt>
                <c:pt idx="102">
                  <c:v>事務用品</c:v>
                </c:pt>
                <c:pt idx="103">
                  <c:v>分類不明</c:v>
                </c:pt>
              </c:strCache>
            </c:strRef>
          </c:cat>
          <c:val>
            <c:numRef>
              <c:f>②表!$T$8:$T$111</c:f>
              <c:numCache>
                <c:formatCode>#,##0_ </c:formatCode>
                <c:ptCount val="10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numCache>
            </c:numRef>
          </c:val>
        </c:ser>
        <c:dLbls>
          <c:showLegendKey val="0"/>
          <c:showVal val="0"/>
          <c:showCatName val="0"/>
          <c:showSerName val="0"/>
          <c:showPercent val="0"/>
          <c:showBubbleSize val="0"/>
        </c:dLbls>
        <c:gapWidth val="150"/>
        <c:axId val="306820224"/>
        <c:axId val="306821760"/>
      </c:barChart>
      <c:catAx>
        <c:axId val="306820224"/>
        <c:scaling>
          <c:orientation val="maxMin"/>
        </c:scaling>
        <c:delete val="0"/>
        <c:axPos val="l"/>
        <c:numFmt formatCode="General" sourceLinked="1"/>
        <c:majorTickMark val="out"/>
        <c:minorTickMark val="none"/>
        <c:tickLblPos val="nextTo"/>
        <c:crossAx val="306821760"/>
        <c:crosses val="autoZero"/>
        <c:auto val="1"/>
        <c:lblAlgn val="ctr"/>
        <c:lblOffset val="100"/>
        <c:noMultiLvlLbl val="0"/>
      </c:catAx>
      <c:valAx>
        <c:axId val="306821760"/>
        <c:scaling>
          <c:orientation val="minMax"/>
        </c:scaling>
        <c:delete val="0"/>
        <c:axPos val="t"/>
        <c:numFmt formatCode="#,##0_ " sourceLinked="1"/>
        <c:majorTickMark val="out"/>
        <c:minorTickMark val="none"/>
        <c:tickLblPos val="nextTo"/>
        <c:crossAx val="306820224"/>
        <c:crosses val="autoZero"/>
        <c:crossBetween val="between"/>
      </c:valAx>
    </c:plotArea>
    <c:legend>
      <c:legendPos val="b"/>
      <c:layout/>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3" name="直線矢印コネクタ 2"/>
        <xdr:cNvCxnSpPr/>
      </xdr:nvCxnSpPr>
      <xdr:spPr>
        <a:xfrm rot="5400000">
          <a:off x="1385888" y="785812"/>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0</xdr:rowOff>
    </xdr:from>
    <xdr:to>
      <xdr:col>4</xdr:col>
      <xdr:colOff>1588</xdr:colOff>
      <xdr:row>14</xdr:row>
      <xdr:rowOff>0</xdr:rowOff>
    </xdr:to>
    <xdr:cxnSp macro="">
      <xdr:nvCxnSpPr>
        <xdr:cNvPr id="4" name="直線矢印コネクタ 3"/>
        <xdr:cNvCxnSpPr/>
      </xdr:nvCxnSpPr>
      <xdr:spPr>
        <a:xfrm rot="5400000">
          <a:off x="1386681" y="1499394"/>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6" name="直線コネクタ 5"/>
        <xdr:cNvCxnSpPr/>
      </xdr:nvCxnSpPr>
      <xdr:spPr>
        <a:xfrm>
          <a:off x="1600200" y="1362075"/>
          <a:ext cx="2133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8" name="直線矢印コネクタ 7"/>
        <xdr:cNvCxnSpPr/>
      </xdr:nvCxnSpPr>
      <xdr:spPr>
        <a:xfrm rot="5400000">
          <a:off x="3557588" y="1538287"/>
          <a:ext cx="35242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532608</xdr:colOff>
      <xdr:row>15</xdr:row>
      <xdr:rowOff>171449</xdr:rowOff>
    </xdr:from>
    <xdr:to>
      <xdr:col>3</xdr:col>
      <xdr:colOff>9526</xdr:colOff>
      <xdr:row>20</xdr:row>
      <xdr:rowOff>792</xdr:rowOff>
    </xdr:to>
    <xdr:cxnSp macro="">
      <xdr:nvCxnSpPr>
        <xdr:cNvPr id="11" name="直線矢印コネクタ 10"/>
        <xdr:cNvCxnSpPr/>
      </xdr:nvCxnSpPr>
      <xdr:spPr>
        <a:xfrm rot="5400000">
          <a:off x="727870" y="2681287"/>
          <a:ext cx="686593" cy="1031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95250</xdr:rowOff>
    </xdr:from>
    <xdr:to>
      <xdr:col>5</xdr:col>
      <xdr:colOff>0</xdr:colOff>
      <xdr:row>17</xdr:row>
      <xdr:rowOff>95250</xdr:rowOff>
    </xdr:to>
    <xdr:cxnSp macro="">
      <xdr:nvCxnSpPr>
        <xdr:cNvPr id="13" name="直線コネクタ 12"/>
        <xdr:cNvCxnSpPr/>
      </xdr:nvCxnSpPr>
      <xdr:spPr>
        <a:xfrm>
          <a:off x="1066800" y="243840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17</xdr:row>
      <xdr:rowOff>96044</xdr:rowOff>
    </xdr:from>
    <xdr:to>
      <xdr:col>5</xdr:col>
      <xdr:colOff>794</xdr:colOff>
      <xdr:row>20</xdr:row>
      <xdr:rowOff>794</xdr:rowOff>
    </xdr:to>
    <xdr:cxnSp macro="">
      <xdr:nvCxnSpPr>
        <xdr:cNvPr id="15" name="直線矢印コネクタ 14"/>
        <xdr:cNvCxnSpPr/>
      </xdr:nvCxnSpPr>
      <xdr:spPr>
        <a:xfrm rot="5400000">
          <a:off x="1924050" y="264795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16" name="直線矢印コネクタ 15"/>
        <xdr:cNvCxnSpPr/>
      </xdr:nvCxnSpPr>
      <xdr:spPr>
        <a:xfrm rot="5400000">
          <a:off x="8104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20" name="直線矢印コネクタ 19"/>
        <xdr:cNvCxnSpPr/>
      </xdr:nvCxnSpPr>
      <xdr:spPr>
        <a:xfrm rot="5400000">
          <a:off x="12565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25" name="直線矢印コネクタ 24"/>
        <xdr:cNvCxnSpPr/>
      </xdr:nvCxnSpPr>
      <xdr:spPr>
        <a:xfrm rot="5400000">
          <a:off x="2495550" y="5257800"/>
          <a:ext cx="3429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265906</xdr:colOff>
      <xdr:row>17</xdr:row>
      <xdr:rowOff>794</xdr:rowOff>
    </xdr:from>
    <xdr:to>
      <xdr:col>8</xdr:col>
      <xdr:colOff>267494</xdr:colOff>
      <xdr:row>35</xdr:row>
      <xdr:rowOff>794</xdr:rowOff>
    </xdr:to>
    <xdr:cxnSp macro="">
      <xdr:nvCxnSpPr>
        <xdr:cNvPr id="27" name="直線矢印コネクタ 26"/>
        <xdr:cNvCxnSpPr/>
      </xdr:nvCxnSpPr>
      <xdr:spPr>
        <a:xfrm rot="5400000">
          <a:off x="2466975" y="3800475"/>
          <a:ext cx="2914650"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29" name="直線矢印コネクタ 28"/>
        <xdr:cNvCxnSpPr/>
      </xdr:nvCxnSpPr>
      <xdr:spPr>
        <a:xfrm rot="10800000">
          <a:off x="1524000" y="5257801"/>
          <a:ext cx="24003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30" name="直線矢印コネクタ 29"/>
        <xdr:cNvCxnSpPr/>
      </xdr:nvCxnSpPr>
      <xdr:spPr>
        <a:xfrm rot="5400000">
          <a:off x="2410619" y="602853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31" name="直線矢印コネクタ 30"/>
        <xdr:cNvCxnSpPr/>
      </xdr:nvCxnSpPr>
      <xdr:spPr>
        <a:xfrm rot="5400000">
          <a:off x="1876426" y="6886574"/>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32" name="直線コネクタ 31"/>
        <xdr:cNvCxnSpPr/>
      </xdr:nvCxnSpPr>
      <xdr:spPr>
        <a:xfrm>
          <a:off x="2133600" y="689610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33" name="直線矢印コネクタ 32"/>
        <xdr:cNvCxnSpPr/>
      </xdr:nvCxnSpPr>
      <xdr:spPr>
        <a:xfrm rot="5400000">
          <a:off x="3075781" y="7019925"/>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35" name="直線矢印コネクタ 34"/>
        <xdr:cNvCxnSpPr/>
      </xdr:nvCxnSpPr>
      <xdr:spPr>
        <a:xfrm rot="5400000">
          <a:off x="18772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36" name="直線矢印コネクタ 35"/>
        <xdr:cNvCxnSpPr/>
      </xdr:nvCxnSpPr>
      <xdr:spPr>
        <a:xfrm rot="5400000">
          <a:off x="17899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39" name="直線矢印コネクタ 38"/>
        <xdr:cNvCxnSpPr/>
      </xdr:nvCxnSpPr>
      <xdr:spPr>
        <a:xfrm flipV="1">
          <a:off x="4800600" y="1316038"/>
          <a:ext cx="1047750"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40" name="直線矢印コネクタ 39"/>
        <xdr:cNvCxnSpPr/>
      </xdr:nvCxnSpPr>
      <xdr:spPr>
        <a:xfrm>
          <a:off x="3200400" y="38862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41" name="直線矢印コネクタ 40"/>
        <xdr:cNvCxnSpPr/>
      </xdr:nvCxnSpPr>
      <xdr:spPr>
        <a:xfrm>
          <a:off x="3200400" y="83439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57149</xdr:rowOff>
    </xdr:from>
    <xdr:to>
      <xdr:col>11</xdr:col>
      <xdr:colOff>9525</xdr:colOff>
      <xdr:row>167</xdr:row>
      <xdr:rowOff>133349</xdr:rowOff>
    </xdr:to>
    <xdr:graphicFrame macro="">
      <xdr:nvGraphicFramePr>
        <xdr:cNvPr id="722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0</xdr:row>
          <xdr:rowOff>47625</xdr:rowOff>
        </xdr:from>
        <xdr:to>
          <xdr:col>3</xdr:col>
          <xdr:colOff>752475</xdr:colOff>
          <xdr:row>0</xdr:row>
          <xdr:rowOff>238125</xdr:rowOff>
        </xdr:to>
        <xdr:sp macro="" textlink="">
          <xdr:nvSpPr>
            <xdr:cNvPr id="14337" name="Object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tabSelected="1" workbookViewId="0">
      <selection activeCell="A2" sqref="A2"/>
    </sheetView>
  </sheetViews>
  <sheetFormatPr defaultRowHeight="13.5"/>
  <cols>
    <col min="1" max="3" width="4" style="213" customWidth="1"/>
    <col min="4" max="16384" width="9.33203125" style="213"/>
  </cols>
  <sheetData>
    <row r="1" spans="1:13" ht="17.25">
      <c r="A1" s="215" t="s">
        <v>212</v>
      </c>
    </row>
    <row r="3" spans="1:13">
      <c r="A3" s="213" t="s">
        <v>162</v>
      </c>
    </row>
    <row r="4" spans="1:13" ht="13.5" customHeight="1"/>
    <row r="5" spans="1:13">
      <c r="B5" s="384" t="s">
        <v>213</v>
      </c>
      <c r="C5" s="384"/>
      <c r="D5" s="384"/>
      <c r="E5" s="384"/>
      <c r="F5" s="384"/>
      <c r="G5" s="384"/>
      <c r="H5" s="384"/>
      <c r="I5" s="384"/>
      <c r="J5" s="384"/>
      <c r="K5" s="384"/>
      <c r="L5" s="384"/>
      <c r="M5" s="384"/>
    </row>
    <row r="6" spans="1:13">
      <c r="B6" s="384"/>
      <c r="C6" s="384"/>
      <c r="D6" s="384"/>
      <c r="E6" s="384"/>
      <c r="F6" s="384"/>
      <c r="G6" s="384"/>
      <c r="H6" s="384"/>
      <c r="I6" s="384"/>
      <c r="J6" s="384"/>
      <c r="K6" s="384"/>
      <c r="L6" s="384"/>
      <c r="M6" s="384"/>
    </row>
    <row r="7" spans="1:13">
      <c r="B7" s="384"/>
      <c r="C7" s="384"/>
      <c r="D7" s="384"/>
      <c r="E7" s="384"/>
      <c r="F7" s="384"/>
      <c r="G7" s="384"/>
      <c r="H7" s="384"/>
      <c r="I7" s="384"/>
      <c r="J7" s="384"/>
      <c r="K7" s="384"/>
      <c r="L7" s="384"/>
      <c r="M7" s="384"/>
    </row>
    <row r="8" spans="1:13">
      <c r="B8" s="384"/>
      <c r="C8" s="384"/>
      <c r="D8" s="384"/>
      <c r="E8" s="384"/>
      <c r="F8" s="384"/>
      <c r="G8" s="384"/>
      <c r="H8" s="384"/>
      <c r="I8" s="384"/>
      <c r="J8" s="384"/>
      <c r="K8" s="384"/>
      <c r="L8" s="384"/>
      <c r="M8" s="384"/>
    </row>
    <row r="9" spans="1:13">
      <c r="B9" s="384"/>
      <c r="C9" s="384"/>
      <c r="D9" s="384"/>
      <c r="E9" s="384"/>
      <c r="F9" s="384"/>
      <c r="G9" s="384"/>
      <c r="H9" s="384"/>
      <c r="I9" s="384"/>
      <c r="J9" s="384"/>
      <c r="K9" s="384"/>
      <c r="L9" s="384"/>
      <c r="M9" s="384"/>
    </row>
    <row r="10" spans="1:13">
      <c r="B10" s="385"/>
      <c r="C10" s="385"/>
      <c r="D10" s="385"/>
      <c r="E10" s="385"/>
      <c r="F10" s="385"/>
      <c r="G10" s="385"/>
      <c r="H10" s="385"/>
      <c r="I10" s="385"/>
      <c r="J10" s="385"/>
      <c r="K10" s="385"/>
      <c r="L10" s="385"/>
      <c r="M10" s="385"/>
    </row>
    <row r="11" spans="1:13">
      <c r="B11" s="385"/>
      <c r="C11" s="385"/>
      <c r="D11" s="385"/>
      <c r="E11" s="385"/>
      <c r="F11" s="385"/>
      <c r="G11" s="385"/>
      <c r="H11" s="385"/>
      <c r="I11" s="385"/>
      <c r="J11" s="385"/>
      <c r="K11" s="385"/>
      <c r="L11" s="385"/>
      <c r="M11" s="385"/>
    </row>
    <row r="13" spans="1:13">
      <c r="A13" s="213" t="s">
        <v>163</v>
      </c>
    </row>
    <row r="15" spans="1:13">
      <c r="B15" s="213" t="s">
        <v>181</v>
      </c>
      <c r="C15" s="384" t="s">
        <v>187</v>
      </c>
      <c r="D15" s="384"/>
      <c r="E15" s="384"/>
      <c r="F15" s="384"/>
      <c r="G15" s="384"/>
      <c r="H15" s="384"/>
      <c r="I15" s="384"/>
      <c r="J15" s="384"/>
      <c r="K15" s="384"/>
      <c r="L15" s="384"/>
      <c r="M15" s="384"/>
    </row>
    <row r="16" spans="1:13">
      <c r="C16" s="384"/>
      <c r="D16" s="384"/>
      <c r="E16" s="384"/>
      <c r="F16" s="384"/>
      <c r="G16" s="384"/>
      <c r="H16" s="384"/>
      <c r="I16" s="384"/>
      <c r="J16" s="384"/>
      <c r="K16" s="384"/>
      <c r="L16" s="384"/>
      <c r="M16" s="384"/>
    </row>
    <row r="17" spans="2:13">
      <c r="C17" s="384"/>
      <c r="D17" s="384"/>
      <c r="E17" s="384"/>
      <c r="F17" s="384"/>
      <c r="G17" s="384"/>
      <c r="H17" s="384"/>
      <c r="I17" s="384"/>
      <c r="J17" s="384"/>
      <c r="K17" s="384"/>
      <c r="L17" s="384"/>
      <c r="M17" s="384"/>
    </row>
    <row r="18" spans="2:13">
      <c r="C18" s="384"/>
      <c r="D18" s="384"/>
      <c r="E18" s="384"/>
      <c r="F18" s="384"/>
      <c r="G18" s="384"/>
      <c r="H18" s="384"/>
      <c r="I18" s="384"/>
      <c r="J18" s="384"/>
      <c r="K18" s="384"/>
      <c r="L18" s="384"/>
      <c r="M18" s="384"/>
    </row>
    <row r="19" spans="2:13">
      <c r="C19" s="385"/>
      <c r="D19" s="385"/>
      <c r="E19" s="385"/>
      <c r="F19" s="385"/>
      <c r="G19" s="385"/>
      <c r="H19" s="385"/>
      <c r="I19" s="385"/>
      <c r="J19" s="385"/>
      <c r="K19" s="385"/>
      <c r="L19" s="385"/>
      <c r="M19" s="385"/>
    </row>
    <row r="20" spans="2:13" ht="6.75" customHeight="1">
      <c r="C20" s="208"/>
      <c r="D20" s="208"/>
      <c r="E20" s="208"/>
      <c r="F20" s="208"/>
      <c r="G20" s="208"/>
      <c r="H20" s="208"/>
      <c r="I20" s="208"/>
      <c r="J20" s="208"/>
      <c r="K20" s="208"/>
      <c r="L20" s="208"/>
      <c r="M20" s="208"/>
    </row>
    <row r="21" spans="2:13">
      <c r="C21" s="213" t="s">
        <v>164</v>
      </c>
      <c r="D21" s="384" t="s">
        <v>177</v>
      </c>
      <c r="E21" s="384"/>
      <c r="F21" s="384"/>
      <c r="G21" s="384"/>
      <c r="H21" s="384"/>
      <c r="I21" s="384"/>
      <c r="J21" s="384"/>
      <c r="K21" s="384"/>
      <c r="L21" s="384"/>
      <c r="M21" s="384"/>
    </row>
    <row r="22" spans="2:13">
      <c r="D22" s="384"/>
      <c r="E22" s="384"/>
      <c r="F22" s="384"/>
      <c r="G22" s="384"/>
      <c r="H22" s="384"/>
      <c r="I22" s="384"/>
      <c r="J22" s="384"/>
      <c r="K22" s="384"/>
      <c r="L22" s="384"/>
      <c r="M22" s="384"/>
    </row>
    <row r="24" spans="2:13">
      <c r="B24" s="213" t="s">
        <v>182</v>
      </c>
      <c r="C24" s="384" t="s">
        <v>188</v>
      </c>
      <c r="D24" s="384"/>
      <c r="E24" s="384"/>
      <c r="F24" s="384"/>
      <c r="G24" s="384"/>
      <c r="H24" s="384"/>
      <c r="I24" s="384"/>
      <c r="J24" s="384"/>
      <c r="K24" s="384"/>
      <c r="L24" s="384"/>
      <c r="M24" s="384"/>
    </row>
    <row r="25" spans="2:13">
      <c r="C25" s="384"/>
      <c r="D25" s="384"/>
      <c r="E25" s="384"/>
      <c r="F25" s="384"/>
      <c r="G25" s="384"/>
      <c r="H25" s="384"/>
      <c r="I25" s="384"/>
      <c r="J25" s="384"/>
      <c r="K25" s="384"/>
      <c r="L25" s="384"/>
      <c r="M25" s="384"/>
    </row>
    <row r="26" spans="2:13" ht="6.75" customHeight="1">
      <c r="C26" s="214"/>
      <c r="D26" s="214"/>
      <c r="E26" s="214"/>
      <c r="F26" s="214"/>
      <c r="G26" s="214"/>
      <c r="H26" s="214"/>
      <c r="I26" s="214"/>
      <c r="J26" s="214"/>
      <c r="K26" s="214"/>
      <c r="L26" s="214"/>
      <c r="M26" s="214"/>
    </row>
    <row r="27" spans="2:13" ht="13.5" customHeight="1">
      <c r="C27" s="213" t="s">
        <v>164</v>
      </c>
      <c r="D27" s="213" t="s">
        <v>178</v>
      </c>
      <c r="E27" s="214"/>
      <c r="F27" s="214"/>
      <c r="G27" s="214"/>
      <c r="H27" s="214"/>
      <c r="I27" s="214"/>
      <c r="J27" s="214"/>
      <c r="K27" s="214"/>
      <c r="L27" s="214"/>
      <c r="M27" s="214"/>
    </row>
    <row r="29" spans="2:13" ht="13.5" customHeight="1">
      <c r="B29" s="213" t="s">
        <v>183</v>
      </c>
      <c r="C29" s="384" t="s">
        <v>238</v>
      </c>
      <c r="D29" s="384"/>
      <c r="E29" s="384"/>
      <c r="F29" s="384"/>
      <c r="G29" s="384"/>
      <c r="H29" s="384"/>
      <c r="I29" s="384"/>
      <c r="J29" s="384"/>
      <c r="K29" s="384"/>
      <c r="L29" s="384"/>
      <c r="M29" s="384"/>
    </row>
    <row r="30" spans="2:13">
      <c r="C30" s="384"/>
      <c r="D30" s="384"/>
      <c r="E30" s="384"/>
      <c r="F30" s="384"/>
      <c r="G30" s="384"/>
      <c r="H30" s="384"/>
      <c r="I30" s="384"/>
      <c r="J30" s="384"/>
      <c r="K30" s="384"/>
      <c r="L30" s="384"/>
      <c r="M30" s="384"/>
    </row>
    <row r="32" spans="2:13">
      <c r="B32" s="213" t="s">
        <v>184</v>
      </c>
      <c r="C32" s="213" t="s">
        <v>189</v>
      </c>
    </row>
    <row r="33" spans="1:13">
      <c r="C33" s="213" t="s">
        <v>201</v>
      </c>
    </row>
    <row r="35" spans="1:13">
      <c r="A35" s="213" t="s">
        <v>165</v>
      </c>
    </row>
    <row r="37" spans="1:13">
      <c r="B37" s="213" t="s">
        <v>181</v>
      </c>
      <c r="C37" s="384" t="s">
        <v>179</v>
      </c>
      <c r="D37" s="384"/>
      <c r="E37" s="384"/>
      <c r="F37" s="384"/>
      <c r="G37" s="384"/>
      <c r="H37" s="384"/>
      <c r="I37" s="384"/>
      <c r="J37" s="384"/>
      <c r="K37" s="384"/>
      <c r="L37" s="384"/>
      <c r="M37" s="384"/>
    </row>
    <row r="38" spans="1:13">
      <c r="C38" s="384"/>
      <c r="D38" s="384"/>
      <c r="E38" s="384"/>
      <c r="F38" s="384"/>
      <c r="G38" s="384"/>
      <c r="H38" s="384"/>
      <c r="I38" s="384"/>
      <c r="J38" s="384"/>
      <c r="K38" s="384"/>
      <c r="L38" s="384"/>
      <c r="M38" s="384"/>
    </row>
    <row r="40" spans="1:13">
      <c r="B40" s="213" t="s">
        <v>182</v>
      </c>
      <c r="C40" s="384" t="s">
        <v>166</v>
      </c>
      <c r="D40" s="384"/>
      <c r="E40" s="384"/>
      <c r="F40" s="384"/>
      <c r="G40" s="384"/>
      <c r="H40" s="384"/>
      <c r="I40" s="384"/>
      <c r="J40" s="384"/>
      <c r="K40" s="384"/>
      <c r="L40" s="384"/>
      <c r="M40" s="384"/>
    </row>
    <row r="41" spans="1:13">
      <c r="C41" s="384"/>
      <c r="D41" s="384"/>
      <c r="E41" s="384"/>
      <c r="F41" s="384"/>
      <c r="G41" s="384"/>
      <c r="H41" s="384"/>
      <c r="I41" s="384"/>
      <c r="J41" s="384"/>
      <c r="K41" s="384"/>
      <c r="L41" s="384"/>
      <c r="M41" s="384"/>
    </row>
    <row r="42" spans="1:13">
      <c r="C42" s="384"/>
      <c r="D42" s="384"/>
      <c r="E42" s="384"/>
      <c r="F42" s="384"/>
      <c r="G42" s="384"/>
      <c r="H42" s="384"/>
      <c r="I42" s="384"/>
      <c r="J42" s="384"/>
      <c r="K42" s="384"/>
      <c r="L42" s="384"/>
      <c r="M42" s="384"/>
    </row>
    <row r="43" spans="1:13">
      <c r="C43" s="384"/>
      <c r="D43" s="384"/>
      <c r="E43" s="384"/>
      <c r="F43" s="384"/>
      <c r="G43" s="384"/>
      <c r="H43" s="384"/>
      <c r="I43" s="384"/>
      <c r="J43" s="384"/>
      <c r="K43" s="384"/>
      <c r="L43" s="384"/>
      <c r="M43" s="384"/>
    </row>
    <row r="45" spans="1:13">
      <c r="B45" s="213" t="s">
        <v>183</v>
      </c>
      <c r="C45" s="384" t="s">
        <v>167</v>
      </c>
      <c r="D45" s="384"/>
      <c r="E45" s="384"/>
      <c r="F45" s="384"/>
      <c r="G45" s="384"/>
      <c r="H45" s="384"/>
      <c r="I45" s="384"/>
      <c r="J45" s="384"/>
      <c r="K45" s="384"/>
      <c r="L45" s="384"/>
      <c r="M45" s="384"/>
    </row>
    <row r="46" spans="1:13">
      <c r="C46" s="384"/>
      <c r="D46" s="384"/>
      <c r="E46" s="384"/>
      <c r="F46" s="384"/>
      <c r="G46" s="384"/>
      <c r="H46" s="384"/>
      <c r="I46" s="384"/>
      <c r="J46" s="384"/>
      <c r="K46" s="384"/>
      <c r="L46" s="384"/>
      <c r="M46" s="384"/>
    </row>
    <row r="47" spans="1:13">
      <c r="C47" s="385"/>
      <c r="D47" s="385"/>
      <c r="E47" s="385"/>
      <c r="F47" s="385"/>
      <c r="G47" s="385"/>
      <c r="H47" s="385"/>
      <c r="I47" s="385"/>
      <c r="J47" s="385"/>
      <c r="K47" s="385"/>
      <c r="L47" s="385"/>
      <c r="M47" s="385"/>
    </row>
    <row r="49" spans="1:13">
      <c r="B49" s="213" t="s">
        <v>184</v>
      </c>
      <c r="C49" s="384" t="s">
        <v>168</v>
      </c>
      <c r="D49" s="384"/>
      <c r="E49" s="384"/>
      <c r="F49" s="384"/>
      <c r="G49" s="384"/>
      <c r="H49" s="384"/>
      <c r="I49" s="384"/>
      <c r="J49" s="384"/>
      <c r="K49" s="384"/>
      <c r="L49" s="384"/>
      <c r="M49" s="384"/>
    </row>
    <row r="50" spans="1:13">
      <c r="C50" s="384"/>
      <c r="D50" s="384"/>
      <c r="E50" s="384"/>
      <c r="F50" s="384"/>
      <c r="G50" s="384"/>
      <c r="H50" s="384"/>
      <c r="I50" s="384"/>
      <c r="J50" s="384"/>
      <c r="K50" s="384"/>
      <c r="L50" s="384"/>
      <c r="M50" s="384"/>
    </row>
    <row r="52" spans="1:13">
      <c r="B52" s="213" t="s">
        <v>185</v>
      </c>
      <c r="C52" s="384" t="s">
        <v>169</v>
      </c>
      <c r="D52" s="384"/>
      <c r="E52" s="384"/>
      <c r="F52" s="384"/>
      <c r="G52" s="384"/>
      <c r="H52" s="384"/>
      <c r="I52" s="384"/>
      <c r="J52" s="384"/>
      <c r="K52" s="384"/>
      <c r="L52" s="384"/>
      <c r="M52" s="384"/>
    </row>
    <row r="53" spans="1:13">
      <c r="C53" s="384"/>
      <c r="D53" s="384"/>
      <c r="E53" s="384"/>
      <c r="F53" s="384"/>
      <c r="G53" s="384"/>
      <c r="H53" s="384"/>
      <c r="I53" s="384"/>
      <c r="J53" s="384"/>
      <c r="K53" s="384"/>
      <c r="L53" s="384"/>
      <c r="M53" s="384"/>
    </row>
    <row r="55" spans="1:13">
      <c r="B55" s="213" t="s">
        <v>186</v>
      </c>
      <c r="C55" s="384" t="s">
        <v>215</v>
      </c>
      <c r="D55" s="384"/>
      <c r="E55" s="384"/>
      <c r="F55" s="384"/>
      <c r="G55" s="384"/>
      <c r="H55" s="384"/>
      <c r="I55" s="384"/>
      <c r="J55" s="384"/>
      <c r="K55" s="384"/>
      <c r="L55" s="384"/>
      <c r="M55" s="384"/>
    </row>
    <row r="56" spans="1:13">
      <c r="C56" s="384"/>
      <c r="D56" s="384"/>
      <c r="E56" s="384"/>
      <c r="F56" s="384"/>
      <c r="G56" s="384"/>
      <c r="H56" s="384"/>
      <c r="I56" s="384"/>
      <c r="J56" s="384"/>
      <c r="K56" s="384"/>
      <c r="L56" s="384"/>
      <c r="M56" s="384"/>
    </row>
    <row r="57" spans="1:13">
      <c r="C57" s="385"/>
      <c r="D57" s="385"/>
      <c r="E57" s="385"/>
      <c r="F57" s="385"/>
      <c r="G57" s="385"/>
      <c r="H57" s="385"/>
      <c r="I57" s="385"/>
      <c r="J57" s="385"/>
      <c r="K57" s="385"/>
      <c r="L57" s="385"/>
      <c r="M57" s="385"/>
    </row>
    <row r="59" spans="1:13">
      <c r="A59" s="213" t="s">
        <v>170</v>
      </c>
    </row>
    <row r="61" spans="1:13">
      <c r="B61" s="213" t="s">
        <v>181</v>
      </c>
      <c r="C61" s="384" t="s">
        <v>171</v>
      </c>
      <c r="D61" s="384"/>
      <c r="E61" s="384"/>
      <c r="F61" s="384"/>
      <c r="G61" s="384"/>
      <c r="H61" s="384"/>
      <c r="I61" s="384"/>
      <c r="J61" s="384"/>
      <c r="K61" s="384"/>
      <c r="L61" s="384"/>
      <c r="M61" s="384"/>
    </row>
    <row r="62" spans="1:13">
      <c r="C62" s="384"/>
      <c r="D62" s="384"/>
      <c r="E62" s="384"/>
      <c r="F62" s="384"/>
      <c r="G62" s="384"/>
      <c r="H62" s="384"/>
      <c r="I62" s="384"/>
      <c r="J62" s="384"/>
      <c r="K62" s="384"/>
      <c r="L62" s="384"/>
      <c r="M62" s="384"/>
    </row>
    <row r="64" spans="1:13">
      <c r="B64" s="213" t="s">
        <v>182</v>
      </c>
      <c r="C64" s="384" t="s">
        <v>172</v>
      </c>
      <c r="D64" s="384"/>
      <c r="E64" s="384"/>
      <c r="F64" s="384"/>
      <c r="G64" s="384"/>
      <c r="H64" s="384"/>
      <c r="I64" s="384"/>
      <c r="J64" s="384"/>
      <c r="K64" s="384"/>
      <c r="L64" s="384"/>
      <c r="M64" s="384"/>
    </row>
    <row r="65" spans="2:13">
      <c r="C65" s="384"/>
      <c r="D65" s="384"/>
      <c r="E65" s="384"/>
      <c r="F65" s="384"/>
      <c r="G65" s="384"/>
      <c r="H65" s="384"/>
      <c r="I65" s="384"/>
      <c r="J65" s="384"/>
      <c r="K65" s="384"/>
      <c r="L65" s="384"/>
      <c r="M65" s="384"/>
    </row>
    <row r="67" spans="2:13">
      <c r="B67" s="213" t="s">
        <v>183</v>
      </c>
      <c r="C67" s="213" t="s">
        <v>173</v>
      </c>
    </row>
    <row r="69" spans="2:13">
      <c r="B69" s="213" t="s">
        <v>184</v>
      </c>
      <c r="C69" s="213" t="s">
        <v>180</v>
      </c>
    </row>
    <row r="70" spans="2:13" ht="14.25" thickBot="1"/>
    <row r="71" spans="2:13" ht="6" customHeight="1" thickTop="1">
      <c r="B71" s="216"/>
      <c r="C71" s="217"/>
      <c r="D71" s="217"/>
      <c r="E71" s="217"/>
      <c r="F71" s="217"/>
      <c r="G71" s="217"/>
      <c r="H71" s="218"/>
    </row>
    <row r="72" spans="2:13">
      <c r="B72" s="219"/>
      <c r="C72" s="220" t="s">
        <v>176</v>
      </c>
      <c r="D72" s="220"/>
      <c r="E72" s="220"/>
      <c r="F72" s="220"/>
      <c r="G72" s="220"/>
      <c r="H72" s="221"/>
    </row>
    <row r="73" spans="2:13">
      <c r="B73" s="219"/>
      <c r="C73" s="220" t="s">
        <v>174</v>
      </c>
      <c r="D73" s="220"/>
      <c r="E73" s="220"/>
      <c r="F73" s="220"/>
      <c r="G73" s="220"/>
      <c r="H73" s="221"/>
    </row>
    <row r="74" spans="2:13">
      <c r="B74" s="219"/>
      <c r="C74" s="220" t="s">
        <v>214</v>
      </c>
      <c r="D74" s="220"/>
      <c r="E74" s="220"/>
      <c r="F74" s="220"/>
      <c r="G74" s="220"/>
      <c r="H74" s="221"/>
    </row>
    <row r="75" spans="2:13">
      <c r="B75" s="219"/>
      <c r="C75" s="220" t="s">
        <v>175</v>
      </c>
      <c r="D75" s="220"/>
      <c r="E75" s="220"/>
      <c r="F75" s="220"/>
      <c r="G75" s="220"/>
      <c r="H75" s="221"/>
    </row>
    <row r="76" spans="2:13" ht="6" customHeight="1" thickBot="1">
      <c r="B76" s="222"/>
      <c r="C76" s="223"/>
      <c r="D76" s="223"/>
      <c r="E76" s="223"/>
      <c r="F76" s="223"/>
      <c r="G76" s="223"/>
      <c r="H76" s="224"/>
    </row>
    <row r="77" spans="2:13" ht="14.25" thickTop="1"/>
  </sheetData>
  <sheetProtection sheet="1"/>
  <mergeCells count="13">
    <mergeCell ref="B5:M11"/>
    <mergeCell ref="C45:M47"/>
    <mergeCell ref="C64:M65"/>
    <mergeCell ref="C15:M19"/>
    <mergeCell ref="C37:M38"/>
    <mergeCell ref="C52:M53"/>
    <mergeCell ref="C55:M57"/>
    <mergeCell ref="C24:M25"/>
    <mergeCell ref="C29:M30"/>
    <mergeCell ref="C40:M43"/>
    <mergeCell ref="C49:M50"/>
    <mergeCell ref="D21:M22"/>
    <mergeCell ref="C61:M62"/>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showGridLines="0" topLeftCell="B78" zoomScaleNormal="100" workbookViewId="0">
      <selection activeCell="H78" sqref="H78"/>
    </sheetView>
  </sheetViews>
  <sheetFormatPr defaultRowHeight="11.25"/>
  <cols>
    <col min="1" max="1" width="4" customWidth="1"/>
    <col min="2" max="2" width="5.83203125" style="62" customWidth="1"/>
    <col min="3" max="5" width="18.83203125" customWidth="1"/>
    <col min="6" max="6" width="16.83203125" bestFit="1" customWidth="1"/>
    <col min="10" max="10" width="1.5" customWidth="1"/>
  </cols>
  <sheetData>
    <row r="1" spans="1:10" ht="15" customHeight="1">
      <c r="A1" s="209" t="s">
        <v>158</v>
      </c>
    </row>
    <row r="2" spans="1:10" ht="15" customHeight="1"/>
    <row r="3" spans="1:10" ht="27" customHeight="1">
      <c r="B3" s="386" t="s">
        <v>157</v>
      </c>
      <c r="C3" s="387"/>
      <c r="D3" s="388" t="s">
        <v>96</v>
      </c>
      <c r="E3" s="389"/>
      <c r="F3" s="389"/>
      <c r="G3" s="389"/>
      <c r="H3" s="389"/>
      <c r="I3" s="390"/>
    </row>
    <row r="4" spans="1:10" ht="9" customHeight="1">
      <c r="B4" s="225"/>
      <c r="C4" s="225"/>
      <c r="D4" s="83"/>
      <c r="E4" s="83"/>
      <c r="F4" s="83"/>
      <c r="G4" s="83"/>
      <c r="H4" s="83"/>
      <c r="I4" s="83"/>
      <c r="J4" s="83"/>
    </row>
    <row r="5" spans="1:10" ht="7.5" customHeight="1">
      <c r="B5" s="225"/>
      <c r="C5" s="225"/>
      <c r="D5" s="83"/>
      <c r="E5" s="83"/>
      <c r="F5" s="83"/>
      <c r="G5" s="83"/>
      <c r="H5" s="83"/>
      <c r="I5" s="83"/>
      <c r="J5" s="83"/>
    </row>
    <row r="6" spans="1:10" ht="15" customHeight="1">
      <c r="B6" s="266" t="s">
        <v>161</v>
      </c>
      <c r="C6" s="239" t="s">
        <v>202</v>
      </c>
      <c r="D6" s="77" t="s">
        <v>210</v>
      </c>
      <c r="E6" s="365" t="s">
        <v>205</v>
      </c>
      <c r="F6" t="s">
        <v>211</v>
      </c>
    </row>
    <row r="7" spans="1:10" ht="7.5" customHeight="1">
      <c r="C7" s="239"/>
      <c r="D7" s="77"/>
      <c r="E7" s="130"/>
    </row>
    <row r="8" spans="1:10">
      <c r="B8" s="60"/>
      <c r="C8" s="268" t="s">
        <v>194</v>
      </c>
      <c r="D8" s="269"/>
      <c r="E8" s="78" t="s">
        <v>82</v>
      </c>
    </row>
    <row r="9" spans="1:10" ht="15" customHeight="1">
      <c r="B9" s="270">
        <v>11</v>
      </c>
      <c r="C9" s="268" t="s">
        <v>243</v>
      </c>
      <c r="D9" s="268"/>
      <c r="E9" s="367"/>
    </row>
    <row r="10" spans="1:10" ht="15" customHeight="1">
      <c r="B10" s="254">
        <v>12</v>
      </c>
      <c r="C10" s="83" t="s">
        <v>244</v>
      </c>
      <c r="D10" s="83"/>
      <c r="E10" s="368"/>
    </row>
    <row r="11" spans="1:10" ht="15" customHeight="1">
      <c r="B11" s="254">
        <v>13</v>
      </c>
      <c r="C11" s="83" t="s">
        <v>245</v>
      </c>
      <c r="D11" s="83"/>
      <c r="E11" s="368"/>
    </row>
    <row r="12" spans="1:10" ht="15" customHeight="1">
      <c r="B12" s="254">
        <v>15</v>
      </c>
      <c r="C12" s="83" t="s">
        <v>0</v>
      </c>
      <c r="D12" s="83"/>
      <c r="E12" s="368"/>
    </row>
    <row r="13" spans="1:10" ht="15" customHeight="1">
      <c r="B13" s="255">
        <v>17</v>
      </c>
      <c r="C13" s="256" t="s">
        <v>1</v>
      </c>
      <c r="D13" s="271"/>
      <c r="E13" s="368"/>
    </row>
    <row r="14" spans="1:10" ht="15" customHeight="1">
      <c r="B14" s="254">
        <v>61</v>
      </c>
      <c r="C14" s="83" t="s">
        <v>246</v>
      </c>
      <c r="D14" s="83"/>
      <c r="E14" s="369"/>
    </row>
    <row r="15" spans="1:10" ht="15" customHeight="1">
      <c r="B15" s="254">
        <v>62</v>
      </c>
      <c r="C15" s="83" t="s">
        <v>247</v>
      </c>
      <c r="D15" s="83"/>
      <c r="E15" s="368"/>
    </row>
    <row r="16" spans="1:10" ht="15" customHeight="1">
      <c r="B16" s="254">
        <v>111</v>
      </c>
      <c r="C16" s="83" t="s">
        <v>248</v>
      </c>
      <c r="D16" s="83"/>
      <c r="E16" s="368"/>
    </row>
    <row r="17" spans="2:5" ht="15" customHeight="1">
      <c r="B17" s="254">
        <v>112</v>
      </c>
      <c r="C17" s="83" t="s">
        <v>249</v>
      </c>
      <c r="D17" s="83"/>
      <c r="E17" s="368"/>
    </row>
    <row r="18" spans="2:5" ht="15" customHeight="1">
      <c r="B18" s="255">
        <v>113</v>
      </c>
      <c r="C18" s="256" t="s">
        <v>250</v>
      </c>
      <c r="D18" s="83"/>
      <c r="E18" s="368"/>
    </row>
    <row r="19" spans="2:5" ht="15" customHeight="1">
      <c r="B19" s="254">
        <v>114</v>
      </c>
      <c r="C19" s="83" t="s">
        <v>251</v>
      </c>
      <c r="D19" s="272"/>
      <c r="E19" s="369"/>
    </row>
    <row r="20" spans="2:5" ht="15" customHeight="1">
      <c r="B20" s="254">
        <v>151</v>
      </c>
      <c r="C20" s="83" t="s">
        <v>252</v>
      </c>
      <c r="D20" s="83"/>
      <c r="E20" s="368"/>
    </row>
    <row r="21" spans="2:5" ht="15" customHeight="1">
      <c r="B21" s="254">
        <v>152</v>
      </c>
      <c r="C21" s="83" t="s">
        <v>253</v>
      </c>
      <c r="D21" s="83"/>
      <c r="E21" s="368"/>
    </row>
    <row r="22" spans="2:5" ht="15" customHeight="1">
      <c r="B22" s="254">
        <v>161</v>
      </c>
      <c r="C22" s="83" t="s">
        <v>254</v>
      </c>
      <c r="D22" s="83"/>
      <c r="E22" s="368"/>
    </row>
    <row r="23" spans="2:5" ht="15" customHeight="1">
      <c r="B23" s="255">
        <v>162</v>
      </c>
      <c r="C23" s="256" t="s">
        <v>255</v>
      </c>
      <c r="D23" s="271"/>
      <c r="E23" s="368"/>
    </row>
    <row r="24" spans="2:5" ht="15" customHeight="1">
      <c r="B24" s="254">
        <v>163</v>
      </c>
      <c r="C24" s="83" t="s">
        <v>256</v>
      </c>
      <c r="D24" s="83"/>
      <c r="E24" s="369"/>
    </row>
    <row r="25" spans="2:5" ht="15" customHeight="1">
      <c r="B25" s="254">
        <v>164</v>
      </c>
      <c r="C25" s="83" t="s">
        <v>257</v>
      </c>
      <c r="D25" s="83"/>
      <c r="E25" s="368"/>
    </row>
    <row r="26" spans="2:5" ht="15" customHeight="1">
      <c r="B26" s="254">
        <v>191</v>
      </c>
      <c r="C26" s="83" t="s">
        <v>258</v>
      </c>
      <c r="D26" s="83"/>
      <c r="E26" s="368"/>
    </row>
    <row r="27" spans="2:5" ht="15" customHeight="1">
      <c r="B27" s="254">
        <v>201</v>
      </c>
      <c r="C27" s="83" t="s">
        <v>259</v>
      </c>
      <c r="D27" s="83"/>
      <c r="E27" s="368"/>
    </row>
    <row r="28" spans="2:5" ht="15" customHeight="1">
      <c r="B28" s="255">
        <v>202</v>
      </c>
      <c r="C28" s="256" t="s">
        <v>260</v>
      </c>
      <c r="D28" s="83"/>
      <c r="E28" s="368"/>
    </row>
    <row r="29" spans="2:5" ht="15" customHeight="1">
      <c r="B29" s="254">
        <v>203</v>
      </c>
      <c r="C29" s="83" t="s">
        <v>261</v>
      </c>
      <c r="D29" s="272"/>
      <c r="E29" s="369"/>
    </row>
    <row r="30" spans="2:5" ht="15" customHeight="1">
      <c r="B30" s="254">
        <v>204</v>
      </c>
      <c r="C30" s="267" t="s">
        <v>262</v>
      </c>
      <c r="D30" s="83"/>
      <c r="E30" s="368"/>
    </row>
    <row r="31" spans="2:5" ht="15" customHeight="1">
      <c r="B31" s="254">
        <v>205</v>
      </c>
      <c r="C31" s="83" t="s">
        <v>263</v>
      </c>
      <c r="D31" s="83"/>
      <c r="E31" s="368"/>
    </row>
    <row r="32" spans="2:5" ht="15" customHeight="1">
      <c r="B32" s="254">
        <v>206</v>
      </c>
      <c r="C32" s="83" t="s">
        <v>264</v>
      </c>
      <c r="D32" s="83"/>
      <c r="E32" s="368"/>
    </row>
    <row r="33" spans="2:5" ht="15" customHeight="1">
      <c r="B33" s="255">
        <v>207</v>
      </c>
      <c r="C33" s="256" t="s">
        <v>265</v>
      </c>
      <c r="D33" s="83"/>
      <c r="E33" s="368"/>
    </row>
    <row r="34" spans="2:5" ht="15" customHeight="1">
      <c r="B34" s="254">
        <v>208</v>
      </c>
      <c r="C34" s="83" t="s">
        <v>266</v>
      </c>
      <c r="D34" s="272"/>
      <c r="E34" s="369"/>
    </row>
    <row r="35" spans="2:5" ht="15" customHeight="1">
      <c r="B35" s="254">
        <v>211</v>
      </c>
      <c r="C35" s="83" t="s">
        <v>267</v>
      </c>
      <c r="D35" s="83"/>
      <c r="E35" s="368"/>
    </row>
    <row r="36" spans="2:5" ht="15" customHeight="1">
      <c r="B36" s="254">
        <v>212</v>
      </c>
      <c r="C36" s="83" t="s">
        <v>268</v>
      </c>
      <c r="D36" s="83"/>
      <c r="E36" s="368"/>
    </row>
    <row r="37" spans="2:5" ht="15" customHeight="1">
      <c r="B37" s="254">
        <v>221</v>
      </c>
      <c r="C37" s="83" t="s">
        <v>269</v>
      </c>
      <c r="D37" s="83"/>
      <c r="E37" s="368"/>
    </row>
    <row r="38" spans="2:5" ht="15" customHeight="1">
      <c r="B38" s="255">
        <v>222</v>
      </c>
      <c r="C38" s="256" t="s">
        <v>270</v>
      </c>
      <c r="D38" s="83"/>
      <c r="E38" s="368"/>
    </row>
    <row r="39" spans="2:5" ht="15" customHeight="1">
      <c r="B39" s="254">
        <v>231</v>
      </c>
      <c r="C39" s="83" t="s">
        <v>271</v>
      </c>
      <c r="D39" s="272"/>
      <c r="E39" s="369"/>
    </row>
    <row r="40" spans="2:5" ht="15" customHeight="1">
      <c r="B40" s="254">
        <v>251</v>
      </c>
      <c r="C40" s="83" t="s">
        <v>272</v>
      </c>
      <c r="D40" s="83"/>
      <c r="E40" s="368"/>
    </row>
    <row r="41" spans="2:5" ht="15" customHeight="1">
      <c r="B41" s="254">
        <v>252</v>
      </c>
      <c r="C41" s="83" t="s">
        <v>273</v>
      </c>
      <c r="D41" s="83"/>
      <c r="E41" s="368"/>
    </row>
    <row r="42" spans="2:5" ht="15" customHeight="1">
      <c r="B42" s="254">
        <v>253</v>
      </c>
      <c r="C42" s="83" t="s">
        <v>274</v>
      </c>
      <c r="D42" s="83"/>
      <c r="E42" s="368"/>
    </row>
    <row r="43" spans="2:5" ht="15" customHeight="1">
      <c r="B43" s="255">
        <v>259</v>
      </c>
      <c r="C43" s="256" t="s">
        <v>275</v>
      </c>
      <c r="D43" s="83"/>
      <c r="E43" s="368"/>
    </row>
    <row r="44" spans="2:5" ht="15" customHeight="1">
      <c r="B44" s="254">
        <v>261</v>
      </c>
      <c r="C44" s="83" t="s">
        <v>276</v>
      </c>
      <c r="D44" s="272"/>
      <c r="E44" s="369"/>
    </row>
    <row r="45" spans="2:5" ht="15" customHeight="1">
      <c r="B45" s="254">
        <v>263</v>
      </c>
      <c r="C45" s="83" t="s">
        <v>277</v>
      </c>
      <c r="D45" s="83"/>
      <c r="E45" s="368"/>
    </row>
    <row r="46" spans="2:5" ht="15" customHeight="1">
      <c r="B46" s="254">
        <v>269</v>
      </c>
      <c r="C46" s="83" t="s">
        <v>278</v>
      </c>
      <c r="D46" s="83"/>
      <c r="E46" s="368"/>
    </row>
    <row r="47" spans="2:5" ht="15" customHeight="1">
      <c r="B47" s="254">
        <v>271</v>
      </c>
      <c r="C47" s="83" t="s">
        <v>279</v>
      </c>
      <c r="D47" s="83"/>
      <c r="E47" s="368"/>
    </row>
    <row r="48" spans="2:5" ht="15" customHeight="1">
      <c r="B48" s="255">
        <v>272</v>
      </c>
      <c r="C48" s="256" t="s">
        <v>280</v>
      </c>
      <c r="D48" s="271"/>
      <c r="E48" s="370"/>
    </row>
    <row r="49" spans="2:5" ht="15" customHeight="1">
      <c r="B49" s="254">
        <v>281</v>
      </c>
      <c r="C49" s="83" t="s">
        <v>281</v>
      </c>
      <c r="D49" s="83"/>
      <c r="E49" s="368"/>
    </row>
    <row r="50" spans="2:5" ht="15" customHeight="1">
      <c r="B50" s="254">
        <v>289</v>
      </c>
      <c r="C50" s="83" t="s">
        <v>282</v>
      </c>
      <c r="D50" s="83"/>
      <c r="E50" s="368"/>
    </row>
    <row r="51" spans="2:5" ht="15" customHeight="1">
      <c r="B51" s="254">
        <v>291</v>
      </c>
      <c r="C51" s="83" t="s">
        <v>283</v>
      </c>
      <c r="D51" s="83"/>
      <c r="E51" s="368"/>
    </row>
    <row r="52" spans="2:5" ht="15" customHeight="1">
      <c r="B52" s="254">
        <v>301</v>
      </c>
      <c r="C52" s="83" t="s">
        <v>284</v>
      </c>
      <c r="D52" s="83"/>
      <c r="E52" s="368"/>
    </row>
    <row r="53" spans="2:5" ht="15" customHeight="1">
      <c r="B53" s="255">
        <v>311</v>
      </c>
      <c r="C53" s="256" t="s">
        <v>285</v>
      </c>
      <c r="D53" s="83"/>
      <c r="E53" s="368"/>
    </row>
    <row r="54" spans="2:5" ht="15" customHeight="1">
      <c r="B54" s="254">
        <v>321</v>
      </c>
      <c r="C54" s="273" t="s">
        <v>286</v>
      </c>
      <c r="D54" s="272"/>
      <c r="E54" s="369"/>
    </row>
    <row r="55" spans="2:5" ht="15" customHeight="1">
      <c r="B55" s="254">
        <v>329</v>
      </c>
      <c r="C55" s="83" t="s">
        <v>287</v>
      </c>
      <c r="D55" s="83"/>
      <c r="E55" s="368"/>
    </row>
    <row r="56" spans="2:5" ht="15" customHeight="1">
      <c r="B56" s="254">
        <v>331</v>
      </c>
      <c r="C56" s="83" t="s">
        <v>288</v>
      </c>
      <c r="D56" s="83"/>
      <c r="E56" s="368"/>
    </row>
    <row r="57" spans="2:5" ht="15" customHeight="1">
      <c r="B57" s="254">
        <v>332</v>
      </c>
      <c r="C57" s="83" t="s">
        <v>289</v>
      </c>
      <c r="D57" s="83"/>
      <c r="E57" s="368"/>
    </row>
    <row r="58" spans="2:5" ht="15" customHeight="1">
      <c r="B58" s="255">
        <v>333</v>
      </c>
      <c r="C58" s="256" t="s">
        <v>290</v>
      </c>
      <c r="D58" s="83"/>
      <c r="E58" s="368"/>
    </row>
    <row r="59" spans="2:5" ht="15" customHeight="1">
      <c r="B59" s="254">
        <v>339</v>
      </c>
      <c r="C59" s="83" t="s">
        <v>291</v>
      </c>
      <c r="D59" s="272"/>
      <c r="E59" s="369"/>
    </row>
    <row r="60" spans="2:5" ht="15" customHeight="1">
      <c r="B60" s="254">
        <v>341</v>
      </c>
      <c r="C60" s="83" t="s">
        <v>292</v>
      </c>
      <c r="D60" s="83"/>
      <c r="E60" s="368"/>
    </row>
    <row r="61" spans="2:5" ht="15" customHeight="1">
      <c r="B61" s="254">
        <v>342</v>
      </c>
      <c r="C61" s="83" t="s">
        <v>293</v>
      </c>
      <c r="D61" s="83"/>
      <c r="E61" s="368"/>
    </row>
    <row r="62" spans="2:5" ht="15" customHeight="1">
      <c r="B62" s="254">
        <v>351</v>
      </c>
      <c r="C62" s="83" t="s">
        <v>294</v>
      </c>
      <c r="D62" s="83"/>
      <c r="E62" s="368"/>
    </row>
    <row r="63" spans="2:5" ht="15" customHeight="1">
      <c r="B63" s="255">
        <v>354</v>
      </c>
      <c r="C63" s="256" t="s">
        <v>295</v>
      </c>
      <c r="D63" s="83"/>
      <c r="E63" s="368"/>
    </row>
    <row r="64" spans="2:5" ht="15" customHeight="1">
      <c r="B64" s="254">
        <v>359</v>
      </c>
      <c r="C64" s="83" t="s">
        <v>296</v>
      </c>
      <c r="D64" s="272"/>
      <c r="E64" s="369"/>
    </row>
    <row r="65" spans="2:5" ht="15" customHeight="1">
      <c r="B65" s="254">
        <v>391</v>
      </c>
      <c r="C65" s="83" t="s">
        <v>2</v>
      </c>
      <c r="D65" s="83"/>
      <c r="E65" s="368"/>
    </row>
    <row r="66" spans="2:5" ht="15" customHeight="1">
      <c r="B66" s="254">
        <v>392</v>
      </c>
      <c r="C66" s="83" t="s">
        <v>297</v>
      </c>
      <c r="D66" s="83"/>
      <c r="E66" s="368"/>
    </row>
    <row r="67" spans="2:5" ht="15" customHeight="1">
      <c r="B67" s="254">
        <v>411</v>
      </c>
      <c r="C67" s="83" t="s">
        <v>298</v>
      </c>
      <c r="D67" s="83"/>
      <c r="E67" s="368"/>
    </row>
    <row r="68" spans="2:5" ht="15" customHeight="1">
      <c r="B68" s="255">
        <v>412</v>
      </c>
      <c r="C68" s="256" t="s">
        <v>299</v>
      </c>
      <c r="D68" s="271"/>
      <c r="E68" s="368"/>
    </row>
    <row r="69" spans="2:5" ht="15" customHeight="1">
      <c r="B69" s="254">
        <v>413</v>
      </c>
      <c r="C69" s="83" t="s">
        <v>300</v>
      </c>
      <c r="D69" s="83"/>
      <c r="E69" s="369"/>
    </row>
    <row r="70" spans="2:5" ht="15" customHeight="1">
      <c r="B70" s="254">
        <v>419</v>
      </c>
      <c r="C70" s="83" t="s">
        <v>301</v>
      </c>
      <c r="D70" s="83"/>
      <c r="E70" s="368"/>
    </row>
    <row r="71" spans="2:5" ht="15" customHeight="1">
      <c r="B71" s="254">
        <v>461</v>
      </c>
      <c r="C71" s="83" t="s">
        <v>302</v>
      </c>
      <c r="D71" s="83"/>
      <c r="E71" s="368"/>
    </row>
    <row r="72" spans="2:5" ht="15" customHeight="1">
      <c r="B72" s="254">
        <v>462</v>
      </c>
      <c r="C72" s="83" t="s">
        <v>303</v>
      </c>
      <c r="D72" s="83"/>
      <c r="E72" s="368"/>
    </row>
    <row r="73" spans="2:5" ht="15" customHeight="1">
      <c r="B73" s="255">
        <v>471</v>
      </c>
      <c r="C73" s="256" t="s">
        <v>216</v>
      </c>
      <c r="D73" s="271"/>
      <c r="E73" s="368"/>
    </row>
    <row r="74" spans="2:5" ht="15" customHeight="1">
      <c r="B74" s="254">
        <v>481</v>
      </c>
      <c r="C74" s="83" t="s">
        <v>217</v>
      </c>
      <c r="D74" s="83"/>
      <c r="E74" s="369"/>
    </row>
    <row r="75" spans="2:5" ht="15" customHeight="1">
      <c r="B75" s="254">
        <v>511</v>
      </c>
      <c r="C75" s="83" t="s">
        <v>3</v>
      </c>
      <c r="D75" s="83"/>
      <c r="E75" s="368"/>
    </row>
    <row r="76" spans="2:5" ht="15" customHeight="1">
      <c r="B76" s="254">
        <v>531</v>
      </c>
      <c r="C76" s="83" t="s">
        <v>4</v>
      </c>
      <c r="D76" s="83"/>
      <c r="E76" s="368"/>
    </row>
    <row r="77" spans="2:5" ht="15" customHeight="1">
      <c r="B77" s="254">
        <v>551</v>
      </c>
      <c r="C77" s="83" t="s">
        <v>304</v>
      </c>
      <c r="D77" s="83"/>
      <c r="E77" s="368"/>
    </row>
    <row r="78" spans="2:5" ht="15" customHeight="1">
      <c r="B78" s="255">
        <v>552</v>
      </c>
      <c r="C78" s="256" t="s">
        <v>305</v>
      </c>
      <c r="D78" s="256"/>
      <c r="E78" s="370"/>
    </row>
    <row r="79" spans="2:5" ht="15" customHeight="1">
      <c r="B79" s="254">
        <v>553</v>
      </c>
      <c r="C79" s="83" t="s">
        <v>306</v>
      </c>
      <c r="D79" s="83"/>
      <c r="E79" s="368"/>
    </row>
    <row r="80" spans="2:5" ht="15" customHeight="1">
      <c r="B80" s="254">
        <v>571</v>
      </c>
      <c r="C80" s="83" t="s">
        <v>307</v>
      </c>
      <c r="D80" s="83"/>
      <c r="E80" s="368"/>
    </row>
    <row r="81" spans="2:5" ht="15" customHeight="1">
      <c r="B81" s="254">
        <v>572</v>
      </c>
      <c r="C81" s="83" t="s">
        <v>308</v>
      </c>
      <c r="D81" s="83"/>
      <c r="E81" s="368"/>
    </row>
    <row r="82" spans="2:5" ht="15" customHeight="1">
      <c r="B82" s="254">
        <v>573</v>
      </c>
      <c r="C82" s="83" t="s">
        <v>309</v>
      </c>
      <c r="D82" s="83"/>
      <c r="E82" s="368"/>
    </row>
    <row r="83" spans="2:5" ht="15" customHeight="1">
      <c r="B83" s="255">
        <v>574</v>
      </c>
      <c r="C83" s="256" t="s">
        <v>310</v>
      </c>
      <c r="D83" s="256"/>
      <c r="E83" s="370"/>
    </row>
    <row r="84" spans="2:5" ht="15" customHeight="1">
      <c r="B84" s="254">
        <v>575</v>
      </c>
      <c r="C84" s="83" t="s">
        <v>311</v>
      </c>
      <c r="D84" s="83"/>
      <c r="E84" s="368"/>
    </row>
    <row r="85" spans="2:5" ht="15" customHeight="1">
      <c r="B85" s="254">
        <v>576</v>
      </c>
      <c r="C85" s="83" t="s">
        <v>312</v>
      </c>
      <c r="D85" s="83"/>
      <c r="E85" s="368"/>
    </row>
    <row r="86" spans="2:5" ht="15" customHeight="1">
      <c r="B86" s="254">
        <v>577</v>
      </c>
      <c r="C86" s="83" t="s">
        <v>313</v>
      </c>
      <c r="D86" s="83"/>
      <c r="E86" s="368"/>
    </row>
    <row r="87" spans="2:5" ht="15" customHeight="1">
      <c r="B87" s="254">
        <v>578</v>
      </c>
      <c r="C87" s="83" t="s">
        <v>314</v>
      </c>
      <c r="D87" s="83"/>
      <c r="E87" s="368"/>
    </row>
    <row r="88" spans="2:5" ht="15" customHeight="1">
      <c r="B88" s="255">
        <v>579</v>
      </c>
      <c r="C88" s="256" t="s">
        <v>315</v>
      </c>
      <c r="D88" s="256"/>
      <c r="E88" s="370"/>
    </row>
    <row r="89" spans="2:5" ht="15" customHeight="1">
      <c r="B89" s="254">
        <v>591</v>
      </c>
      <c r="C89" s="83" t="s">
        <v>316</v>
      </c>
      <c r="D89" s="83"/>
      <c r="E89" s="368"/>
    </row>
    <row r="90" spans="2:5" ht="15" customHeight="1">
      <c r="B90" s="254">
        <v>592</v>
      </c>
      <c r="C90" s="83" t="s">
        <v>317</v>
      </c>
      <c r="D90" s="83"/>
      <c r="E90" s="368"/>
    </row>
    <row r="91" spans="2:5" ht="15" customHeight="1">
      <c r="B91" s="254">
        <v>593</v>
      </c>
      <c r="C91" s="83" t="s">
        <v>318</v>
      </c>
      <c r="D91" s="83"/>
      <c r="E91" s="368"/>
    </row>
    <row r="92" spans="2:5" ht="15" customHeight="1">
      <c r="B92" s="254">
        <v>594</v>
      </c>
      <c r="C92" s="83" t="s">
        <v>319</v>
      </c>
      <c r="D92" s="83"/>
      <c r="E92" s="368"/>
    </row>
    <row r="93" spans="2:5" ht="15" customHeight="1">
      <c r="B93" s="255">
        <v>595</v>
      </c>
      <c r="C93" s="256" t="s">
        <v>320</v>
      </c>
      <c r="D93" s="271"/>
      <c r="E93" s="368"/>
    </row>
    <row r="94" spans="2:5" ht="15" customHeight="1">
      <c r="B94" s="254">
        <v>611</v>
      </c>
      <c r="C94" s="83" t="s">
        <v>5</v>
      </c>
      <c r="D94" s="83"/>
      <c r="E94" s="369"/>
    </row>
    <row r="95" spans="2:5" ht="15" customHeight="1">
      <c r="B95" s="254">
        <v>631</v>
      </c>
      <c r="C95" s="83" t="s">
        <v>321</v>
      </c>
      <c r="D95" s="83"/>
      <c r="E95" s="368"/>
    </row>
    <row r="96" spans="2:5" ht="15" customHeight="1">
      <c r="B96" s="254">
        <v>632</v>
      </c>
      <c r="C96" s="83" t="s">
        <v>322</v>
      </c>
      <c r="D96" s="83"/>
      <c r="E96" s="368"/>
    </row>
    <row r="97" spans="2:5" ht="15" customHeight="1">
      <c r="B97" s="254">
        <v>641</v>
      </c>
      <c r="C97" s="83" t="s">
        <v>323</v>
      </c>
      <c r="D97" s="83"/>
      <c r="E97" s="368"/>
    </row>
    <row r="98" spans="2:5" ht="15" customHeight="1">
      <c r="B98" s="255">
        <v>642</v>
      </c>
      <c r="C98" s="256" t="s">
        <v>324</v>
      </c>
      <c r="D98" s="83"/>
      <c r="E98" s="368"/>
    </row>
    <row r="99" spans="2:5" ht="15" customHeight="1">
      <c r="B99" s="254">
        <v>643</v>
      </c>
      <c r="C99" s="83" t="s">
        <v>325</v>
      </c>
      <c r="D99" s="272"/>
      <c r="E99" s="369"/>
    </row>
    <row r="100" spans="2:5" ht="15" customHeight="1">
      <c r="B100" s="254">
        <v>644</v>
      </c>
      <c r="C100" s="83" t="s">
        <v>326</v>
      </c>
      <c r="D100" s="83"/>
      <c r="E100" s="368"/>
    </row>
    <row r="101" spans="2:5" ht="15" customHeight="1">
      <c r="B101" s="254">
        <v>659</v>
      </c>
      <c r="C101" s="83" t="s">
        <v>327</v>
      </c>
      <c r="D101" s="83"/>
      <c r="E101" s="368"/>
    </row>
    <row r="102" spans="2:5" ht="15" customHeight="1">
      <c r="B102" s="254">
        <v>661</v>
      </c>
      <c r="C102" s="83" t="s">
        <v>328</v>
      </c>
      <c r="D102" s="83"/>
      <c r="E102" s="368"/>
    </row>
    <row r="103" spans="2:5" ht="15" customHeight="1">
      <c r="B103" s="255">
        <v>662</v>
      </c>
      <c r="C103" s="256" t="s">
        <v>329</v>
      </c>
      <c r="D103" s="83"/>
      <c r="E103" s="368"/>
    </row>
    <row r="104" spans="2:5" ht="15" customHeight="1">
      <c r="B104" s="254">
        <v>663</v>
      </c>
      <c r="C104" s="83" t="s">
        <v>330</v>
      </c>
      <c r="D104" s="272"/>
      <c r="E104" s="369"/>
    </row>
    <row r="105" spans="2:5" ht="15" customHeight="1">
      <c r="B105" s="254">
        <v>669</v>
      </c>
      <c r="C105" s="83" t="s">
        <v>331</v>
      </c>
      <c r="D105" s="83"/>
      <c r="E105" s="368"/>
    </row>
    <row r="106" spans="2:5" ht="15" customHeight="1">
      <c r="B106" s="254">
        <v>671</v>
      </c>
      <c r="C106" s="83" t="s">
        <v>332</v>
      </c>
      <c r="D106" s="83"/>
      <c r="E106" s="368"/>
    </row>
    <row r="107" spans="2:5" ht="15" customHeight="1">
      <c r="B107" s="254">
        <v>672</v>
      </c>
      <c r="C107" s="83" t="s">
        <v>333</v>
      </c>
      <c r="D107" s="83"/>
      <c r="E107" s="368"/>
    </row>
    <row r="108" spans="2:5" ht="15" customHeight="1">
      <c r="B108" s="255">
        <v>673</v>
      </c>
      <c r="C108" s="256" t="s">
        <v>334</v>
      </c>
      <c r="D108" s="271"/>
      <c r="E108" s="368"/>
    </row>
    <row r="109" spans="2:5" ht="15" customHeight="1">
      <c r="B109" s="254">
        <v>674</v>
      </c>
      <c r="C109" s="83" t="s">
        <v>335</v>
      </c>
      <c r="D109" s="83"/>
      <c r="E109" s="369"/>
    </row>
    <row r="110" spans="2:5" ht="15" customHeight="1">
      <c r="B110" s="254">
        <v>679</v>
      </c>
      <c r="C110" s="83" t="s">
        <v>336</v>
      </c>
      <c r="D110" s="83"/>
      <c r="E110" s="368"/>
    </row>
    <row r="111" spans="2:5" ht="15" customHeight="1">
      <c r="B111" s="254">
        <v>681</v>
      </c>
      <c r="C111" s="83" t="s">
        <v>6</v>
      </c>
      <c r="D111" s="83"/>
      <c r="E111" s="368"/>
    </row>
    <row r="112" spans="2:5" ht="15" customHeight="1">
      <c r="B112" s="257">
        <v>691</v>
      </c>
      <c r="C112" s="258" t="s">
        <v>7</v>
      </c>
      <c r="D112" s="258"/>
      <c r="E112" s="371"/>
    </row>
    <row r="113" spans="2:5" ht="15" customHeight="1">
      <c r="B113" s="61"/>
      <c r="C113" s="82" t="s">
        <v>77</v>
      </c>
      <c r="D113" s="49"/>
      <c r="E113" s="372">
        <f>SUM(E9:E112)</f>
        <v>0</v>
      </c>
    </row>
    <row r="114" spans="2:5" ht="15" customHeight="1"/>
    <row r="115" spans="2:5" ht="15" customHeight="1">
      <c r="B115" s="266" t="s">
        <v>161</v>
      </c>
      <c r="C115" t="s">
        <v>95</v>
      </c>
      <c r="D115" s="365" t="s">
        <v>198</v>
      </c>
      <c r="E115" t="s">
        <v>159</v>
      </c>
    </row>
    <row r="116" spans="2:5" ht="7.5" customHeight="1"/>
    <row r="117" spans="2:5" ht="15" customHeight="1">
      <c r="B117" s="237" t="s">
        <v>197</v>
      </c>
      <c r="C117" s="238" t="s">
        <v>94</v>
      </c>
      <c r="D117" t="s">
        <v>200</v>
      </c>
    </row>
    <row r="118" spans="2:5" ht="15" customHeight="1">
      <c r="B118" s="237" t="s">
        <v>197</v>
      </c>
      <c r="C118" s="238" t="s">
        <v>198</v>
      </c>
      <c r="D118" t="s">
        <v>199</v>
      </c>
    </row>
    <row r="119" spans="2:5" ht="15" customHeight="1"/>
    <row r="120" spans="2:5" ht="15" customHeight="1">
      <c r="B120" s="266" t="s">
        <v>161</v>
      </c>
      <c r="C120" s="79" t="s">
        <v>85</v>
      </c>
      <c r="D120" s="366">
        <v>0.58099999999999996</v>
      </c>
      <c r="E120" t="s">
        <v>160</v>
      </c>
    </row>
    <row r="121" spans="2:5" ht="7.5" customHeight="1"/>
    <row r="122" spans="2:5" ht="15">
      <c r="C122" s="251" t="s">
        <v>412</v>
      </c>
      <c r="D122" s="252"/>
      <c r="E122" s="251"/>
    </row>
    <row r="123" spans="2:5" ht="12">
      <c r="C123" s="357" t="s">
        <v>233</v>
      </c>
      <c r="D123" s="358">
        <v>0.57399999999999995</v>
      </c>
      <c r="E123" s="381"/>
    </row>
    <row r="124" spans="2:5" ht="12">
      <c r="C124" s="359" t="s">
        <v>234</v>
      </c>
      <c r="D124" s="360">
        <v>0.58199999999999996</v>
      </c>
      <c r="E124" s="382"/>
    </row>
    <row r="125" spans="2:5" ht="12">
      <c r="C125" s="359" t="s">
        <v>235</v>
      </c>
      <c r="D125" s="360">
        <v>0.61699999999999999</v>
      </c>
      <c r="E125" s="382"/>
    </row>
    <row r="126" spans="2:5" ht="12">
      <c r="C126" s="359" t="s">
        <v>236</v>
      </c>
      <c r="D126" s="360">
        <v>0.59</v>
      </c>
      <c r="E126" s="382"/>
    </row>
    <row r="127" spans="2:5" ht="12">
      <c r="C127" s="359" t="s">
        <v>237</v>
      </c>
      <c r="D127" s="360">
        <v>0.58699999999999997</v>
      </c>
      <c r="E127" s="382"/>
    </row>
    <row r="128" spans="2:5" ht="12">
      <c r="C128" s="359" t="s">
        <v>410</v>
      </c>
      <c r="D128" s="360">
        <v>0.58099999999999996</v>
      </c>
      <c r="E128" s="382"/>
    </row>
    <row r="129" spans="3:5" ht="12">
      <c r="C129" s="361" t="s">
        <v>411</v>
      </c>
      <c r="D129" s="362">
        <f>AVERAGE(D123:D128)</f>
        <v>0.58850000000000002</v>
      </c>
      <c r="E129" s="382"/>
    </row>
    <row r="130" spans="3:5" ht="12">
      <c r="C130" s="381"/>
      <c r="D130" s="383"/>
      <c r="E130" s="383"/>
    </row>
    <row r="131" spans="3:5">
      <c r="C131" s="240"/>
    </row>
    <row r="132" spans="3:5">
      <c r="C132" s="240"/>
    </row>
    <row r="133" spans="3:5">
      <c r="C133" s="240"/>
    </row>
  </sheetData>
  <sheetProtection sheet="1" objects="1" scenarios="1"/>
  <mergeCells count="2">
    <mergeCell ref="B3:C3"/>
    <mergeCell ref="D3:I3"/>
  </mergeCells>
  <phoneticPr fontId="5"/>
  <dataValidations count="3">
    <dataValidation type="list" allowBlank="1" showInputMessage="1" showErrorMessage="1" sqref="D115">
      <formula1>$C$117:$C$118</formula1>
    </dataValidation>
    <dataValidation type="list" allowBlank="1" showInputMessage="1" showErrorMessage="1" sqref="E7">
      <formula1>$C$129:$C$133</formula1>
    </dataValidation>
    <dataValidation type="list" allowBlank="1" showInputMessage="1" showErrorMessage="1" sqref="E6">
      <formula1>"億円,百万円,万円,千円,円"</formula1>
    </dataValidation>
  </dataValidations>
  <printOptions horizontalCentered="1"/>
  <pageMargins left="0.70866141732283472" right="0.70866141732283472" top="0.74803149606299213" bottom="0.74803149606299213" header="0.31496062992125984" footer="0.31496062992125984"/>
  <pageSetup paperSize="9" scale="91" orientation="portrait" horizontalDpi="300" verticalDpi="300" r:id="rId1"/>
  <rowBreaks count="2" manualBreakCount="2">
    <brk id="56" max="9" man="1"/>
    <brk id="11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topLeftCell="A2" zoomScaleNormal="100" workbookViewId="0">
      <selection activeCell="B24" sqref="B24"/>
    </sheetView>
  </sheetViews>
  <sheetFormatPr defaultRowHeight="11.25"/>
  <cols>
    <col min="1" max="1" width="9.33203125" style="99"/>
    <col min="2" max="2" width="4.6640625" style="99" customWidth="1"/>
    <col min="3" max="3" width="23.33203125" style="99" customWidth="1"/>
    <col min="4" max="5" width="15.6640625" style="99" customWidth="1"/>
    <col min="6" max="6" width="15.6640625" style="99" bestFit="1" customWidth="1"/>
    <col min="7" max="8" width="9.33203125" style="99"/>
    <col min="9" max="9" width="3.5" style="99" customWidth="1"/>
    <col min="10" max="16384" width="9.33203125" style="99"/>
  </cols>
  <sheetData>
    <row r="1" spans="1:8" ht="18" customHeight="1">
      <c r="A1" s="212" t="s">
        <v>97</v>
      </c>
      <c r="B1" s="98"/>
      <c r="C1" s="98"/>
      <c r="D1" s="98"/>
      <c r="E1" s="98"/>
      <c r="F1" s="98"/>
      <c r="G1" s="98"/>
      <c r="H1" s="98"/>
    </row>
    <row r="2" spans="1:8" ht="18" customHeight="1">
      <c r="A2" s="98"/>
      <c r="B2" s="98"/>
      <c r="C2" s="98"/>
      <c r="D2" s="98"/>
      <c r="E2" s="98"/>
      <c r="F2" s="98"/>
      <c r="G2" s="98"/>
      <c r="H2" s="98"/>
    </row>
    <row r="3" spans="1:8" ht="18" customHeight="1">
      <c r="A3" s="102" t="s">
        <v>127</v>
      </c>
      <c r="B3" s="127"/>
      <c r="C3" s="127"/>
      <c r="D3" s="100"/>
      <c r="E3" s="100"/>
      <c r="F3" s="100"/>
      <c r="G3" s="101"/>
      <c r="H3" s="101"/>
    </row>
    <row r="4" spans="1:8" ht="24" customHeight="1">
      <c r="A4" s="98"/>
      <c r="B4" s="391" t="str">
        <f>+データ入力表!D3</f>
        <v>○○の需要増加による経済波及効果分析</v>
      </c>
      <c r="C4" s="391"/>
      <c r="D4" s="391"/>
      <c r="E4" s="391"/>
      <c r="F4" s="391"/>
      <c r="G4" s="391"/>
      <c r="H4" s="391"/>
    </row>
    <row r="5" spans="1:8" ht="18" customHeight="1">
      <c r="A5" s="98"/>
      <c r="B5" s="102"/>
      <c r="C5" s="102"/>
      <c r="D5" s="102"/>
      <c r="E5" s="102"/>
      <c r="F5" s="102"/>
      <c r="G5" s="102"/>
      <c r="H5" s="102"/>
    </row>
    <row r="6" spans="1:8" ht="18" customHeight="1">
      <c r="A6" s="102" t="s">
        <v>128</v>
      </c>
      <c r="B6" s="98"/>
      <c r="C6" s="102"/>
      <c r="D6" s="102"/>
      <c r="E6" s="102"/>
      <c r="F6" s="102"/>
      <c r="G6" s="98"/>
      <c r="H6" s="98"/>
    </row>
    <row r="7" spans="1:8" ht="36" customHeight="1">
      <c r="A7" s="98"/>
      <c r="B7" s="103"/>
      <c r="C7" s="128"/>
      <c r="D7" s="128"/>
      <c r="E7" s="128"/>
      <c r="F7" s="128"/>
      <c r="G7" s="128"/>
      <c r="H7" s="129"/>
    </row>
    <row r="8" spans="1:8" ht="18" customHeight="1">
      <c r="A8" s="98"/>
      <c r="B8" s="98"/>
      <c r="C8" s="98"/>
      <c r="D8" s="98"/>
      <c r="E8" s="98"/>
      <c r="F8" s="98"/>
      <c r="G8" s="98"/>
      <c r="H8" s="98"/>
    </row>
    <row r="9" spans="1:8" ht="18" customHeight="1">
      <c r="A9" s="98" t="s">
        <v>129</v>
      </c>
      <c r="B9" s="98"/>
      <c r="C9" s="98"/>
      <c r="D9" s="104" t="str">
        <f>+"(単位："&amp;データ入力表!E6&amp;")"</f>
        <v>(単位：億円)</v>
      </c>
      <c r="E9" s="98"/>
      <c r="F9" s="98"/>
      <c r="G9" s="98"/>
      <c r="H9" s="98"/>
    </row>
    <row r="10" spans="1:8" ht="18" customHeight="1">
      <c r="A10" s="98"/>
      <c r="B10" s="105" t="s">
        <v>98</v>
      </c>
      <c r="C10" s="106"/>
      <c r="D10" s="107">
        <f>計算!C109</f>
        <v>0</v>
      </c>
      <c r="E10" s="98"/>
      <c r="F10" s="98"/>
      <c r="G10" s="98"/>
      <c r="H10" s="98"/>
    </row>
    <row r="11" spans="1:8" ht="18" customHeight="1">
      <c r="A11" s="98"/>
      <c r="B11" s="105" t="s">
        <v>99</v>
      </c>
      <c r="C11" s="106"/>
      <c r="D11" s="107">
        <f>計算!D109</f>
        <v>0</v>
      </c>
      <c r="E11" s="98"/>
      <c r="F11" s="98"/>
      <c r="G11" s="98"/>
      <c r="H11" s="98"/>
    </row>
    <row r="12" spans="1:8" ht="18" customHeight="1">
      <c r="A12" s="98"/>
      <c r="B12" s="105" t="s">
        <v>132</v>
      </c>
      <c r="C12" s="106"/>
      <c r="D12" s="124">
        <f>+データ入力表!D120</f>
        <v>0.58099999999999996</v>
      </c>
      <c r="E12" s="108" t="s">
        <v>133</v>
      </c>
      <c r="F12" s="108"/>
      <c r="G12" s="108"/>
      <c r="H12" s="108"/>
    </row>
    <row r="13" spans="1:8" ht="18" customHeight="1">
      <c r="A13" s="98"/>
      <c r="B13" s="98"/>
      <c r="C13" s="98"/>
      <c r="D13" s="98"/>
      <c r="E13" s="98"/>
      <c r="F13" s="98"/>
      <c r="G13" s="98"/>
      <c r="H13" s="98"/>
    </row>
    <row r="14" spans="1:8" ht="18" customHeight="1">
      <c r="A14" s="98" t="s">
        <v>130</v>
      </c>
      <c r="B14" s="98"/>
      <c r="C14" s="98"/>
      <c r="D14" s="98"/>
      <c r="E14" s="98"/>
      <c r="F14" s="98"/>
      <c r="G14" s="98"/>
      <c r="H14" s="104" t="str">
        <f>+"(単位："&amp;データ入力表!E6&amp;"、人、倍）"</f>
        <v>(単位：億円、人、倍）</v>
      </c>
    </row>
    <row r="15" spans="1:8" ht="18" customHeight="1">
      <c r="A15" s="98"/>
      <c r="B15" s="109"/>
      <c r="C15" s="110"/>
      <c r="D15" s="109" t="s">
        <v>100</v>
      </c>
      <c r="E15" s="110"/>
      <c r="F15" s="111"/>
      <c r="G15" s="109" t="s">
        <v>240</v>
      </c>
      <c r="H15" s="112"/>
    </row>
    <row r="16" spans="1:8" ht="18" customHeight="1">
      <c r="A16" s="98"/>
      <c r="B16" s="113"/>
      <c r="C16" s="102" t="s">
        <v>101</v>
      </c>
      <c r="D16" s="113"/>
      <c r="E16" s="109" t="s">
        <v>102</v>
      </c>
      <c r="F16" s="111"/>
      <c r="G16" s="114"/>
      <c r="H16" s="115" t="s">
        <v>103</v>
      </c>
    </row>
    <row r="17" spans="1:9" ht="18" customHeight="1">
      <c r="A17" s="98"/>
      <c r="B17" s="113"/>
      <c r="C17" s="102"/>
      <c r="D17" s="113"/>
      <c r="E17" s="113" t="s">
        <v>104</v>
      </c>
      <c r="F17" s="116" t="s">
        <v>107</v>
      </c>
      <c r="G17" s="114"/>
      <c r="H17" s="115" t="s">
        <v>108</v>
      </c>
    </row>
    <row r="18" spans="1:9" ht="18" customHeight="1">
      <c r="A18" s="98"/>
      <c r="B18" s="117"/>
      <c r="C18" s="118"/>
      <c r="D18" s="117"/>
      <c r="E18" s="119"/>
      <c r="F18" s="120" t="s">
        <v>105</v>
      </c>
      <c r="G18" s="121"/>
      <c r="H18" s="122" t="s">
        <v>106</v>
      </c>
    </row>
    <row r="19" spans="1:9" ht="18" customHeight="1">
      <c r="A19" s="98"/>
      <c r="B19" s="113" t="s">
        <v>20</v>
      </c>
      <c r="C19" s="102"/>
      <c r="D19" s="113">
        <f>②表!R112</f>
        <v>0</v>
      </c>
      <c r="E19" s="377">
        <f>②表!S112</f>
        <v>0</v>
      </c>
      <c r="F19" s="113">
        <f>②表!T112</f>
        <v>0</v>
      </c>
      <c r="G19" s="113">
        <f>②表!U112</f>
        <v>0</v>
      </c>
      <c r="H19" s="113">
        <f>②表!V112</f>
        <v>0</v>
      </c>
      <c r="I19" s="125"/>
    </row>
    <row r="20" spans="1:9" ht="18" customHeight="1">
      <c r="A20" s="98"/>
      <c r="B20" s="113"/>
      <c r="C20" s="374" t="s">
        <v>120</v>
      </c>
      <c r="D20" s="376">
        <f>②表!C112</f>
        <v>0</v>
      </c>
      <c r="E20" s="380">
        <f>②表!D112</f>
        <v>0</v>
      </c>
      <c r="F20" s="379">
        <f>②表!E112</f>
        <v>0</v>
      </c>
      <c r="G20" s="379">
        <f>②表!F112</f>
        <v>0</v>
      </c>
      <c r="H20" s="376">
        <f>②表!G112</f>
        <v>0</v>
      </c>
    </row>
    <row r="21" spans="1:9" ht="18" customHeight="1">
      <c r="A21" s="98"/>
      <c r="B21" s="113"/>
      <c r="C21" s="374" t="s">
        <v>118</v>
      </c>
      <c r="D21" s="373">
        <f>②表!H112</f>
        <v>0</v>
      </c>
      <c r="E21" s="376">
        <f>②表!I112</f>
        <v>0</v>
      </c>
      <c r="F21" s="376">
        <f>②表!J112</f>
        <v>0</v>
      </c>
      <c r="G21" s="376">
        <f>②表!K112</f>
        <v>0</v>
      </c>
      <c r="H21" s="373">
        <f>②表!L112</f>
        <v>0</v>
      </c>
    </row>
    <row r="22" spans="1:9" ht="18" customHeight="1">
      <c r="A22" s="98"/>
      <c r="B22" s="117"/>
      <c r="C22" s="375" t="s">
        <v>119</v>
      </c>
      <c r="D22" s="378">
        <f>②表!M112</f>
        <v>0</v>
      </c>
      <c r="E22" s="378">
        <f>②表!N112</f>
        <v>0</v>
      </c>
      <c r="F22" s="378">
        <f>②表!O112</f>
        <v>0</v>
      </c>
      <c r="G22" s="378">
        <f>②表!P112</f>
        <v>0</v>
      </c>
      <c r="H22" s="378">
        <f>②表!Q112</f>
        <v>0</v>
      </c>
    </row>
    <row r="23" spans="1:9" ht="18" customHeight="1">
      <c r="A23" s="98"/>
      <c r="B23" s="105" t="s">
        <v>413</v>
      </c>
      <c r="C23" s="106"/>
      <c r="D23" s="126" t="e">
        <f>+D19/D10</f>
        <v>#DIV/0!</v>
      </c>
      <c r="E23" s="228" t="s">
        <v>192</v>
      </c>
      <c r="F23" s="123"/>
      <c r="G23" s="123"/>
      <c r="H23" s="123"/>
    </row>
    <row r="24" spans="1:9" ht="18" customHeight="1">
      <c r="A24" s="98"/>
      <c r="B24" s="98"/>
      <c r="C24" s="98"/>
      <c r="D24" s="98"/>
      <c r="E24" s="98"/>
      <c r="F24" s="98"/>
      <c r="G24" s="98"/>
      <c r="H24" s="98"/>
    </row>
    <row r="25" spans="1:9" ht="18" customHeight="1">
      <c r="A25" s="99" t="s">
        <v>131</v>
      </c>
      <c r="B25" s="98"/>
      <c r="C25" s="98"/>
      <c r="D25" s="98"/>
      <c r="E25" s="98"/>
      <c r="F25" s="98"/>
      <c r="G25" s="98"/>
      <c r="H25" s="98"/>
    </row>
    <row r="26" spans="1:9" ht="18" customHeight="1">
      <c r="A26" s="98"/>
      <c r="B26" s="99" t="s">
        <v>121</v>
      </c>
      <c r="D26" s="98"/>
      <c r="E26" s="98"/>
      <c r="F26" s="98"/>
      <c r="G26" s="98"/>
      <c r="H26" s="98"/>
    </row>
    <row r="27" spans="1:9" ht="18" customHeight="1">
      <c r="A27" s="98"/>
      <c r="B27" s="99" t="s">
        <v>122</v>
      </c>
      <c r="D27" s="98"/>
      <c r="E27" s="98"/>
      <c r="F27" s="98"/>
      <c r="G27" s="98"/>
      <c r="H27" s="98"/>
    </row>
    <row r="28" spans="1:9" ht="18" customHeight="1">
      <c r="A28" s="98"/>
      <c r="B28" s="99" t="s">
        <v>123</v>
      </c>
      <c r="D28" s="98"/>
      <c r="E28" s="98"/>
      <c r="F28" s="98"/>
      <c r="G28" s="98"/>
      <c r="H28" s="98"/>
    </row>
    <row r="29" spans="1:9" ht="18" customHeight="1">
      <c r="A29" s="98"/>
      <c r="B29" s="99" t="s">
        <v>124</v>
      </c>
      <c r="D29" s="98"/>
      <c r="E29" s="98"/>
      <c r="F29" s="98"/>
      <c r="G29" s="98"/>
      <c r="H29" s="98"/>
    </row>
    <row r="30" spans="1:9" ht="18" customHeight="1">
      <c r="A30" s="98"/>
      <c r="B30" s="99" t="s">
        <v>125</v>
      </c>
      <c r="D30" s="98"/>
      <c r="E30" s="98"/>
      <c r="F30" s="98"/>
      <c r="G30" s="98"/>
      <c r="H30" s="98"/>
    </row>
    <row r="31" spans="1:9" ht="18" customHeight="1">
      <c r="A31" s="98"/>
      <c r="B31" s="99" t="s">
        <v>196</v>
      </c>
      <c r="D31" s="98"/>
      <c r="E31" s="98"/>
      <c r="F31" s="98"/>
      <c r="G31" s="98"/>
      <c r="H31" s="98"/>
    </row>
    <row r="32" spans="1:9" ht="18" customHeight="1">
      <c r="A32" s="98"/>
      <c r="B32" s="99" t="s">
        <v>195</v>
      </c>
      <c r="D32" s="98"/>
      <c r="E32" s="98"/>
      <c r="F32" s="98"/>
      <c r="G32" s="98"/>
      <c r="H32" s="98"/>
    </row>
    <row r="33" spans="1:8" ht="18" customHeight="1">
      <c r="A33" s="98"/>
      <c r="B33" s="99" t="s">
        <v>126</v>
      </c>
      <c r="D33" s="98"/>
      <c r="E33" s="98"/>
      <c r="F33" s="98"/>
      <c r="G33" s="98"/>
      <c r="H33" s="98"/>
    </row>
    <row r="34" spans="1:8">
      <c r="A34" s="98"/>
      <c r="D34" s="98"/>
      <c r="E34" s="98"/>
      <c r="F34" s="98"/>
      <c r="G34" s="98"/>
      <c r="H34" s="98"/>
    </row>
    <row r="35" spans="1:8">
      <c r="A35" s="98"/>
      <c r="B35" s="98"/>
      <c r="C35" s="98"/>
      <c r="D35" s="98"/>
      <c r="E35" s="98"/>
      <c r="F35" s="98"/>
      <c r="G35" s="98"/>
      <c r="H35" s="98"/>
    </row>
    <row r="36" spans="1:8">
      <c r="A36" s="98"/>
      <c r="B36" s="98"/>
      <c r="C36" s="98"/>
      <c r="D36" s="98"/>
      <c r="E36" s="98"/>
      <c r="F36" s="98"/>
      <c r="G36" s="98"/>
      <c r="H36" s="98"/>
    </row>
    <row r="37" spans="1:8">
      <c r="A37" s="98"/>
      <c r="B37" s="108"/>
      <c r="C37" s="108"/>
      <c r="D37" s="108"/>
      <c r="E37" s="108"/>
      <c r="F37" s="108"/>
      <c r="G37" s="108"/>
      <c r="H37" s="108"/>
    </row>
  </sheetData>
  <mergeCells count="1">
    <mergeCell ref="B4:H4"/>
  </mergeCells>
  <phoneticPr fontId="5"/>
  <pageMargins left="0.7" right="0.7" top="0.75" bottom="0.75" header="0.3" footer="0.3"/>
  <pageSetup paperSize="9" scale="9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3"/>
  <sheetViews>
    <sheetView showGridLines="0" zoomScaleNormal="100" workbookViewId="0">
      <pane xSplit="2" ySplit="7" topLeftCell="C73" activePane="bottomRight" state="frozen"/>
      <selection pane="topRight" activeCell="C1" sqref="C1"/>
      <selection pane="bottomLeft" activeCell="A9" sqref="A9"/>
      <selection pane="bottomRight" activeCell="C112" sqref="C112"/>
    </sheetView>
  </sheetViews>
  <sheetFormatPr defaultRowHeight="11.25"/>
  <cols>
    <col min="1" max="1" width="4.6640625" style="17" bestFit="1" customWidth="1"/>
    <col min="2" max="2" width="46.83203125" style="17" bestFit="1" customWidth="1"/>
    <col min="3" max="3" width="9.5" style="17" bestFit="1" customWidth="1"/>
    <col min="4" max="22" width="9.33203125" style="17"/>
    <col min="23" max="23" width="3.83203125" style="17" customWidth="1"/>
    <col min="24" max="16384" width="9.33203125" style="17"/>
  </cols>
  <sheetData>
    <row r="1" spans="1:23" ht="14.25">
      <c r="A1" s="211" t="s">
        <v>117</v>
      </c>
      <c r="D1" s="227" t="s">
        <v>193</v>
      </c>
      <c r="E1" s="226" t="str">
        <f>+データ入力表!D3</f>
        <v>○○の需要増加による経済波及効果分析</v>
      </c>
      <c r="V1" s="81"/>
    </row>
    <row r="2" spans="1:23" s="226" customFormat="1" ht="12.95" customHeight="1">
      <c r="V2" s="227" t="str">
        <f>+"（単位："&amp;データ入力表!E6&amp;"、人）"</f>
        <v>（単位：億円、人）</v>
      </c>
    </row>
    <row r="3" spans="1:23" ht="15" customHeight="1">
      <c r="A3" s="84"/>
      <c r="B3" s="133"/>
      <c r="C3" s="159" t="s">
        <v>113</v>
      </c>
      <c r="D3" s="160"/>
      <c r="E3" s="160"/>
      <c r="F3" s="160"/>
      <c r="G3" s="160"/>
      <c r="H3" s="344" t="s">
        <v>114</v>
      </c>
      <c r="I3" s="345"/>
      <c r="J3" s="345"/>
      <c r="K3" s="345"/>
      <c r="L3" s="345"/>
      <c r="M3" s="324" t="s">
        <v>115</v>
      </c>
      <c r="N3" s="325"/>
      <c r="O3" s="325"/>
      <c r="P3" s="325"/>
      <c r="Q3" s="325"/>
      <c r="R3" s="33" t="s">
        <v>116</v>
      </c>
      <c r="S3" s="42"/>
      <c r="T3" s="42"/>
      <c r="U3" s="42"/>
      <c r="V3" s="42"/>
      <c r="W3" s="44"/>
    </row>
    <row r="4" spans="1:23" ht="15" customHeight="1">
      <c r="A4" s="86"/>
      <c r="B4" s="141"/>
      <c r="C4" s="156" t="s">
        <v>109</v>
      </c>
      <c r="D4" s="147"/>
      <c r="E4" s="148"/>
      <c r="F4" s="337"/>
      <c r="G4" s="337"/>
      <c r="H4" s="346" t="s">
        <v>109</v>
      </c>
      <c r="I4" s="347"/>
      <c r="J4" s="348"/>
      <c r="K4" s="349"/>
      <c r="L4" s="349"/>
      <c r="M4" s="326" t="s">
        <v>109</v>
      </c>
      <c r="N4" s="327"/>
      <c r="O4" s="328"/>
      <c r="P4" s="329"/>
      <c r="Q4" s="329"/>
      <c r="R4" s="18" t="s">
        <v>109</v>
      </c>
      <c r="S4" s="80"/>
      <c r="T4" s="19"/>
      <c r="U4" s="43"/>
      <c r="V4" s="43"/>
    </row>
    <row r="5" spans="1:23" ht="15" customHeight="1">
      <c r="A5" s="86"/>
      <c r="B5" s="141" t="s">
        <v>110</v>
      </c>
      <c r="C5" s="338"/>
      <c r="D5" s="339" t="s">
        <v>111</v>
      </c>
      <c r="E5" s="340"/>
      <c r="F5" s="401" t="s">
        <v>408</v>
      </c>
      <c r="G5" s="401" t="s">
        <v>409</v>
      </c>
      <c r="H5" s="350"/>
      <c r="I5" s="351" t="s">
        <v>111</v>
      </c>
      <c r="J5" s="352"/>
      <c r="K5" s="402" t="s">
        <v>408</v>
      </c>
      <c r="L5" s="402" t="s">
        <v>409</v>
      </c>
      <c r="M5" s="330"/>
      <c r="N5" s="331" t="s">
        <v>111</v>
      </c>
      <c r="O5" s="332"/>
      <c r="P5" s="403" t="s">
        <v>408</v>
      </c>
      <c r="Q5" s="403" t="s">
        <v>409</v>
      </c>
      <c r="R5" s="44"/>
      <c r="S5" s="87" t="s">
        <v>111</v>
      </c>
      <c r="T5" s="65"/>
      <c r="U5" s="392" t="s">
        <v>408</v>
      </c>
      <c r="V5" s="392" t="s">
        <v>409</v>
      </c>
    </row>
    <row r="6" spans="1:23" ht="15" customHeight="1">
      <c r="A6" s="86"/>
      <c r="B6" s="141"/>
      <c r="C6" s="338"/>
      <c r="D6" s="341"/>
      <c r="E6" s="393" t="s">
        <v>407</v>
      </c>
      <c r="F6" s="401"/>
      <c r="G6" s="401"/>
      <c r="H6" s="350"/>
      <c r="I6" s="353"/>
      <c r="J6" s="395" t="s">
        <v>407</v>
      </c>
      <c r="K6" s="402"/>
      <c r="L6" s="402"/>
      <c r="M6" s="330"/>
      <c r="N6" s="333"/>
      <c r="O6" s="399" t="s">
        <v>407</v>
      </c>
      <c r="P6" s="403"/>
      <c r="Q6" s="403"/>
      <c r="R6" s="44"/>
      <c r="S6" s="88"/>
      <c r="T6" s="397" t="s">
        <v>407</v>
      </c>
      <c r="U6" s="392"/>
      <c r="V6" s="392"/>
    </row>
    <row r="7" spans="1:23" ht="15" customHeight="1">
      <c r="A7" s="90"/>
      <c r="B7" s="136"/>
      <c r="C7" s="158"/>
      <c r="D7" s="342"/>
      <c r="E7" s="394"/>
      <c r="F7" s="343"/>
      <c r="G7" s="343"/>
      <c r="H7" s="354"/>
      <c r="I7" s="355"/>
      <c r="J7" s="396"/>
      <c r="K7" s="356"/>
      <c r="L7" s="356"/>
      <c r="M7" s="334"/>
      <c r="N7" s="335"/>
      <c r="O7" s="400"/>
      <c r="P7" s="336"/>
      <c r="Q7" s="336"/>
      <c r="R7" s="20"/>
      <c r="S7" s="92"/>
      <c r="T7" s="398"/>
      <c r="U7" s="41"/>
      <c r="V7" s="41"/>
    </row>
    <row r="8" spans="1:23" ht="12.95" customHeight="1">
      <c r="A8" s="270">
        <v>11</v>
      </c>
      <c r="B8" s="269" t="s">
        <v>243</v>
      </c>
      <c r="C8" s="18">
        <f>計算!D5</f>
        <v>0</v>
      </c>
      <c r="D8" s="322">
        <f>計算!E5</f>
        <v>0</v>
      </c>
      <c r="E8" s="94">
        <f>計算!F5</f>
        <v>0</v>
      </c>
      <c r="F8" s="43">
        <f>計算!X5</f>
        <v>0</v>
      </c>
      <c r="G8" s="43">
        <f>計算!AB5</f>
        <v>0</v>
      </c>
      <c r="H8" s="18">
        <f>計算!J5</f>
        <v>0</v>
      </c>
      <c r="I8" s="322">
        <f>計算!K5</f>
        <v>0</v>
      </c>
      <c r="J8" s="94">
        <f>計算!L5</f>
        <v>0</v>
      </c>
      <c r="K8" s="43">
        <f>計算!Y5</f>
        <v>0</v>
      </c>
      <c r="L8" s="43">
        <f>計算!AC5</f>
        <v>0</v>
      </c>
      <c r="M8" s="18">
        <f>計算!R5</f>
        <v>0</v>
      </c>
      <c r="N8" s="322">
        <f>計算!S5</f>
        <v>0</v>
      </c>
      <c r="O8" s="94">
        <f>計算!T5</f>
        <v>0</v>
      </c>
      <c r="P8" s="43">
        <f>計算!Z5</f>
        <v>0</v>
      </c>
      <c r="Q8" s="43">
        <f>計算!AD5</f>
        <v>0</v>
      </c>
      <c r="R8" s="18">
        <f>C8+H8+M8</f>
        <v>0</v>
      </c>
      <c r="S8" s="322">
        <f t="shared" ref="S8:S71" si="0">D8+I8+N8</f>
        <v>0</v>
      </c>
      <c r="T8" s="94">
        <f t="shared" ref="T8:T71" si="1">E8+J8+O8</f>
        <v>0</v>
      </c>
      <c r="U8" s="43">
        <f>F8+K8+P8</f>
        <v>0</v>
      </c>
      <c r="V8" s="43">
        <f t="shared" ref="V8:V71" si="2">G8+L8+Q8</f>
        <v>0</v>
      </c>
    </row>
    <row r="9" spans="1:23" ht="12.95" customHeight="1">
      <c r="A9" s="254">
        <v>12</v>
      </c>
      <c r="B9" s="298" t="s">
        <v>244</v>
      </c>
      <c r="C9" s="44">
        <f>計算!D6</f>
        <v>0</v>
      </c>
      <c r="D9" s="88">
        <f>計算!E6</f>
        <v>0</v>
      </c>
      <c r="E9" s="95">
        <f>計算!F6</f>
        <v>0</v>
      </c>
      <c r="F9" s="40">
        <f>計算!X6</f>
        <v>0</v>
      </c>
      <c r="G9" s="40">
        <f>計算!AB6</f>
        <v>0</v>
      </c>
      <c r="H9" s="44">
        <f>計算!J6</f>
        <v>0</v>
      </c>
      <c r="I9" s="88">
        <f>計算!K6</f>
        <v>0</v>
      </c>
      <c r="J9" s="95">
        <f>計算!L6</f>
        <v>0</v>
      </c>
      <c r="K9" s="40">
        <f>計算!Y6</f>
        <v>0</v>
      </c>
      <c r="L9" s="40">
        <f>計算!AC6</f>
        <v>0</v>
      </c>
      <c r="M9" s="44">
        <f>計算!R6</f>
        <v>0</v>
      </c>
      <c r="N9" s="88">
        <f>計算!S6</f>
        <v>0</v>
      </c>
      <c r="O9" s="95">
        <f>計算!T6</f>
        <v>0</v>
      </c>
      <c r="P9" s="40">
        <f>計算!Z6</f>
        <v>0</v>
      </c>
      <c r="Q9" s="40">
        <f>計算!AD6</f>
        <v>0</v>
      </c>
      <c r="R9" s="44">
        <f t="shared" ref="R9:R72" si="3">C9+H9+M9</f>
        <v>0</v>
      </c>
      <c r="S9" s="88">
        <f>D9+I9+N9</f>
        <v>0</v>
      </c>
      <c r="T9" s="95">
        <f t="shared" si="1"/>
        <v>0</v>
      </c>
      <c r="U9" s="40">
        <f t="shared" ref="U9:U72" si="4">F9+K9+P9</f>
        <v>0</v>
      </c>
      <c r="V9" s="40">
        <f>G9+L9+Q9</f>
        <v>0</v>
      </c>
    </row>
    <row r="10" spans="1:23" ht="12.95" customHeight="1">
      <c r="A10" s="254">
        <v>13</v>
      </c>
      <c r="B10" s="298" t="s">
        <v>245</v>
      </c>
      <c r="C10" s="44">
        <f>計算!D7</f>
        <v>0</v>
      </c>
      <c r="D10" s="88">
        <f>計算!E7</f>
        <v>0</v>
      </c>
      <c r="E10" s="95">
        <f>計算!F7</f>
        <v>0</v>
      </c>
      <c r="F10" s="40">
        <f>計算!X7</f>
        <v>0</v>
      </c>
      <c r="G10" s="40">
        <f>計算!AB7</f>
        <v>0</v>
      </c>
      <c r="H10" s="44">
        <f>計算!J7</f>
        <v>0</v>
      </c>
      <c r="I10" s="88">
        <f>計算!K7</f>
        <v>0</v>
      </c>
      <c r="J10" s="95">
        <f>計算!L7</f>
        <v>0</v>
      </c>
      <c r="K10" s="40">
        <f>計算!Y7</f>
        <v>0</v>
      </c>
      <c r="L10" s="40">
        <f>計算!AC7</f>
        <v>0</v>
      </c>
      <c r="M10" s="44">
        <f>計算!R7</f>
        <v>0</v>
      </c>
      <c r="N10" s="88">
        <f>計算!S7</f>
        <v>0</v>
      </c>
      <c r="O10" s="95">
        <f>計算!T7</f>
        <v>0</v>
      </c>
      <c r="P10" s="40">
        <f>計算!Z7</f>
        <v>0</v>
      </c>
      <c r="Q10" s="40">
        <f>計算!AD7</f>
        <v>0</v>
      </c>
      <c r="R10" s="44">
        <f t="shared" si="3"/>
        <v>0</v>
      </c>
      <c r="S10" s="88">
        <f t="shared" si="0"/>
        <v>0</v>
      </c>
      <c r="T10" s="95">
        <f>E10+J10+O10</f>
        <v>0</v>
      </c>
      <c r="U10" s="40">
        <f t="shared" si="4"/>
        <v>0</v>
      </c>
      <c r="V10" s="40">
        <f t="shared" si="2"/>
        <v>0</v>
      </c>
    </row>
    <row r="11" spans="1:23" ht="12.95" customHeight="1">
      <c r="A11" s="254">
        <v>15</v>
      </c>
      <c r="B11" s="298" t="s">
        <v>0</v>
      </c>
      <c r="C11" s="44">
        <f>計算!D8</f>
        <v>0</v>
      </c>
      <c r="D11" s="88">
        <f>計算!E8</f>
        <v>0</v>
      </c>
      <c r="E11" s="95">
        <f>計算!F8</f>
        <v>0</v>
      </c>
      <c r="F11" s="40">
        <f>計算!X8</f>
        <v>0</v>
      </c>
      <c r="G11" s="40">
        <f>計算!AB8</f>
        <v>0</v>
      </c>
      <c r="H11" s="44">
        <f>計算!J8</f>
        <v>0</v>
      </c>
      <c r="I11" s="88">
        <f>計算!K8</f>
        <v>0</v>
      </c>
      <c r="J11" s="95">
        <f>計算!L8</f>
        <v>0</v>
      </c>
      <c r="K11" s="40">
        <f>計算!Y8</f>
        <v>0</v>
      </c>
      <c r="L11" s="40">
        <f>計算!AC8</f>
        <v>0</v>
      </c>
      <c r="M11" s="44">
        <f>計算!R8</f>
        <v>0</v>
      </c>
      <c r="N11" s="88">
        <f>計算!S8</f>
        <v>0</v>
      </c>
      <c r="O11" s="95">
        <f>計算!T8</f>
        <v>0</v>
      </c>
      <c r="P11" s="40">
        <f>計算!Z8</f>
        <v>0</v>
      </c>
      <c r="Q11" s="40">
        <f>計算!AD8</f>
        <v>0</v>
      </c>
      <c r="R11" s="44">
        <f t="shared" si="3"/>
        <v>0</v>
      </c>
      <c r="S11" s="88">
        <f t="shared" si="0"/>
        <v>0</v>
      </c>
      <c r="T11" s="95">
        <f t="shared" si="1"/>
        <v>0</v>
      </c>
      <c r="U11" s="40">
        <f t="shared" si="4"/>
        <v>0</v>
      </c>
      <c r="V11" s="40">
        <f t="shared" si="2"/>
        <v>0</v>
      </c>
    </row>
    <row r="12" spans="1:23" ht="12.95" customHeight="1">
      <c r="A12" s="255">
        <v>17</v>
      </c>
      <c r="B12" s="271" t="s">
        <v>1</v>
      </c>
      <c r="C12" s="51">
        <f>計算!D9</f>
        <v>0</v>
      </c>
      <c r="D12" s="300">
        <f>計算!E9</f>
        <v>0</v>
      </c>
      <c r="E12" s="97">
        <f>計算!F9</f>
        <v>0</v>
      </c>
      <c r="F12" s="48">
        <f>計算!X9</f>
        <v>0</v>
      </c>
      <c r="G12" s="48">
        <f>計算!AB9</f>
        <v>0</v>
      </c>
      <c r="H12" s="51">
        <f>計算!J9</f>
        <v>0</v>
      </c>
      <c r="I12" s="300">
        <f>計算!K9</f>
        <v>0</v>
      </c>
      <c r="J12" s="97">
        <f>計算!L9</f>
        <v>0</v>
      </c>
      <c r="K12" s="48">
        <f>計算!Y9</f>
        <v>0</v>
      </c>
      <c r="L12" s="48">
        <f>計算!AC9</f>
        <v>0</v>
      </c>
      <c r="M12" s="51">
        <f>計算!R9</f>
        <v>0</v>
      </c>
      <c r="N12" s="300">
        <f>計算!S9</f>
        <v>0</v>
      </c>
      <c r="O12" s="97">
        <f>計算!T9</f>
        <v>0</v>
      </c>
      <c r="P12" s="48">
        <f>計算!Z9</f>
        <v>0</v>
      </c>
      <c r="Q12" s="48">
        <f>計算!AD9</f>
        <v>0</v>
      </c>
      <c r="R12" s="51">
        <f t="shared" si="3"/>
        <v>0</v>
      </c>
      <c r="S12" s="300">
        <f t="shared" si="0"/>
        <v>0</v>
      </c>
      <c r="T12" s="97">
        <f t="shared" si="1"/>
        <v>0</v>
      </c>
      <c r="U12" s="48">
        <f t="shared" si="4"/>
        <v>0</v>
      </c>
      <c r="V12" s="48">
        <f t="shared" si="2"/>
        <v>0</v>
      </c>
    </row>
    <row r="13" spans="1:23" ht="12.95" customHeight="1">
      <c r="A13" s="254">
        <v>61</v>
      </c>
      <c r="B13" s="298" t="s">
        <v>246</v>
      </c>
      <c r="C13" s="44">
        <f>計算!D10</f>
        <v>0</v>
      </c>
      <c r="D13" s="88">
        <f>計算!E10</f>
        <v>0</v>
      </c>
      <c r="E13" s="95">
        <f>計算!F10</f>
        <v>0</v>
      </c>
      <c r="F13" s="40">
        <f>計算!X10</f>
        <v>0</v>
      </c>
      <c r="G13" s="40">
        <f>計算!AB10</f>
        <v>0</v>
      </c>
      <c r="H13" s="44">
        <f>計算!J10</f>
        <v>0</v>
      </c>
      <c r="I13" s="88">
        <f>計算!K10</f>
        <v>0</v>
      </c>
      <c r="J13" s="95">
        <f>計算!L10</f>
        <v>0</v>
      </c>
      <c r="K13" s="40">
        <f>計算!Y10</f>
        <v>0</v>
      </c>
      <c r="L13" s="40">
        <f>計算!AC10</f>
        <v>0</v>
      </c>
      <c r="M13" s="44">
        <f>計算!R10</f>
        <v>0</v>
      </c>
      <c r="N13" s="88">
        <f>計算!S10</f>
        <v>0</v>
      </c>
      <c r="O13" s="95">
        <f>計算!T10</f>
        <v>0</v>
      </c>
      <c r="P13" s="40">
        <f>計算!Z10</f>
        <v>0</v>
      </c>
      <c r="Q13" s="40">
        <f>計算!AD10</f>
        <v>0</v>
      </c>
      <c r="R13" s="44">
        <f t="shared" si="3"/>
        <v>0</v>
      </c>
      <c r="S13" s="88">
        <f t="shared" si="0"/>
        <v>0</v>
      </c>
      <c r="T13" s="95">
        <f t="shared" si="1"/>
        <v>0</v>
      </c>
      <c r="U13" s="40">
        <f t="shared" si="4"/>
        <v>0</v>
      </c>
      <c r="V13" s="40">
        <f t="shared" si="2"/>
        <v>0</v>
      </c>
    </row>
    <row r="14" spans="1:23" ht="12.95" customHeight="1">
      <c r="A14" s="254">
        <v>62</v>
      </c>
      <c r="B14" s="298" t="s">
        <v>247</v>
      </c>
      <c r="C14" s="44">
        <f>計算!D11</f>
        <v>0</v>
      </c>
      <c r="D14" s="88">
        <f>計算!E11</f>
        <v>0</v>
      </c>
      <c r="E14" s="95">
        <f>計算!F11</f>
        <v>0</v>
      </c>
      <c r="F14" s="40">
        <f>計算!X11</f>
        <v>0</v>
      </c>
      <c r="G14" s="40">
        <f>計算!AB11</f>
        <v>0</v>
      </c>
      <c r="H14" s="44">
        <f>計算!J11</f>
        <v>0</v>
      </c>
      <c r="I14" s="88">
        <f>計算!K11</f>
        <v>0</v>
      </c>
      <c r="J14" s="95">
        <f>計算!L11</f>
        <v>0</v>
      </c>
      <c r="K14" s="40">
        <f>計算!Y11</f>
        <v>0</v>
      </c>
      <c r="L14" s="40">
        <f>計算!AC11</f>
        <v>0</v>
      </c>
      <c r="M14" s="44">
        <f>計算!R11</f>
        <v>0</v>
      </c>
      <c r="N14" s="88">
        <f>計算!S11</f>
        <v>0</v>
      </c>
      <c r="O14" s="95">
        <f>計算!T11</f>
        <v>0</v>
      </c>
      <c r="P14" s="40">
        <f>計算!Z11</f>
        <v>0</v>
      </c>
      <c r="Q14" s="40">
        <f>計算!AD11</f>
        <v>0</v>
      </c>
      <c r="R14" s="44">
        <f t="shared" si="3"/>
        <v>0</v>
      </c>
      <c r="S14" s="88">
        <f t="shared" si="0"/>
        <v>0</v>
      </c>
      <c r="T14" s="95">
        <f t="shared" si="1"/>
        <v>0</v>
      </c>
      <c r="U14" s="40">
        <f t="shared" si="4"/>
        <v>0</v>
      </c>
      <c r="V14" s="40">
        <f t="shared" si="2"/>
        <v>0</v>
      </c>
    </row>
    <row r="15" spans="1:23" ht="12.95" customHeight="1">
      <c r="A15" s="254">
        <v>111</v>
      </c>
      <c r="B15" s="298" t="s">
        <v>248</v>
      </c>
      <c r="C15" s="44">
        <f>計算!D12</f>
        <v>0</v>
      </c>
      <c r="D15" s="88">
        <f>計算!E12</f>
        <v>0</v>
      </c>
      <c r="E15" s="95">
        <f>計算!F12</f>
        <v>0</v>
      </c>
      <c r="F15" s="40">
        <f>計算!X12</f>
        <v>0</v>
      </c>
      <c r="G15" s="40">
        <f>計算!AB12</f>
        <v>0</v>
      </c>
      <c r="H15" s="44">
        <f>計算!J12</f>
        <v>0</v>
      </c>
      <c r="I15" s="88">
        <f>計算!K12</f>
        <v>0</v>
      </c>
      <c r="J15" s="95">
        <f>計算!L12</f>
        <v>0</v>
      </c>
      <c r="K15" s="40">
        <f>計算!Y12</f>
        <v>0</v>
      </c>
      <c r="L15" s="40">
        <f>計算!AC12</f>
        <v>0</v>
      </c>
      <c r="M15" s="44">
        <f>計算!R12</f>
        <v>0</v>
      </c>
      <c r="N15" s="88">
        <f>計算!S12</f>
        <v>0</v>
      </c>
      <c r="O15" s="95">
        <f>計算!T12</f>
        <v>0</v>
      </c>
      <c r="P15" s="40">
        <f>計算!Z12</f>
        <v>0</v>
      </c>
      <c r="Q15" s="40">
        <f>計算!AD12</f>
        <v>0</v>
      </c>
      <c r="R15" s="44">
        <f t="shared" si="3"/>
        <v>0</v>
      </c>
      <c r="S15" s="88">
        <f t="shared" si="0"/>
        <v>0</v>
      </c>
      <c r="T15" s="95">
        <f t="shared" si="1"/>
        <v>0</v>
      </c>
      <c r="U15" s="40">
        <f t="shared" si="4"/>
        <v>0</v>
      </c>
      <c r="V15" s="40">
        <f t="shared" si="2"/>
        <v>0</v>
      </c>
    </row>
    <row r="16" spans="1:23" ht="12.95" customHeight="1">
      <c r="A16" s="254">
        <v>112</v>
      </c>
      <c r="B16" s="298" t="s">
        <v>249</v>
      </c>
      <c r="C16" s="44">
        <f>計算!D13</f>
        <v>0</v>
      </c>
      <c r="D16" s="88">
        <f>計算!E13</f>
        <v>0</v>
      </c>
      <c r="E16" s="95">
        <f>計算!F13</f>
        <v>0</v>
      </c>
      <c r="F16" s="40">
        <f>計算!X13</f>
        <v>0</v>
      </c>
      <c r="G16" s="40">
        <f>計算!AB13</f>
        <v>0</v>
      </c>
      <c r="H16" s="44">
        <f>計算!J13</f>
        <v>0</v>
      </c>
      <c r="I16" s="88">
        <f>計算!K13</f>
        <v>0</v>
      </c>
      <c r="J16" s="95">
        <f>計算!L13</f>
        <v>0</v>
      </c>
      <c r="K16" s="40">
        <f>計算!Y13</f>
        <v>0</v>
      </c>
      <c r="L16" s="40">
        <f>計算!AC13</f>
        <v>0</v>
      </c>
      <c r="M16" s="44">
        <f>計算!R13</f>
        <v>0</v>
      </c>
      <c r="N16" s="88">
        <f>計算!S13</f>
        <v>0</v>
      </c>
      <c r="O16" s="95">
        <f>計算!T13</f>
        <v>0</v>
      </c>
      <c r="P16" s="40">
        <f>計算!Z13</f>
        <v>0</v>
      </c>
      <c r="Q16" s="40">
        <f>計算!AD13</f>
        <v>0</v>
      </c>
      <c r="R16" s="44">
        <f t="shared" si="3"/>
        <v>0</v>
      </c>
      <c r="S16" s="88">
        <f t="shared" si="0"/>
        <v>0</v>
      </c>
      <c r="T16" s="95">
        <f t="shared" si="1"/>
        <v>0</v>
      </c>
      <c r="U16" s="40">
        <f t="shared" si="4"/>
        <v>0</v>
      </c>
      <c r="V16" s="40">
        <f t="shared" si="2"/>
        <v>0</v>
      </c>
    </row>
    <row r="17" spans="1:22" ht="12.95" customHeight="1">
      <c r="A17" s="254">
        <v>113</v>
      </c>
      <c r="B17" s="298" t="s">
        <v>250</v>
      </c>
      <c r="C17" s="44">
        <f>計算!D14</f>
        <v>0</v>
      </c>
      <c r="D17" s="88">
        <f>計算!E14</f>
        <v>0</v>
      </c>
      <c r="E17" s="95">
        <f>計算!F14</f>
        <v>0</v>
      </c>
      <c r="F17" s="40">
        <f>計算!X14</f>
        <v>0</v>
      </c>
      <c r="G17" s="40">
        <f>計算!AB14</f>
        <v>0</v>
      </c>
      <c r="H17" s="44">
        <f>計算!J14</f>
        <v>0</v>
      </c>
      <c r="I17" s="88">
        <f>計算!K14</f>
        <v>0</v>
      </c>
      <c r="J17" s="95">
        <f>計算!L14</f>
        <v>0</v>
      </c>
      <c r="K17" s="40">
        <f>計算!Y14</f>
        <v>0</v>
      </c>
      <c r="L17" s="40">
        <f>計算!AC14</f>
        <v>0</v>
      </c>
      <c r="M17" s="44">
        <f>計算!R14</f>
        <v>0</v>
      </c>
      <c r="N17" s="88">
        <f>計算!S14</f>
        <v>0</v>
      </c>
      <c r="O17" s="95">
        <f>計算!T14</f>
        <v>0</v>
      </c>
      <c r="P17" s="40">
        <f>計算!Z14</f>
        <v>0</v>
      </c>
      <c r="Q17" s="40">
        <f>計算!AD14</f>
        <v>0</v>
      </c>
      <c r="R17" s="44">
        <f t="shared" si="3"/>
        <v>0</v>
      </c>
      <c r="S17" s="88">
        <f t="shared" si="0"/>
        <v>0</v>
      </c>
      <c r="T17" s="95">
        <f t="shared" si="1"/>
        <v>0</v>
      </c>
      <c r="U17" s="40">
        <f t="shared" si="4"/>
        <v>0</v>
      </c>
      <c r="V17" s="40">
        <f t="shared" si="2"/>
        <v>0</v>
      </c>
    </row>
    <row r="18" spans="1:22" ht="12.95" customHeight="1">
      <c r="A18" s="304">
        <v>114</v>
      </c>
      <c r="B18" s="272" t="s">
        <v>251</v>
      </c>
      <c r="C18" s="50">
        <f>計算!D15</f>
        <v>0</v>
      </c>
      <c r="D18" s="87">
        <f>計算!E15</f>
        <v>0</v>
      </c>
      <c r="E18" s="89">
        <f>計算!F15</f>
        <v>0</v>
      </c>
      <c r="F18" s="47">
        <f>計算!X15</f>
        <v>0</v>
      </c>
      <c r="G18" s="47">
        <f>計算!AB15</f>
        <v>0</v>
      </c>
      <c r="H18" s="50">
        <f>計算!J15</f>
        <v>0</v>
      </c>
      <c r="I18" s="87">
        <f>計算!K15</f>
        <v>0</v>
      </c>
      <c r="J18" s="89">
        <f>計算!L15</f>
        <v>0</v>
      </c>
      <c r="K18" s="47">
        <f>計算!Y15</f>
        <v>0</v>
      </c>
      <c r="L18" s="47">
        <f>計算!AC15</f>
        <v>0</v>
      </c>
      <c r="M18" s="50">
        <f>計算!R15</f>
        <v>0</v>
      </c>
      <c r="N18" s="87">
        <f>計算!S15</f>
        <v>0</v>
      </c>
      <c r="O18" s="89">
        <f>計算!T15</f>
        <v>0</v>
      </c>
      <c r="P18" s="47">
        <f>計算!Z15</f>
        <v>0</v>
      </c>
      <c r="Q18" s="47">
        <f>計算!AD15</f>
        <v>0</v>
      </c>
      <c r="R18" s="50">
        <f t="shared" si="3"/>
        <v>0</v>
      </c>
      <c r="S18" s="87">
        <f t="shared" si="0"/>
        <v>0</v>
      </c>
      <c r="T18" s="89">
        <f t="shared" si="1"/>
        <v>0</v>
      </c>
      <c r="U18" s="47">
        <f t="shared" si="4"/>
        <v>0</v>
      </c>
      <c r="V18" s="47">
        <f t="shared" si="2"/>
        <v>0</v>
      </c>
    </row>
    <row r="19" spans="1:22" ht="12.95" customHeight="1">
      <c r="A19" s="254">
        <v>151</v>
      </c>
      <c r="B19" s="298" t="s">
        <v>252</v>
      </c>
      <c r="C19" s="44">
        <f>計算!D16</f>
        <v>0</v>
      </c>
      <c r="D19" s="88">
        <f>計算!E16</f>
        <v>0</v>
      </c>
      <c r="E19" s="95">
        <f>計算!F16</f>
        <v>0</v>
      </c>
      <c r="F19" s="40">
        <f>計算!X16</f>
        <v>0</v>
      </c>
      <c r="G19" s="40">
        <f>計算!AB16</f>
        <v>0</v>
      </c>
      <c r="H19" s="44">
        <f>計算!J16</f>
        <v>0</v>
      </c>
      <c r="I19" s="88">
        <f>計算!K16</f>
        <v>0</v>
      </c>
      <c r="J19" s="95">
        <f>計算!L16</f>
        <v>0</v>
      </c>
      <c r="K19" s="40">
        <f>計算!Y16</f>
        <v>0</v>
      </c>
      <c r="L19" s="40">
        <f>計算!AC16</f>
        <v>0</v>
      </c>
      <c r="M19" s="44">
        <f>計算!R16</f>
        <v>0</v>
      </c>
      <c r="N19" s="88">
        <f>計算!S16</f>
        <v>0</v>
      </c>
      <c r="O19" s="95">
        <f>計算!T16</f>
        <v>0</v>
      </c>
      <c r="P19" s="40">
        <f>計算!Z16</f>
        <v>0</v>
      </c>
      <c r="Q19" s="40">
        <f>計算!AD16</f>
        <v>0</v>
      </c>
      <c r="R19" s="44">
        <f t="shared" si="3"/>
        <v>0</v>
      </c>
      <c r="S19" s="88">
        <f t="shared" si="0"/>
        <v>0</v>
      </c>
      <c r="T19" s="95">
        <f t="shared" si="1"/>
        <v>0</v>
      </c>
      <c r="U19" s="40">
        <f t="shared" si="4"/>
        <v>0</v>
      </c>
      <c r="V19" s="40">
        <f t="shared" si="2"/>
        <v>0</v>
      </c>
    </row>
    <row r="20" spans="1:22" ht="12.95" customHeight="1">
      <c r="A20" s="254">
        <v>152</v>
      </c>
      <c r="B20" s="298" t="s">
        <v>253</v>
      </c>
      <c r="C20" s="44">
        <f>計算!D17</f>
        <v>0</v>
      </c>
      <c r="D20" s="88">
        <f>計算!E17</f>
        <v>0</v>
      </c>
      <c r="E20" s="95">
        <f>計算!F17</f>
        <v>0</v>
      </c>
      <c r="F20" s="40">
        <f>計算!X17</f>
        <v>0</v>
      </c>
      <c r="G20" s="40">
        <f>計算!AB17</f>
        <v>0</v>
      </c>
      <c r="H20" s="44">
        <f>計算!J17</f>
        <v>0</v>
      </c>
      <c r="I20" s="88">
        <f>計算!K17</f>
        <v>0</v>
      </c>
      <c r="J20" s="95">
        <f>計算!L17</f>
        <v>0</v>
      </c>
      <c r="K20" s="40">
        <f>計算!Y17</f>
        <v>0</v>
      </c>
      <c r="L20" s="40">
        <f>計算!AC17</f>
        <v>0</v>
      </c>
      <c r="M20" s="44">
        <f>計算!R17</f>
        <v>0</v>
      </c>
      <c r="N20" s="88">
        <f>計算!S17</f>
        <v>0</v>
      </c>
      <c r="O20" s="95">
        <f>計算!T17</f>
        <v>0</v>
      </c>
      <c r="P20" s="40">
        <f>計算!Z17</f>
        <v>0</v>
      </c>
      <c r="Q20" s="40">
        <f>計算!AD17</f>
        <v>0</v>
      </c>
      <c r="R20" s="44">
        <f t="shared" si="3"/>
        <v>0</v>
      </c>
      <c r="S20" s="88">
        <f t="shared" si="0"/>
        <v>0</v>
      </c>
      <c r="T20" s="95">
        <f t="shared" si="1"/>
        <v>0</v>
      </c>
      <c r="U20" s="40">
        <f t="shared" si="4"/>
        <v>0</v>
      </c>
      <c r="V20" s="40">
        <f t="shared" si="2"/>
        <v>0</v>
      </c>
    </row>
    <row r="21" spans="1:22" ht="12.95" customHeight="1">
      <c r="A21" s="254">
        <v>161</v>
      </c>
      <c r="B21" s="298" t="s">
        <v>254</v>
      </c>
      <c r="C21" s="44">
        <f>計算!D18</f>
        <v>0</v>
      </c>
      <c r="D21" s="88">
        <f>計算!E18</f>
        <v>0</v>
      </c>
      <c r="E21" s="95">
        <f>計算!F18</f>
        <v>0</v>
      </c>
      <c r="F21" s="40">
        <f>計算!X18</f>
        <v>0</v>
      </c>
      <c r="G21" s="40">
        <f>計算!AB18</f>
        <v>0</v>
      </c>
      <c r="H21" s="44">
        <f>計算!J18</f>
        <v>0</v>
      </c>
      <c r="I21" s="88">
        <f>計算!K18</f>
        <v>0</v>
      </c>
      <c r="J21" s="95">
        <f>計算!L18</f>
        <v>0</v>
      </c>
      <c r="K21" s="40">
        <f>計算!Y18</f>
        <v>0</v>
      </c>
      <c r="L21" s="40">
        <f>計算!AC18</f>
        <v>0</v>
      </c>
      <c r="M21" s="44">
        <f>計算!R18</f>
        <v>0</v>
      </c>
      <c r="N21" s="88">
        <f>計算!S18</f>
        <v>0</v>
      </c>
      <c r="O21" s="95">
        <f>計算!T18</f>
        <v>0</v>
      </c>
      <c r="P21" s="40">
        <f>計算!Z18</f>
        <v>0</v>
      </c>
      <c r="Q21" s="40">
        <f>計算!AD18</f>
        <v>0</v>
      </c>
      <c r="R21" s="44">
        <f t="shared" si="3"/>
        <v>0</v>
      </c>
      <c r="S21" s="88">
        <f t="shared" si="0"/>
        <v>0</v>
      </c>
      <c r="T21" s="95">
        <f t="shared" si="1"/>
        <v>0</v>
      </c>
      <c r="U21" s="40">
        <f t="shared" si="4"/>
        <v>0</v>
      </c>
      <c r="V21" s="40">
        <f t="shared" si="2"/>
        <v>0</v>
      </c>
    </row>
    <row r="22" spans="1:22" ht="12.95" customHeight="1">
      <c r="A22" s="255">
        <v>162</v>
      </c>
      <c r="B22" s="271" t="s">
        <v>255</v>
      </c>
      <c r="C22" s="51">
        <f>計算!D19</f>
        <v>0</v>
      </c>
      <c r="D22" s="300">
        <f>計算!E19</f>
        <v>0</v>
      </c>
      <c r="E22" s="97">
        <f>計算!F19</f>
        <v>0</v>
      </c>
      <c r="F22" s="48">
        <f>計算!X19</f>
        <v>0</v>
      </c>
      <c r="G22" s="48">
        <f>計算!AB19</f>
        <v>0</v>
      </c>
      <c r="H22" s="51">
        <f>計算!J19</f>
        <v>0</v>
      </c>
      <c r="I22" s="300">
        <f>計算!K19</f>
        <v>0</v>
      </c>
      <c r="J22" s="97">
        <f>計算!L19</f>
        <v>0</v>
      </c>
      <c r="K22" s="48">
        <f>計算!Y19</f>
        <v>0</v>
      </c>
      <c r="L22" s="48">
        <f>計算!AC19</f>
        <v>0</v>
      </c>
      <c r="M22" s="51">
        <f>計算!R19</f>
        <v>0</v>
      </c>
      <c r="N22" s="300">
        <f>計算!S19</f>
        <v>0</v>
      </c>
      <c r="O22" s="97">
        <f>計算!T19</f>
        <v>0</v>
      </c>
      <c r="P22" s="48">
        <f>計算!Z19</f>
        <v>0</v>
      </c>
      <c r="Q22" s="48">
        <f>計算!AD19</f>
        <v>0</v>
      </c>
      <c r="R22" s="51">
        <f t="shared" si="3"/>
        <v>0</v>
      </c>
      <c r="S22" s="300">
        <f t="shared" si="0"/>
        <v>0</v>
      </c>
      <c r="T22" s="97">
        <f t="shared" si="1"/>
        <v>0</v>
      </c>
      <c r="U22" s="48">
        <f t="shared" si="4"/>
        <v>0</v>
      </c>
      <c r="V22" s="48">
        <f t="shared" si="2"/>
        <v>0</v>
      </c>
    </row>
    <row r="23" spans="1:22" ht="12.95" customHeight="1">
      <c r="A23" s="254">
        <v>163</v>
      </c>
      <c r="B23" s="298" t="s">
        <v>256</v>
      </c>
      <c r="C23" s="44">
        <f>計算!D20</f>
        <v>0</v>
      </c>
      <c r="D23" s="88">
        <f>計算!E20</f>
        <v>0</v>
      </c>
      <c r="E23" s="95">
        <f>計算!F20</f>
        <v>0</v>
      </c>
      <c r="F23" s="40">
        <f>計算!X20</f>
        <v>0</v>
      </c>
      <c r="G23" s="40">
        <f>計算!AB20</f>
        <v>0</v>
      </c>
      <c r="H23" s="44">
        <f>計算!J20</f>
        <v>0</v>
      </c>
      <c r="I23" s="88">
        <f>計算!K20</f>
        <v>0</v>
      </c>
      <c r="J23" s="95">
        <f>計算!L20</f>
        <v>0</v>
      </c>
      <c r="K23" s="40">
        <f>計算!Y20</f>
        <v>0</v>
      </c>
      <c r="L23" s="40">
        <f>計算!AC20</f>
        <v>0</v>
      </c>
      <c r="M23" s="44">
        <f>計算!R20</f>
        <v>0</v>
      </c>
      <c r="N23" s="88">
        <f>計算!S20</f>
        <v>0</v>
      </c>
      <c r="O23" s="95">
        <f>計算!T20</f>
        <v>0</v>
      </c>
      <c r="P23" s="40">
        <f>計算!Z20</f>
        <v>0</v>
      </c>
      <c r="Q23" s="40">
        <f>計算!AD20</f>
        <v>0</v>
      </c>
      <c r="R23" s="44">
        <f t="shared" si="3"/>
        <v>0</v>
      </c>
      <c r="S23" s="88">
        <f t="shared" si="0"/>
        <v>0</v>
      </c>
      <c r="T23" s="95">
        <f t="shared" si="1"/>
        <v>0</v>
      </c>
      <c r="U23" s="40">
        <f t="shared" si="4"/>
        <v>0</v>
      </c>
      <c r="V23" s="40">
        <f t="shared" si="2"/>
        <v>0</v>
      </c>
    </row>
    <row r="24" spans="1:22" ht="12.95" customHeight="1">
      <c r="A24" s="254">
        <v>164</v>
      </c>
      <c r="B24" s="298" t="s">
        <v>257</v>
      </c>
      <c r="C24" s="44">
        <f>計算!D21</f>
        <v>0</v>
      </c>
      <c r="D24" s="88">
        <f>計算!E21</f>
        <v>0</v>
      </c>
      <c r="E24" s="95">
        <f>計算!F21</f>
        <v>0</v>
      </c>
      <c r="F24" s="40">
        <f>計算!X21</f>
        <v>0</v>
      </c>
      <c r="G24" s="40">
        <f>計算!AB21</f>
        <v>0</v>
      </c>
      <c r="H24" s="44">
        <f>計算!J21</f>
        <v>0</v>
      </c>
      <c r="I24" s="88">
        <f>計算!K21</f>
        <v>0</v>
      </c>
      <c r="J24" s="95">
        <f>計算!L21</f>
        <v>0</v>
      </c>
      <c r="K24" s="40">
        <f>計算!Y21</f>
        <v>0</v>
      </c>
      <c r="L24" s="40">
        <f>計算!AC21</f>
        <v>0</v>
      </c>
      <c r="M24" s="44">
        <f>計算!R21</f>
        <v>0</v>
      </c>
      <c r="N24" s="88">
        <f>計算!S21</f>
        <v>0</v>
      </c>
      <c r="O24" s="95">
        <f>計算!T21</f>
        <v>0</v>
      </c>
      <c r="P24" s="40">
        <f>計算!Z21</f>
        <v>0</v>
      </c>
      <c r="Q24" s="40">
        <f>計算!AD21</f>
        <v>0</v>
      </c>
      <c r="R24" s="44">
        <f t="shared" si="3"/>
        <v>0</v>
      </c>
      <c r="S24" s="88">
        <f t="shared" si="0"/>
        <v>0</v>
      </c>
      <c r="T24" s="95">
        <f t="shared" si="1"/>
        <v>0</v>
      </c>
      <c r="U24" s="40">
        <f t="shared" si="4"/>
        <v>0</v>
      </c>
      <c r="V24" s="40">
        <f t="shared" si="2"/>
        <v>0</v>
      </c>
    </row>
    <row r="25" spans="1:22" ht="12.95" customHeight="1">
      <c r="A25" s="254">
        <v>191</v>
      </c>
      <c r="B25" s="298" t="s">
        <v>258</v>
      </c>
      <c r="C25" s="44">
        <f>計算!D22</f>
        <v>0</v>
      </c>
      <c r="D25" s="88">
        <f>計算!E22</f>
        <v>0</v>
      </c>
      <c r="E25" s="95">
        <f>計算!F22</f>
        <v>0</v>
      </c>
      <c r="F25" s="40">
        <f>計算!X22</f>
        <v>0</v>
      </c>
      <c r="G25" s="40">
        <f>計算!AB22</f>
        <v>0</v>
      </c>
      <c r="H25" s="44">
        <f>計算!J22</f>
        <v>0</v>
      </c>
      <c r="I25" s="88">
        <f>計算!K22</f>
        <v>0</v>
      </c>
      <c r="J25" s="95">
        <f>計算!L22</f>
        <v>0</v>
      </c>
      <c r="K25" s="40">
        <f>計算!Y22</f>
        <v>0</v>
      </c>
      <c r="L25" s="40">
        <f>計算!AC22</f>
        <v>0</v>
      </c>
      <c r="M25" s="44">
        <f>計算!R22</f>
        <v>0</v>
      </c>
      <c r="N25" s="88">
        <f>計算!S22</f>
        <v>0</v>
      </c>
      <c r="O25" s="95">
        <f>計算!T22</f>
        <v>0</v>
      </c>
      <c r="P25" s="40">
        <f>計算!Z22</f>
        <v>0</v>
      </c>
      <c r="Q25" s="40">
        <f>計算!AD22</f>
        <v>0</v>
      </c>
      <c r="R25" s="44">
        <f t="shared" si="3"/>
        <v>0</v>
      </c>
      <c r="S25" s="88">
        <f t="shared" si="0"/>
        <v>0</v>
      </c>
      <c r="T25" s="95">
        <f t="shared" si="1"/>
        <v>0</v>
      </c>
      <c r="U25" s="40">
        <f t="shared" si="4"/>
        <v>0</v>
      </c>
      <c r="V25" s="40">
        <f t="shared" si="2"/>
        <v>0</v>
      </c>
    </row>
    <row r="26" spans="1:22" ht="12.95" customHeight="1">
      <c r="A26" s="254">
        <v>201</v>
      </c>
      <c r="B26" s="298" t="s">
        <v>259</v>
      </c>
      <c r="C26" s="44">
        <f>計算!D23</f>
        <v>0</v>
      </c>
      <c r="D26" s="88">
        <f>計算!E23</f>
        <v>0</v>
      </c>
      <c r="E26" s="95">
        <f>計算!F23</f>
        <v>0</v>
      </c>
      <c r="F26" s="40">
        <f>計算!X23</f>
        <v>0</v>
      </c>
      <c r="G26" s="40">
        <f>計算!AB23</f>
        <v>0</v>
      </c>
      <c r="H26" s="44">
        <f>計算!J23</f>
        <v>0</v>
      </c>
      <c r="I26" s="88">
        <f>計算!K23</f>
        <v>0</v>
      </c>
      <c r="J26" s="95">
        <f>計算!L23</f>
        <v>0</v>
      </c>
      <c r="K26" s="40">
        <f>計算!Y23</f>
        <v>0</v>
      </c>
      <c r="L26" s="40">
        <f>計算!AC23</f>
        <v>0</v>
      </c>
      <c r="M26" s="44">
        <f>計算!R23</f>
        <v>0</v>
      </c>
      <c r="N26" s="88">
        <f>計算!S23</f>
        <v>0</v>
      </c>
      <c r="O26" s="95">
        <f>計算!T23</f>
        <v>0</v>
      </c>
      <c r="P26" s="40">
        <f>計算!Z23</f>
        <v>0</v>
      </c>
      <c r="Q26" s="40">
        <f>計算!AD23</f>
        <v>0</v>
      </c>
      <c r="R26" s="44">
        <f t="shared" si="3"/>
        <v>0</v>
      </c>
      <c r="S26" s="88">
        <f t="shared" si="0"/>
        <v>0</v>
      </c>
      <c r="T26" s="95">
        <f t="shared" si="1"/>
        <v>0</v>
      </c>
      <c r="U26" s="40">
        <f t="shared" si="4"/>
        <v>0</v>
      </c>
      <c r="V26" s="40">
        <f t="shared" si="2"/>
        <v>0</v>
      </c>
    </row>
    <row r="27" spans="1:22" ht="12.95" customHeight="1">
      <c r="A27" s="254">
        <v>202</v>
      </c>
      <c r="B27" s="298" t="s">
        <v>260</v>
      </c>
      <c r="C27" s="44">
        <f>計算!D24</f>
        <v>0</v>
      </c>
      <c r="D27" s="88">
        <f>計算!E24</f>
        <v>0</v>
      </c>
      <c r="E27" s="95">
        <f>計算!F24</f>
        <v>0</v>
      </c>
      <c r="F27" s="40">
        <f>計算!X24</f>
        <v>0</v>
      </c>
      <c r="G27" s="40">
        <f>計算!AB24</f>
        <v>0</v>
      </c>
      <c r="H27" s="44">
        <f>計算!J24</f>
        <v>0</v>
      </c>
      <c r="I27" s="88">
        <f>計算!K24</f>
        <v>0</v>
      </c>
      <c r="J27" s="95">
        <f>計算!L24</f>
        <v>0</v>
      </c>
      <c r="K27" s="40">
        <f>計算!Y24</f>
        <v>0</v>
      </c>
      <c r="L27" s="40">
        <f>計算!AC24</f>
        <v>0</v>
      </c>
      <c r="M27" s="44">
        <f>計算!R24</f>
        <v>0</v>
      </c>
      <c r="N27" s="88">
        <f>計算!S24</f>
        <v>0</v>
      </c>
      <c r="O27" s="95">
        <f>計算!T24</f>
        <v>0</v>
      </c>
      <c r="P27" s="40">
        <f>計算!Z24</f>
        <v>0</v>
      </c>
      <c r="Q27" s="40">
        <f>計算!AD24</f>
        <v>0</v>
      </c>
      <c r="R27" s="44">
        <f t="shared" si="3"/>
        <v>0</v>
      </c>
      <c r="S27" s="88">
        <f t="shared" si="0"/>
        <v>0</v>
      </c>
      <c r="T27" s="95">
        <f t="shared" si="1"/>
        <v>0</v>
      </c>
      <c r="U27" s="40">
        <f t="shared" si="4"/>
        <v>0</v>
      </c>
      <c r="V27" s="40">
        <f t="shared" si="2"/>
        <v>0</v>
      </c>
    </row>
    <row r="28" spans="1:22" ht="12.95" customHeight="1">
      <c r="A28" s="304">
        <v>203</v>
      </c>
      <c r="B28" s="272" t="s">
        <v>261</v>
      </c>
      <c r="C28" s="50">
        <f>計算!D25</f>
        <v>0</v>
      </c>
      <c r="D28" s="87">
        <f>計算!E25</f>
        <v>0</v>
      </c>
      <c r="E28" s="89">
        <f>計算!F25</f>
        <v>0</v>
      </c>
      <c r="F28" s="47">
        <f>計算!X25</f>
        <v>0</v>
      </c>
      <c r="G28" s="47">
        <f>計算!AB25</f>
        <v>0</v>
      </c>
      <c r="H28" s="50">
        <f>計算!J25</f>
        <v>0</v>
      </c>
      <c r="I28" s="87">
        <f>計算!K25</f>
        <v>0</v>
      </c>
      <c r="J28" s="89">
        <f>計算!L25</f>
        <v>0</v>
      </c>
      <c r="K28" s="47">
        <f>計算!Y25</f>
        <v>0</v>
      </c>
      <c r="L28" s="47">
        <f>計算!AC25</f>
        <v>0</v>
      </c>
      <c r="M28" s="50">
        <f>計算!R25</f>
        <v>0</v>
      </c>
      <c r="N28" s="87">
        <f>計算!S25</f>
        <v>0</v>
      </c>
      <c r="O28" s="89">
        <f>計算!T25</f>
        <v>0</v>
      </c>
      <c r="P28" s="47">
        <f>計算!Z25</f>
        <v>0</v>
      </c>
      <c r="Q28" s="47">
        <f>計算!AD25</f>
        <v>0</v>
      </c>
      <c r="R28" s="50">
        <f t="shared" si="3"/>
        <v>0</v>
      </c>
      <c r="S28" s="87">
        <f t="shared" si="0"/>
        <v>0</v>
      </c>
      <c r="T28" s="89">
        <f t="shared" si="1"/>
        <v>0</v>
      </c>
      <c r="U28" s="47">
        <f t="shared" si="4"/>
        <v>0</v>
      </c>
      <c r="V28" s="47">
        <f t="shared" si="2"/>
        <v>0</v>
      </c>
    </row>
    <row r="29" spans="1:22" ht="12.95" customHeight="1">
      <c r="A29" s="254">
        <v>204</v>
      </c>
      <c r="B29" s="298" t="s">
        <v>262</v>
      </c>
      <c r="C29" s="44">
        <f>計算!D26</f>
        <v>0</v>
      </c>
      <c r="D29" s="88">
        <f>計算!E26</f>
        <v>0</v>
      </c>
      <c r="E29" s="95">
        <f>計算!F26</f>
        <v>0</v>
      </c>
      <c r="F29" s="40">
        <f>計算!X26</f>
        <v>0</v>
      </c>
      <c r="G29" s="40">
        <f>計算!AB26</f>
        <v>0</v>
      </c>
      <c r="H29" s="44">
        <f>計算!J26</f>
        <v>0</v>
      </c>
      <c r="I29" s="88">
        <f>計算!K26</f>
        <v>0</v>
      </c>
      <c r="J29" s="95">
        <f>計算!L26</f>
        <v>0</v>
      </c>
      <c r="K29" s="40">
        <f>計算!Y26</f>
        <v>0</v>
      </c>
      <c r="L29" s="40">
        <f>計算!AC26</f>
        <v>0</v>
      </c>
      <c r="M29" s="44">
        <f>計算!R26</f>
        <v>0</v>
      </c>
      <c r="N29" s="88">
        <f>計算!S26</f>
        <v>0</v>
      </c>
      <c r="O29" s="95">
        <f>計算!T26</f>
        <v>0</v>
      </c>
      <c r="P29" s="40">
        <f>計算!Z26</f>
        <v>0</v>
      </c>
      <c r="Q29" s="40">
        <f>計算!AD26</f>
        <v>0</v>
      </c>
      <c r="R29" s="44">
        <f t="shared" si="3"/>
        <v>0</v>
      </c>
      <c r="S29" s="88">
        <f t="shared" si="0"/>
        <v>0</v>
      </c>
      <c r="T29" s="95">
        <f t="shared" si="1"/>
        <v>0</v>
      </c>
      <c r="U29" s="40">
        <f t="shared" si="4"/>
        <v>0</v>
      </c>
      <c r="V29" s="40">
        <f t="shared" si="2"/>
        <v>0</v>
      </c>
    </row>
    <row r="30" spans="1:22" ht="12.95" customHeight="1">
      <c r="A30" s="254">
        <v>205</v>
      </c>
      <c r="B30" s="298" t="s">
        <v>263</v>
      </c>
      <c r="C30" s="44">
        <f>計算!D27</f>
        <v>0</v>
      </c>
      <c r="D30" s="88">
        <f>計算!E27</f>
        <v>0</v>
      </c>
      <c r="E30" s="95">
        <f>計算!F27</f>
        <v>0</v>
      </c>
      <c r="F30" s="40">
        <f>計算!X27</f>
        <v>0</v>
      </c>
      <c r="G30" s="40">
        <f>計算!AB27</f>
        <v>0</v>
      </c>
      <c r="H30" s="44">
        <f>計算!J27</f>
        <v>0</v>
      </c>
      <c r="I30" s="88">
        <f>計算!K27</f>
        <v>0</v>
      </c>
      <c r="J30" s="95">
        <f>計算!L27</f>
        <v>0</v>
      </c>
      <c r="K30" s="40">
        <f>計算!Y27</f>
        <v>0</v>
      </c>
      <c r="L30" s="40">
        <f>計算!AC27</f>
        <v>0</v>
      </c>
      <c r="M30" s="44">
        <f>計算!R27</f>
        <v>0</v>
      </c>
      <c r="N30" s="88">
        <f>計算!S27</f>
        <v>0</v>
      </c>
      <c r="O30" s="95">
        <f>計算!T27</f>
        <v>0</v>
      </c>
      <c r="P30" s="40">
        <f>計算!Z27</f>
        <v>0</v>
      </c>
      <c r="Q30" s="40">
        <f>計算!AD27</f>
        <v>0</v>
      </c>
      <c r="R30" s="44">
        <f t="shared" si="3"/>
        <v>0</v>
      </c>
      <c r="S30" s="88">
        <f t="shared" si="0"/>
        <v>0</v>
      </c>
      <c r="T30" s="95">
        <f t="shared" si="1"/>
        <v>0</v>
      </c>
      <c r="U30" s="40">
        <f t="shared" si="4"/>
        <v>0</v>
      </c>
      <c r="V30" s="40">
        <f t="shared" si="2"/>
        <v>0</v>
      </c>
    </row>
    <row r="31" spans="1:22" ht="12.95" customHeight="1">
      <c r="A31" s="254">
        <v>206</v>
      </c>
      <c r="B31" s="298" t="s">
        <v>264</v>
      </c>
      <c r="C31" s="44">
        <f>計算!D28</f>
        <v>0</v>
      </c>
      <c r="D31" s="88">
        <f>計算!E28</f>
        <v>0</v>
      </c>
      <c r="E31" s="95">
        <f>計算!F28</f>
        <v>0</v>
      </c>
      <c r="F31" s="40">
        <f>計算!X28</f>
        <v>0</v>
      </c>
      <c r="G31" s="40">
        <f>計算!AB28</f>
        <v>0</v>
      </c>
      <c r="H31" s="44">
        <f>計算!J28</f>
        <v>0</v>
      </c>
      <c r="I31" s="88">
        <f>計算!K28</f>
        <v>0</v>
      </c>
      <c r="J31" s="95">
        <f>計算!L28</f>
        <v>0</v>
      </c>
      <c r="K31" s="40">
        <f>計算!Y28</f>
        <v>0</v>
      </c>
      <c r="L31" s="40">
        <f>計算!AC28</f>
        <v>0</v>
      </c>
      <c r="M31" s="44">
        <f>計算!R28</f>
        <v>0</v>
      </c>
      <c r="N31" s="88">
        <f>計算!S28</f>
        <v>0</v>
      </c>
      <c r="O31" s="95">
        <f>計算!T28</f>
        <v>0</v>
      </c>
      <c r="P31" s="40">
        <f>計算!Z28</f>
        <v>0</v>
      </c>
      <c r="Q31" s="40">
        <f>計算!AD28</f>
        <v>0</v>
      </c>
      <c r="R31" s="44">
        <f t="shared" si="3"/>
        <v>0</v>
      </c>
      <c r="S31" s="88">
        <f t="shared" si="0"/>
        <v>0</v>
      </c>
      <c r="T31" s="95">
        <f t="shared" si="1"/>
        <v>0</v>
      </c>
      <c r="U31" s="40">
        <f t="shared" si="4"/>
        <v>0</v>
      </c>
      <c r="V31" s="40">
        <f t="shared" si="2"/>
        <v>0</v>
      </c>
    </row>
    <row r="32" spans="1:22" ht="12.95" customHeight="1">
      <c r="A32" s="255">
        <v>207</v>
      </c>
      <c r="B32" s="271" t="s">
        <v>265</v>
      </c>
      <c r="C32" s="51">
        <f>計算!D29</f>
        <v>0</v>
      </c>
      <c r="D32" s="300">
        <f>計算!E29</f>
        <v>0</v>
      </c>
      <c r="E32" s="97">
        <f>計算!F29</f>
        <v>0</v>
      </c>
      <c r="F32" s="48">
        <f>計算!X29</f>
        <v>0</v>
      </c>
      <c r="G32" s="48">
        <f>計算!AB29</f>
        <v>0</v>
      </c>
      <c r="H32" s="51">
        <f>計算!J29</f>
        <v>0</v>
      </c>
      <c r="I32" s="300">
        <f>計算!K29</f>
        <v>0</v>
      </c>
      <c r="J32" s="97">
        <f>計算!L29</f>
        <v>0</v>
      </c>
      <c r="K32" s="48">
        <f>計算!Y29</f>
        <v>0</v>
      </c>
      <c r="L32" s="48">
        <f>計算!AC29</f>
        <v>0</v>
      </c>
      <c r="M32" s="51">
        <f>計算!R29</f>
        <v>0</v>
      </c>
      <c r="N32" s="300">
        <f>計算!S29</f>
        <v>0</v>
      </c>
      <c r="O32" s="97">
        <f>計算!T29</f>
        <v>0</v>
      </c>
      <c r="P32" s="48">
        <f>計算!Z29</f>
        <v>0</v>
      </c>
      <c r="Q32" s="48">
        <f>計算!AD29</f>
        <v>0</v>
      </c>
      <c r="R32" s="51">
        <f t="shared" si="3"/>
        <v>0</v>
      </c>
      <c r="S32" s="300">
        <f t="shared" si="0"/>
        <v>0</v>
      </c>
      <c r="T32" s="97">
        <f t="shared" si="1"/>
        <v>0</v>
      </c>
      <c r="U32" s="48">
        <f t="shared" si="4"/>
        <v>0</v>
      </c>
      <c r="V32" s="48">
        <f t="shared" si="2"/>
        <v>0</v>
      </c>
    </row>
    <row r="33" spans="1:22" ht="12.95" customHeight="1">
      <c r="A33" s="254">
        <v>208</v>
      </c>
      <c r="B33" s="298" t="s">
        <v>266</v>
      </c>
      <c r="C33" s="44">
        <f>計算!D30</f>
        <v>0</v>
      </c>
      <c r="D33" s="88">
        <f>計算!E30</f>
        <v>0</v>
      </c>
      <c r="E33" s="95">
        <f>計算!F30</f>
        <v>0</v>
      </c>
      <c r="F33" s="40">
        <f>計算!X30</f>
        <v>0</v>
      </c>
      <c r="G33" s="40">
        <f>計算!AB30</f>
        <v>0</v>
      </c>
      <c r="H33" s="44">
        <f>計算!J30</f>
        <v>0</v>
      </c>
      <c r="I33" s="88">
        <f>計算!K30</f>
        <v>0</v>
      </c>
      <c r="J33" s="95">
        <f>計算!L30</f>
        <v>0</v>
      </c>
      <c r="K33" s="40">
        <f>計算!Y30</f>
        <v>0</v>
      </c>
      <c r="L33" s="40">
        <f>計算!AC30</f>
        <v>0</v>
      </c>
      <c r="M33" s="44">
        <f>計算!R30</f>
        <v>0</v>
      </c>
      <c r="N33" s="88">
        <f>計算!S30</f>
        <v>0</v>
      </c>
      <c r="O33" s="95">
        <f>計算!T30</f>
        <v>0</v>
      </c>
      <c r="P33" s="40">
        <f>計算!Z30</f>
        <v>0</v>
      </c>
      <c r="Q33" s="40">
        <f>計算!AD30</f>
        <v>0</v>
      </c>
      <c r="R33" s="44">
        <f t="shared" si="3"/>
        <v>0</v>
      </c>
      <c r="S33" s="88">
        <f t="shared" si="0"/>
        <v>0</v>
      </c>
      <c r="T33" s="95">
        <f t="shared" si="1"/>
        <v>0</v>
      </c>
      <c r="U33" s="40">
        <f t="shared" si="4"/>
        <v>0</v>
      </c>
      <c r="V33" s="40">
        <f t="shared" si="2"/>
        <v>0</v>
      </c>
    </row>
    <row r="34" spans="1:22" ht="12.95" customHeight="1">
      <c r="A34" s="254">
        <v>211</v>
      </c>
      <c r="B34" s="298" t="s">
        <v>267</v>
      </c>
      <c r="C34" s="44">
        <f>計算!D31</f>
        <v>0</v>
      </c>
      <c r="D34" s="88">
        <f>計算!E31</f>
        <v>0</v>
      </c>
      <c r="E34" s="95">
        <f>計算!F31</f>
        <v>0</v>
      </c>
      <c r="F34" s="40">
        <f>計算!X31</f>
        <v>0</v>
      </c>
      <c r="G34" s="40">
        <f>計算!AB31</f>
        <v>0</v>
      </c>
      <c r="H34" s="44">
        <f>計算!J31</f>
        <v>0</v>
      </c>
      <c r="I34" s="88">
        <f>計算!K31</f>
        <v>0</v>
      </c>
      <c r="J34" s="95">
        <f>計算!L31</f>
        <v>0</v>
      </c>
      <c r="K34" s="40">
        <f>計算!Y31</f>
        <v>0</v>
      </c>
      <c r="L34" s="40">
        <f>計算!AC31</f>
        <v>0</v>
      </c>
      <c r="M34" s="44">
        <f>計算!R31</f>
        <v>0</v>
      </c>
      <c r="N34" s="88">
        <f>計算!S31</f>
        <v>0</v>
      </c>
      <c r="O34" s="95">
        <f>計算!T31</f>
        <v>0</v>
      </c>
      <c r="P34" s="40">
        <f>計算!Z31</f>
        <v>0</v>
      </c>
      <c r="Q34" s="40">
        <f>計算!AD31</f>
        <v>0</v>
      </c>
      <c r="R34" s="44">
        <f t="shared" si="3"/>
        <v>0</v>
      </c>
      <c r="S34" s="88">
        <f t="shared" si="0"/>
        <v>0</v>
      </c>
      <c r="T34" s="95">
        <f t="shared" si="1"/>
        <v>0</v>
      </c>
      <c r="U34" s="40">
        <f t="shared" si="4"/>
        <v>0</v>
      </c>
      <c r="V34" s="40">
        <f t="shared" si="2"/>
        <v>0</v>
      </c>
    </row>
    <row r="35" spans="1:22" ht="12.95" customHeight="1">
      <c r="A35" s="254">
        <v>212</v>
      </c>
      <c r="B35" s="298" t="s">
        <v>268</v>
      </c>
      <c r="C35" s="44">
        <f>計算!D32</f>
        <v>0</v>
      </c>
      <c r="D35" s="88">
        <f>計算!E32</f>
        <v>0</v>
      </c>
      <c r="E35" s="95">
        <f>計算!F32</f>
        <v>0</v>
      </c>
      <c r="F35" s="40">
        <f>計算!X32</f>
        <v>0</v>
      </c>
      <c r="G35" s="40">
        <f>計算!AB32</f>
        <v>0</v>
      </c>
      <c r="H35" s="44">
        <f>計算!J32</f>
        <v>0</v>
      </c>
      <c r="I35" s="88">
        <f>計算!K32</f>
        <v>0</v>
      </c>
      <c r="J35" s="95">
        <f>計算!L32</f>
        <v>0</v>
      </c>
      <c r="K35" s="40">
        <f>計算!Y32</f>
        <v>0</v>
      </c>
      <c r="L35" s="40">
        <f>計算!AC32</f>
        <v>0</v>
      </c>
      <c r="M35" s="44">
        <f>計算!R32</f>
        <v>0</v>
      </c>
      <c r="N35" s="88">
        <f>計算!S32</f>
        <v>0</v>
      </c>
      <c r="O35" s="95">
        <f>計算!T32</f>
        <v>0</v>
      </c>
      <c r="P35" s="40">
        <f>計算!Z32</f>
        <v>0</v>
      </c>
      <c r="Q35" s="40">
        <f>計算!AD32</f>
        <v>0</v>
      </c>
      <c r="R35" s="44">
        <f t="shared" si="3"/>
        <v>0</v>
      </c>
      <c r="S35" s="88">
        <f t="shared" si="0"/>
        <v>0</v>
      </c>
      <c r="T35" s="95">
        <f t="shared" si="1"/>
        <v>0</v>
      </c>
      <c r="U35" s="40">
        <f t="shared" si="4"/>
        <v>0</v>
      </c>
      <c r="V35" s="40">
        <f t="shared" si="2"/>
        <v>0</v>
      </c>
    </row>
    <row r="36" spans="1:22" ht="12.95" customHeight="1">
      <c r="A36" s="254">
        <v>221</v>
      </c>
      <c r="B36" s="298" t="s">
        <v>269</v>
      </c>
      <c r="C36" s="44">
        <f>計算!D33</f>
        <v>0</v>
      </c>
      <c r="D36" s="88">
        <f>計算!E33</f>
        <v>0</v>
      </c>
      <c r="E36" s="95">
        <f>計算!F33</f>
        <v>0</v>
      </c>
      <c r="F36" s="40">
        <f>計算!X33</f>
        <v>0</v>
      </c>
      <c r="G36" s="40">
        <f>計算!AB33</f>
        <v>0</v>
      </c>
      <c r="H36" s="44">
        <f>計算!J33</f>
        <v>0</v>
      </c>
      <c r="I36" s="88">
        <f>計算!K33</f>
        <v>0</v>
      </c>
      <c r="J36" s="95">
        <f>計算!L33</f>
        <v>0</v>
      </c>
      <c r="K36" s="40">
        <f>計算!Y33</f>
        <v>0</v>
      </c>
      <c r="L36" s="40">
        <f>計算!AC33</f>
        <v>0</v>
      </c>
      <c r="M36" s="44">
        <f>計算!R33</f>
        <v>0</v>
      </c>
      <c r="N36" s="88">
        <f>計算!S33</f>
        <v>0</v>
      </c>
      <c r="O36" s="95">
        <f>計算!T33</f>
        <v>0</v>
      </c>
      <c r="P36" s="40">
        <f>計算!Z33</f>
        <v>0</v>
      </c>
      <c r="Q36" s="40">
        <f>計算!AD33</f>
        <v>0</v>
      </c>
      <c r="R36" s="44">
        <f t="shared" si="3"/>
        <v>0</v>
      </c>
      <c r="S36" s="88">
        <f t="shared" si="0"/>
        <v>0</v>
      </c>
      <c r="T36" s="95">
        <f t="shared" si="1"/>
        <v>0</v>
      </c>
      <c r="U36" s="40">
        <f t="shared" si="4"/>
        <v>0</v>
      </c>
      <c r="V36" s="40">
        <f t="shared" si="2"/>
        <v>0</v>
      </c>
    </row>
    <row r="37" spans="1:22" ht="12.95" customHeight="1">
      <c r="A37" s="254">
        <v>222</v>
      </c>
      <c r="B37" s="298" t="s">
        <v>270</v>
      </c>
      <c r="C37" s="44">
        <f>計算!D34</f>
        <v>0</v>
      </c>
      <c r="D37" s="88">
        <f>計算!E34</f>
        <v>0</v>
      </c>
      <c r="E37" s="95">
        <f>計算!F34</f>
        <v>0</v>
      </c>
      <c r="F37" s="40">
        <f>計算!X34</f>
        <v>0</v>
      </c>
      <c r="G37" s="40">
        <f>計算!AB34</f>
        <v>0</v>
      </c>
      <c r="H37" s="44">
        <f>計算!J34</f>
        <v>0</v>
      </c>
      <c r="I37" s="88">
        <f>計算!K34</f>
        <v>0</v>
      </c>
      <c r="J37" s="95">
        <f>計算!L34</f>
        <v>0</v>
      </c>
      <c r="K37" s="40">
        <f>計算!Y34</f>
        <v>0</v>
      </c>
      <c r="L37" s="40">
        <f>計算!AC34</f>
        <v>0</v>
      </c>
      <c r="M37" s="44">
        <f>計算!R34</f>
        <v>0</v>
      </c>
      <c r="N37" s="88">
        <f>計算!S34</f>
        <v>0</v>
      </c>
      <c r="O37" s="95">
        <f>計算!T34</f>
        <v>0</v>
      </c>
      <c r="P37" s="40">
        <f>計算!Z34</f>
        <v>0</v>
      </c>
      <c r="Q37" s="40">
        <f>計算!AD34</f>
        <v>0</v>
      </c>
      <c r="R37" s="44">
        <f t="shared" si="3"/>
        <v>0</v>
      </c>
      <c r="S37" s="88">
        <f t="shared" si="0"/>
        <v>0</v>
      </c>
      <c r="T37" s="95">
        <f t="shared" si="1"/>
        <v>0</v>
      </c>
      <c r="U37" s="40">
        <f t="shared" si="4"/>
        <v>0</v>
      </c>
      <c r="V37" s="40">
        <f t="shared" si="2"/>
        <v>0</v>
      </c>
    </row>
    <row r="38" spans="1:22" ht="12.95" customHeight="1">
      <c r="A38" s="304">
        <v>231</v>
      </c>
      <c r="B38" s="272" t="s">
        <v>271</v>
      </c>
      <c r="C38" s="50">
        <f>計算!D35</f>
        <v>0</v>
      </c>
      <c r="D38" s="87">
        <f>計算!E35</f>
        <v>0</v>
      </c>
      <c r="E38" s="89">
        <f>計算!F35</f>
        <v>0</v>
      </c>
      <c r="F38" s="47">
        <f>計算!X35</f>
        <v>0</v>
      </c>
      <c r="G38" s="47">
        <f>計算!AB35</f>
        <v>0</v>
      </c>
      <c r="H38" s="50">
        <f>計算!J35</f>
        <v>0</v>
      </c>
      <c r="I38" s="87">
        <f>計算!K35</f>
        <v>0</v>
      </c>
      <c r="J38" s="89">
        <f>計算!L35</f>
        <v>0</v>
      </c>
      <c r="K38" s="47">
        <f>計算!Y35</f>
        <v>0</v>
      </c>
      <c r="L38" s="47">
        <f>計算!AC35</f>
        <v>0</v>
      </c>
      <c r="M38" s="50">
        <f>計算!R35</f>
        <v>0</v>
      </c>
      <c r="N38" s="87">
        <f>計算!S35</f>
        <v>0</v>
      </c>
      <c r="O38" s="89">
        <f>計算!T35</f>
        <v>0</v>
      </c>
      <c r="P38" s="47">
        <f>計算!Z35</f>
        <v>0</v>
      </c>
      <c r="Q38" s="47">
        <f>計算!AD35</f>
        <v>0</v>
      </c>
      <c r="R38" s="50">
        <f t="shared" si="3"/>
        <v>0</v>
      </c>
      <c r="S38" s="87">
        <f t="shared" si="0"/>
        <v>0</v>
      </c>
      <c r="T38" s="89">
        <f t="shared" si="1"/>
        <v>0</v>
      </c>
      <c r="U38" s="47">
        <f t="shared" si="4"/>
        <v>0</v>
      </c>
      <c r="V38" s="47">
        <f t="shared" si="2"/>
        <v>0</v>
      </c>
    </row>
    <row r="39" spans="1:22" ht="12.95" customHeight="1">
      <c r="A39" s="254">
        <v>251</v>
      </c>
      <c r="B39" s="298" t="s">
        <v>272</v>
      </c>
      <c r="C39" s="44">
        <f>計算!D36</f>
        <v>0</v>
      </c>
      <c r="D39" s="88">
        <f>計算!E36</f>
        <v>0</v>
      </c>
      <c r="E39" s="95">
        <f>計算!F36</f>
        <v>0</v>
      </c>
      <c r="F39" s="40">
        <f>計算!X36</f>
        <v>0</v>
      </c>
      <c r="G39" s="40">
        <f>計算!AB36</f>
        <v>0</v>
      </c>
      <c r="H39" s="44">
        <f>計算!J36</f>
        <v>0</v>
      </c>
      <c r="I39" s="88">
        <f>計算!K36</f>
        <v>0</v>
      </c>
      <c r="J39" s="95">
        <f>計算!L36</f>
        <v>0</v>
      </c>
      <c r="K39" s="40">
        <f>計算!Y36</f>
        <v>0</v>
      </c>
      <c r="L39" s="40">
        <f>計算!AC36</f>
        <v>0</v>
      </c>
      <c r="M39" s="44">
        <f>計算!R36</f>
        <v>0</v>
      </c>
      <c r="N39" s="88">
        <f>計算!S36</f>
        <v>0</v>
      </c>
      <c r="O39" s="95">
        <f>計算!T36</f>
        <v>0</v>
      </c>
      <c r="P39" s="40">
        <f>計算!Z36</f>
        <v>0</v>
      </c>
      <c r="Q39" s="40">
        <f>計算!AD36</f>
        <v>0</v>
      </c>
      <c r="R39" s="44">
        <f t="shared" si="3"/>
        <v>0</v>
      </c>
      <c r="S39" s="88">
        <f t="shared" si="0"/>
        <v>0</v>
      </c>
      <c r="T39" s="95">
        <f t="shared" si="1"/>
        <v>0</v>
      </c>
      <c r="U39" s="40">
        <f t="shared" si="4"/>
        <v>0</v>
      </c>
      <c r="V39" s="40">
        <f t="shared" si="2"/>
        <v>0</v>
      </c>
    </row>
    <row r="40" spans="1:22" ht="12.95" customHeight="1">
      <c r="A40" s="254">
        <v>252</v>
      </c>
      <c r="B40" s="298" t="s">
        <v>273</v>
      </c>
      <c r="C40" s="44">
        <f>計算!D37</f>
        <v>0</v>
      </c>
      <c r="D40" s="88">
        <f>計算!E37</f>
        <v>0</v>
      </c>
      <c r="E40" s="95">
        <f>計算!F37</f>
        <v>0</v>
      </c>
      <c r="F40" s="40">
        <f>計算!X37</f>
        <v>0</v>
      </c>
      <c r="G40" s="40">
        <f>計算!AB37</f>
        <v>0</v>
      </c>
      <c r="H40" s="44">
        <f>計算!J37</f>
        <v>0</v>
      </c>
      <c r="I40" s="88">
        <f>計算!K37</f>
        <v>0</v>
      </c>
      <c r="J40" s="95">
        <f>計算!L37</f>
        <v>0</v>
      </c>
      <c r="K40" s="40">
        <f>計算!Y37</f>
        <v>0</v>
      </c>
      <c r="L40" s="40">
        <f>計算!AC37</f>
        <v>0</v>
      </c>
      <c r="M40" s="44">
        <f>計算!R37</f>
        <v>0</v>
      </c>
      <c r="N40" s="88">
        <f>計算!S37</f>
        <v>0</v>
      </c>
      <c r="O40" s="95">
        <f>計算!T37</f>
        <v>0</v>
      </c>
      <c r="P40" s="40">
        <f>計算!Z37</f>
        <v>0</v>
      </c>
      <c r="Q40" s="40">
        <f>計算!AD37</f>
        <v>0</v>
      </c>
      <c r="R40" s="44">
        <f t="shared" si="3"/>
        <v>0</v>
      </c>
      <c r="S40" s="88">
        <f t="shared" si="0"/>
        <v>0</v>
      </c>
      <c r="T40" s="95">
        <f t="shared" si="1"/>
        <v>0</v>
      </c>
      <c r="U40" s="40">
        <f t="shared" si="4"/>
        <v>0</v>
      </c>
      <c r="V40" s="40">
        <f t="shared" si="2"/>
        <v>0</v>
      </c>
    </row>
    <row r="41" spans="1:22" ht="12.95" customHeight="1">
      <c r="A41" s="254">
        <v>253</v>
      </c>
      <c r="B41" s="298" t="s">
        <v>274</v>
      </c>
      <c r="C41" s="44">
        <f>計算!D38</f>
        <v>0</v>
      </c>
      <c r="D41" s="88">
        <f>計算!E38</f>
        <v>0</v>
      </c>
      <c r="E41" s="95">
        <f>計算!F38</f>
        <v>0</v>
      </c>
      <c r="F41" s="40">
        <f>計算!X38</f>
        <v>0</v>
      </c>
      <c r="G41" s="40">
        <f>計算!AB38</f>
        <v>0</v>
      </c>
      <c r="H41" s="44">
        <f>計算!J38</f>
        <v>0</v>
      </c>
      <c r="I41" s="88">
        <f>計算!K38</f>
        <v>0</v>
      </c>
      <c r="J41" s="95">
        <f>計算!L38</f>
        <v>0</v>
      </c>
      <c r="K41" s="40">
        <f>計算!Y38</f>
        <v>0</v>
      </c>
      <c r="L41" s="40">
        <f>計算!AC38</f>
        <v>0</v>
      </c>
      <c r="M41" s="44">
        <f>計算!R38</f>
        <v>0</v>
      </c>
      <c r="N41" s="88">
        <f>計算!S38</f>
        <v>0</v>
      </c>
      <c r="O41" s="95">
        <f>計算!T38</f>
        <v>0</v>
      </c>
      <c r="P41" s="40">
        <f>計算!Z38</f>
        <v>0</v>
      </c>
      <c r="Q41" s="40">
        <f>計算!AD38</f>
        <v>0</v>
      </c>
      <c r="R41" s="44">
        <f t="shared" si="3"/>
        <v>0</v>
      </c>
      <c r="S41" s="88">
        <f t="shared" si="0"/>
        <v>0</v>
      </c>
      <c r="T41" s="95">
        <f t="shared" si="1"/>
        <v>0</v>
      </c>
      <c r="U41" s="40">
        <f t="shared" si="4"/>
        <v>0</v>
      </c>
      <c r="V41" s="40">
        <f t="shared" si="2"/>
        <v>0</v>
      </c>
    </row>
    <row r="42" spans="1:22" ht="12.95" customHeight="1">
      <c r="A42" s="255">
        <v>259</v>
      </c>
      <c r="B42" s="271" t="s">
        <v>275</v>
      </c>
      <c r="C42" s="51">
        <f>計算!D39</f>
        <v>0</v>
      </c>
      <c r="D42" s="300">
        <f>計算!E39</f>
        <v>0</v>
      </c>
      <c r="E42" s="97">
        <f>計算!F39</f>
        <v>0</v>
      </c>
      <c r="F42" s="48">
        <f>計算!X39</f>
        <v>0</v>
      </c>
      <c r="G42" s="48">
        <f>計算!AB39</f>
        <v>0</v>
      </c>
      <c r="H42" s="51">
        <f>計算!J39</f>
        <v>0</v>
      </c>
      <c r="I42" s="300">
        <f>計算!K39</f>
        <v>0</v>
      </c>
      <c r="J42" s="97">
        <f>計算!L39</f>
        <v>0</v>
      </c>
      <c r="K42" s="48">
        <f>計算!Y39</f>
        <v>0</v>
      </c>
      <c r="L42" s="48">
        <f>計算!AC39</f>
        <v>0</v>
      </c>
      <c r="M42" s="51">
        <f>計算!R39</f>
        <v>0</v>
      </c>
      <c r="N42" s="300">
        <f>計算!S39</f>
        <v>0</v>
      </c>
      <c r="O42" s="97">
        <f>計算!T39</f>
        <v>0</v>
      </c>
      <c r="P42" s="48">
        <f>計算!Z39</f>
        <v>0</v>
      </c>
      <c r="Q42" s="48">
        <f>計算!AD39</f>
        <v>0</v>
      </c>
      <c r="R42" s="51">
        <f t="shared" si="3"/>
        <v>0</v>
      </c>
      <c r="S42" s="300">
        <f t="shared" si="0"/>
        <v>0</v>
      </c>
      <c r="T42" s="97">
        <f t="shared" si="1"/>
        <v>0</v>
      </c>
      <c r="U42" s="48">
        <f t="shared" si="4"/>
        <v>0</v>
      </c>
      <c r="V42" s="48">
        <f t="shared" si="2"/>
        <v>0</v>
      </c>
    </row>
    <row r="43" spans="1:22" ht="12.95" customHeight="1">
      <c r="A43" s="254">
        <v>261</v>
      </c>
      <c r="B43" s="298" t="s">
        <v>276</v>
      </c>
      <c r="C43" s="44">
        <f>計算!D40</f>
        <v>0</v>
      </c>
      <c r="D43" s="88">
        <f>計算!E40</f>
        <v>0</v>
      </c>
      <c r="E43" s="95">
        <f>計算!F40</f>
        <v>0</v>
      </c>
      <c r="F43" s="40">
        <f>計算!X40</f>
        <v>0</v>
      </c>
      <c r="G43" s="40">
        <f>計算!AB40</f>
        <v>0</v>
      </c>
      <c r="H43" s="44">
        <f>計算!J40</f>
        <v>0</v>
      </c>
      <c r="I43" s="88">
        <f>計算!K40</f>
        <v>0</v>
      </c>
      <c r="J43" s="95">
        <f>計算!L40</f>
        <v>0</v>
      </c>
      <c r="K43" s="40">
        <f>計算!Y40</f>
        <v>0</v>
      </c>
      <c r="L43" s="40">
        <f>計算!AC40</f>
        <v>0</v>
      </c>
      <c r="M43" s="44">
        <f>計算!R40</f>
        <v>0</v>
      </c>
      <c r="N43" s="88">
        <f>計算!S40</f>
        <v>0</v>
      </c>
      <c r="O43" s="95">
        <f>計算!T40</f>
        <v>0</v>
      </c>
      <c r="P43" s="40">
        <f>計算!Z40</f>
        <v>0</v>
      </c>
      <c r="Q43" s="40">
        <f>計算!AD40</f>
        <v>0</v>
      </c>
      <c r="R43" s="44">
        <f t="shared" si="3"/>
        <v>0</v>
      </c>
      <c r="S43" s="88">
        <f t="shared" si="0"/>
        <v>0</v>
      </c>
      <c r="T43" s="95">
        <f t="shared" si="1"/>
        <v>0</v>
      </c>
      <c r="U43" s="40">
        <f t="shared" si="4"/>
        <v>0</v>
      </c>
      <c r="V43" s="40">
        <f t="shared" si="2"/>
        <v>0</v>
      </c>
    </row>
    <row r="44" spans="1:22" ht="12.95" customHeight="1">
      <c r="A44" s="254">
        <v>263</v>
      </c>
      <c r="B44" s="298" t="s">
        <v>277</v>
      </c>
      <c r="C44" s="44">
        <f>計算!D41</f>
        <v>0</v>
      </c>
      <c r="D44" s="88">
        <f>計算!E41</f>
        <v>0</v>
      </c>
      <c r="E44" s="95">
        <f>計算!F41</f>
        <v>0</v>
      </c>
      <c r="F44" s="40">
        <f>計算!X41</f>
        <v>0</v>
      </c>
      <c r="G44" s="40">
        <f>計算!AB41</f>
        <v>0</v>
      </c>
      <c r="H44" s="44">
        <f>計算!J41</f>
        <v>0</v>
      </c>
      <c r="I44" s="88">
        <f>計算!K41</f>
        <v>0</v>
      </c>
      <c r="J44" s="95">
        <f>計算!L41</f>
        <v>0</v>
      </c>
      <c r="K44" s="40">
        <f>計算!Y41</f>
        <v>0</v>
      </c>
      <c r="L44" s="40">
        <f>計算!AC41</f>
        <v>0</v>
      </c>
      <c r="M44" s="44">
        <f>計算!R41</f>
        <v>0</v>
      </c>
      <c r="N44" s="88">
        <f>計算!S41</f>
        <v>0</v>
      </c>
      <c r="O44" s="95">
        <f>計算!T41</f>
        <v>0</v>
      </c>
      <c r="P44" s="40">
        <f>計算!Z41</f>
        <v>0</v>
      </c>
      <c r="Q44" s="40">
        <f>計算!AD41</f>
        <v>0</v>
      </c>
      <c r="R44" s="44">
        <f t="shared" si="3"/>
        <v>0</v>
      </c>
      <c r="S44" s="88">
        <f t="shared" si="0"/>
        <v>0</v>
      </c>
      <c r="T44" s="95">
        <f t="shared" si="1"/>
        <v>0</v>
      </c>
      <c r="U44" s="40">
        <f t="shared" si="4"/>
        <v>0</v>
      </c>
      <c r="V44" s="40">
        <f t="shared" si="2"/>
        <v>0</v>
      </c>
    </row>
    <row r="45" spans="1:22" ht="12.95" customHeight="1">
      <c r="A45" s="254">
        <v>269</v>
      </c>
      <c r="B45" s="298" t="s">
        <v>278</v>
      </c>
      <c r="C45" s="44">
        <f>計算!D42</f>
        <v>0</v>
      </c>
      <c r="D45" s="88">
        <f>計算!E42</f>
        <v>0</v>
      </c>
      <c r="E45" s="95">
        <f>計算!F42</f>
        <v>0</v>
      </c>
      <c r="F45" s="40">
        <f>計算!X42</f>
        <v>0</v>
      </c>
      <c r="G45" s="40">
        <f>計算!AB42</f>
        <v>0</v>
      </c>
      <c r="H45" s="44">
        <f>計算!J42</f>
        <v>0</v>
      </c>
      <c r="I45" s="88">
        <f>計算!K42</f>
        <v>0</v>
      </c>
      <c r="J45" s="95">
        <f>計算!L42</f>
        <v>0</v>
      </c>
      <c r="K45" s="40">
        <f>計算!Y42</f>
        <v>0</v>
      </c>
      <c r="L45" s="40">
        <f>計算!AC42</f>
        <v>0</v>
      </c>
      <c r="M45" s="44">
        <f>計算!R42</f>
        <v>0</v>
      </c>
      <c r="N45" s="88">
        <f>計算!S42</f>
        <v>0</v>
      </c>
      <c r="O45" s="95">
        <f>計算!T42</f>
        <v>0</v>
      </c>
      <c r="P45" s="40">
        <f>計算!Z42</f>
        <v>0</v>
      </c>
      <c r="Q45" s="40">
        <f>計算!AD42</f>
        <v>0</v>
      </c>
      <c r="R45" s="44">
        <f t="shared" si="3"/>
        <v>0</v>
      </c>
      <c r="S45" s="88">
        <f t="shared" si="0"/>
        <v>0</v>
      </c>
      <c r="T45" s="95">
        <f t="shared" si="1"/>
        <v>0</v>
      </c>
      <c r="U45" s="40">
        <f t="shared" si="4"/>
        <v>0</v>
      </c>
      <c r="V45" s="40">
        <f t="shared" si="2"/>
        <v>0</v>
      </c>
    </row>
    <row r="46" spans="1:22" ht="12.95" customHeight="1">
      <c r="A46" s="254">
        <v>271</v>
      </c>
      <c r="B46" s="298" t="s">
        <v>279</v>
      </c>
      <c r="C46" s="44">
        <f>計算!D43</f>
        <v>0</v>
      </c>
      <c r="D46" s="88">
        <f>計算!E43</f>
        <v>0</v>
      </c>
      <c r="E46" s="95">
        <f>計算!F43</f>
        <v>0</v>
      </c>
      <c r="F46" s="40">
        <f>計算!X43</f>
        <v>0</v>
      </c>
      <c r="G46" s="40">
        <f>計算!AB43</f>
        <v>0</v>
      </c>
      <c r="H46" s="44">
        <f>計算!J43</f>
        <v>0</v>
      </c>
      <c r="I46" s="88">
        <f>計算!K43</f>
        <v>0</v>
      </c>
      <c r="J46" s="95">
        <f>計算!L43</f>
        <v>0</v>
      </c>
      <c r="K46" s="40">
        <f>計算!Y43</f>
        <v>0</v>
      </c>
      <c r="L46" s="40">
        <f>計算!AC43</f>
        <v>0</v>
      </c>
      <c r="M46" s="44">
        <f>計算!R43</f>
        <v>0</v>
      </c>
      <c r="N46" s="88">
        <f>計算!S43</f>
        <v>0</v>
      </c>
      <c r="O46" s="95">
        <f>計算!T43</f>
        <v>0</v>
      </c>
      <c r="P46" s="40">
        <f>計算!Z43</f>
        <v>0</v>
      </c>
      <c r="Q46" s="40">
        <f>計算!AD43</f>
        <v>0</v>
      </c>
      <c r="R46" s="44">
        <f t="shared" si="3"/>
        <v>0</v>
      </c>
      <c r="S46" s="88">
        <f t="shared" si="0"/>
        <v>0</v>
      </c>
      <c r="T46" s="95">
        <f t="shared" si="1"/>
        <v>0</v>
      </c>
      <c r="U46" s="40">
        <f t="shared" si="4"/>
        <v>0</v>
      </c>
      <c r="V46" s="40">
        <f t="shared" si="2"/>
        <v>0</v>
      </c>
    </row>
    <row r="47" spans="1:22" ht="12.95" customHeight="1">
      <c r="A47" s="254">
        <v>272</v>
      </c>
      <c r="B47" s="298" t="s">
        <v>280</v>
      </c>
      <c r="C47" s="44">
        <f>計算!D44</f>
        <v>0</v>
      </c>
      <c r="D47" s="88">
        <f>計算!E44</f>
        <v>0</v>
      </c>
      <c r="E47" s="95">
        <f>計算!F44</f>
        <v>0</v>
      </c>
      <c r="F47" s="40">
        <f>計算!X44</f>
        <v>0</v>
      </c>
      <c r="G47" s="40">
        <f>計算!AB44</f>
        <v>0</v>
      </c>
      <c r="H47" s="44">
        <f>計算!J44</f>
        <v>0</v>
      </c>
      <c r="I47" s="88">
        <f>計算!K44</f>
        <v>0</v>
      </c>
      <c r="J47" s="95">
        <f>計算!L44</f>
        <v>0</v>
      </c>
      <c r="K47" s="40">
        <f>計算!Y44</f>
        <v>0</v>
      </c>
      <c r="L47" s="40">
        <f>計算!AC44</f>
        <v>0</v>
      </c>
      <c r="M47" s="44">
        <f>計算!R44</f>
        <v>0</v>
      </c>
      <c r="N47" s="88">
        <f>計算!S44</f>
        <v>0</v>
      </c>
      <c r="O47" s="95">
        <f>計算!T44</f>
        <v>0</v>
      </c>
      <c r="P47" s="40">
        <f>計算!Z44</f>
        <v>0</v>
      </c>
      <c r="Q47" s="40">
        <f>計算!AD44</f>
        <v>0</v>
      </c>
      <c r="R47" s="44">
        <f t="shared" si="3"/>
        <v>0</v>
      </c>
      <c r="S47" s="88">
        <f t="shared" si="0"/>
        <v>0</v>
      </c>
      <c r="T47" s="95">
        <f t="shared" si="1"/>
        <v>0</v>
      </c>
      <c r="U47" s="40">
        <f t="shared" si="4"/>
        <v>0</v>
      </c>
      <c r="V47" s="40">
        <f t="shared" si="2"/>
        <v>0</v>
      </c>
    </row>
    <row r="48" spans="1:22" ht="12.95" customHeight="1">
      <c r="A48" s="304">
        <v>281</v>
      </c>
      <c r="B48" s="272" t="s">
        <v>281</v>
      </c>
      <c r="C48" s="50">
        <f>計算!D45</f>
        <v>0</v>
      </c>
      <c r="D48" s="87">
        <f>計算!E45</f>
        <v>0</v>
      </c>
      <c r="E48" s="89">
        <f>計算!F45</f>
        <v>0</v>
      </c>
      <c r="F48" s="47">
        <f>計算!X45</f>
        <v>0</v>
      </c>
      <c r="G48" s="47">
        <f>計算!AB45</f>
        <v>0</v>
      </c>
      <c r="H48" s="50">
        <f>計算!J45</f>
        <v>0</v>
      </c>
      <c r="I48" s="87">
        <f>計算!K45</f>
        <v>0</v>
      </c>
      <c r="J48" s="89">
        <f>計算!L45</f>
        <v>0</v>
      </c>
      <c r="K48" s="47">
        <f>計算!Y45</f>
        <v>0</v>
      </c>
      <c r="L48" s="47">
        <f>計算!AC45</f>
        <v>0</v>
      </c>
      <c r="M48" s="50">
        <f>計算!R45</f>
        <v>0</v>
      </c>
      <c r="N48" s="87">
        <f>計算!S45</f>
        <v>0</v>
      </c>
      <c r="O48" s="89">
        <f>計算!T45</f>
        <v>0</v>
      </c>
      <c r="P48" s="47">
        <f>計算!Z45</f>
        <v>0</v>
      </c>
      <c r="Q48" s="47">
        <f>計算!AD45</f>
        <v>0</v>
      </c>
      <c r="R48" s="50">
        <f t="shared" si="3"/>
        <v>0</v>
      </c>
      <c r="S48" s="87">
        <f t="shared" si="0"/>
        <v>0</v>
      </c>
      <c r="T48" s="89">
        <f t="shared" si="1"/>
        <v>0</v>
      </c>
      <c r="U48" s="47">
        <f t="shared" si="4"/>
        <v>0</v>
      </c>
      <c r="V48" s="47">
        <f t="shared" si="2"/>
        <v>0</v>
      </c>
    </row>
    <row r="49" spans="1:22" ht="12.95" customHeight="1">
      <c r="A49" s="254">
        <v>289</v>
      </c>
      <c r="B49" s="298" t="s">
        <v>282</v>
      </c>
      <c r="C49" s="44">
        <f>計算!D46</f>
        <v>0</v>
      </c>
      <c r="D49" s="88">
        <f>計算!E46</f>
        <v>0</v>
      </c>
      <c r="E49" s="95">
        <f>計算!F46</f>
        <v>0</v>
      </c>
      <c r="F49" s="40">
        <f>計算!X46</f>
        <v>0</v>
      </c>
      <c r="G49" s="40">
        <f>計算!AB46</f>
        <v>0</v>
      </c>
      <c r="H49" s="44">
        <f>計算!J46</f>
        <v>0</v>
      </c>
      <c r="I49" s="88">
        <f>計算!K46</f>
        <v>0</v>
      </c>
      <c r="J49" s="95">
        <f>計算!L46</f>
        <v>0</v>
      </c>
      <c r="K49" s="40">
        <f>計算!Y46</f>
        <v>0</v>
      </c>
      <c r="L49" s="40">
        <f>計算!AC46</f>
        <v>0</v>
      </c>
      <c r="M49" s="44">
        <f>計算!R46</f>
        <v>0</v>
      </c>
      <c r="N49" s="88">
        <f>計算!S46</f>
        <v>0</v>
      </c>
      <c r="O49" s="95">
        <f>計算!T46</f>
        <v>0</v>
      </c>
      <c r="P49" s="40">
        <f>計算!Z46</f>
        <v>0</v>
      </c>
      <c r="Q49" s="40">
        <f>計算!AD46</f>
        <v>0</v>
      </c>
      <c r="R49" s="44">
        <f t="shared" si="3"/>
        <v>0</v>
      </c>
      <c r="S49" s="88">
        <f t="shared" si="0"/>
        <v>0</v>
      </c>
      <c r="T49" s="95">
        <f t="shared" si="1"/>
        <v>0</v>
      </c>
      <c r="U49" s="40">
        <f t="shared" si="4"/>
        <v>0</v>
      </c>
      <c r="V49" s="40">
        <f t="shared" si="2"/>
        <v>0</v>
      </c>
    </row>
    <row r="50" spans="1:22" ht="12.95" customHeight="1">
      <c r="A50" s="254">
        <v>291</v>
      </c>
      <c r="B50" s="298" t="s">
        <v>283</v>
      </c>
      <c r="C50" s="44">
        <f>計算!D47</f>
        <v>0</v>
      </c>
      <c r="D50" s="88">
        <f>計算!E47</f>
        <v>0</v>
      </c>
      <c r="E50" s="95">
        <f>計算!F47</f>
        <v>0</v>
      </c>
      <c r="F50" s="40">
        <f>計算!X47</f>
        <v>0</v>
      </c>
      <c r="G50" s="40">
        <f>計算!AB47</f>
        <v>0</v>
      </c>
      <c r="H50" s="44">
        <f>計算!J47</f>
        <v>0</v>
      </c>
      <c r="I50" s="88">
        <f>計算!K47</f>
        <v>0</v>
      </c>
      <c r="J50" s="95">
        <f>計算!L47</f>
        <v>0</v>
      </c>
      <c r="K50" s="40">
        <f>計算!Y47</f>
        <v>0</v>
      </c>
      <c r="L50" s="40">
        <f>計算!AC47</f>
        <v>0</v>
      </c>
      <c r="M50" s="44">
        <f>計算!R47</f>
        <v>0</v>
      </c>
      <c r="N50" s="88">
        <f>計算!S47</f>
        <v>0</v>
      </c>
      <c r="O50" s="95">
        <f>計算!T47</f>
        <v>0</v>
      </c>
      <c r="P50" s="40">
        <f>計算!Z47</f>
        <v>0</v>
      </c>
      <c r="Q50" s="40">
        <f>計算!AD47</f>
        <v>0</v>
      </c>
      <c r="R50" s="44">
        <f t="shared" si="3"/>
        <v>0</v>
      </c>
      <c r="S50" s="88">
        <f t="shared" si="0"/>
        <v>0</v>
      </c>
      <c r="T50" s="95">
        <f t="shared" si="1"/>
        <v>0</v>
      </c>
      <c r="U50" s="40">
        <f t="shared" si="4"/>
        <v>0</v>
      </c>
      <c r="V50" s="40">
        <f t="shared" si="2"/>
        <v>0</v>
      </c>
    </row>
    <row r="51" spans="1:22" ht="12.95" customHeight="1">
      <c r="A51" s="254">
        <v>301</v>
      </c>
      <c r="B51" s="298" t="s">
        <v>284</v>
      </c>
      <c r="C51" s="44">
        <f>計算!D48</f>
        <v>0</v>
      </c>
      <c r="D51" s="88">
        <f>計算!E48</f>
        <v>0</v>
      </c>
      <c r="E51" s="95">
        <f>計算!F48</f>
        <v>0</v>
      </c>
      <c r="F51" s="40">
        <f>計算!X48</f>
        <v>0</v>
      </c>
      <c r="G51" s="40">
        <f>計算!AB48</f>
        <v>0</v>
      </c>
      <c r="H51" s="44">
        <f>計算!J48</f>
        <v>0</v>
      </c>
      <c r="I51" s="88">
        <f>計算!K48</f>
        <v>0</v>
      </c>
      <c r="J51" s="95">
        <f>計算!L48</f>
        <v>0</v>
      </c>
      <c r="K51" s="40">
        <f>計算!Y48</f>
        <v>0</v>
      </c>
      <c r="L51" s="40">
        <f>計算!AC48</f>
        <v>0</v>
      </c>
      <c r="M51" s="44">
        <f>計算!R48</f>
        <v>0</v>
      </c>
      <c r="N51" s="88">
        <f>計算!S48</f>
        <v>0</v>
      </c>
      <c r="O51" s="95">
        <f>計算!T48</f>
        <v>0</v>
      </c>
      <c r="P51" s="40">
        <f>計算!Z48</f>
        <v>0</v>
      </c>
      <c r="Q51" s="40">
        <f>計算!AD48</f>
        <v>0</v>
      </c>
      <c r="R51" s="44">
        <f t="shared" si="3"/>
        <v>0</v>
      </c>
      <c r="S51" s="88">
        <f t="shared" si="0"/>
        <v>0</v>
      </c>
      <c r="T51" s="95">
        <f t="shared" si="1"/>
        <v>0</v>
      </c>
      <c r="U51" s="40">
        <f t="shared" si="4"/>
        <v>0</v>
      </c>
      <c r="V51" s="40">
        <f t="shared" si="2"/>
        <v>0</v>
      </c>
    </row>
    <row r="52" spans="1:22" ht="12.95" customHeight="1">
      <c r="A52" s="255">
        <v>311</v>
      </c>
      <c r="B52" s="271" t="s">
        <v>285</v>
      </c>
      <c r="C52" s="51">
        <f>計算!D49</f>
        <v>0</v>
      </c>
      <c r="D52" s="300">
        <f>計算!E49</f>
        <v>0</v>
      </c>
      <c r="E52" s="97">
        <f>計算!F49</f>
        <v>0</v>
      </c>
      <c r="F52" s="48">
        <f>計算!X49</f>
        <v>0</v>
      </c>
      <c r="G52" s="48">
        <f>計算!AB49</f>
        <v>0</v>
      </c>
      <c r="H52" s="51">
        <f>計算!J49</f>
        <v>0</v>
      </c>
      <c r="I52" s="300">
        <f>計算!K49</f>
        <v>0</v>
      </c>
      <c r="J52" s="97">
        <f>計算!L49</f>
        <v>0</v>
      </c>
      <c r="K52" s="48">
        <f>計算!Y49</f>
        <v>0</v>
      </c>
      <c r="L52" s="48">
        <f>計算!AC49</f>
        <v>0</v>
      </c>
      <c r="M52" s="51">
        <f>計算!R49</f>
        <v>0</v>
      </c>
      <c r="N52" s="300">
        <f>計算!S49</f>
        <v>0</v>
      </c>
      <c r="O52" s="97">
        <f>計算!T49</f>
        <v>0</v>
      </c>
      <c r="P52" s="48">
        <f>計算!Z49</f>
        <v>0</v>
      </c>
      <c r="Q52" s="48">
        <f>計算!AD49</f>
        <v>0</v>
      </c>
      <c r="R52" s="51">
        <f t="shared" si="3"/>
        <v>0</v>
      </c>
      <c r="S52" s="300">
        <f t="shared" si="0"/>
        <v>0</v>
      </c>
      <c r="T52" s="97">
        <f t="shared" si="1"/>
        <v>0</v>
      </c>
      <c r="U52" s="48">
        <f t="shared" si="4"/>
        <v>0</v>
      </c>
      <c r="V52" s="48">
        <f t="shared" si="2"/>
        <v>0</v>
      </c>
    </row>
    <row r="53" spans="1:22" ht="12.95" customHeight="1">
      <c r="A53" s="254">
        <v>321</v>
      </c>
      <c r="B53" s="298" t="s">
        <v>286</v>
      </c>
      <c r="C53" s="44">
        <f>計算!D50</f>
        <v>0</v>
      </c>
      <c r="D53" s="88">
        <f>計算!E50</f>
        <v>0</v>
      </c>
      <c r="E53" s="95">
        <f>計算!F50</f>
        <v>0</v>
      </c>
      <c r="F53" s="40">
        <f>計算!X50</f>
        <v>0</v>
      </c>
      <c r="G53" s="40">
        <f>計算!AB50</f>
        <v>0</v>
      </c>
      <c r="H53" s="44">
        <f>計算!J50</f>
        <v>0</v>
      </c>
      <c r="I53" s="88">
        <f>計算!K50</f>
        <v>0</v>
      </c>
      <c r="J53" s="95">
        <f>計算!L50</f>
        <v>0</v>
      </c>
      <c r="K53" s="40">
        <f>計算!Y50</f>
        <v>0</v>
      </c>
      <c r="L53" s="40">
        <f>計算!AC50</f>
        <v>0</v>
      </c>
      <c r="M53" s="44">
        <f>計算!R50</f>
        <v>0</v>
      </c>
      <c r="N53" s="88">
        <f>計算!S50</f>
        <v>0</v>
      </c>
      <c r="O53" s="95">
        <f>計算!T50</f>
        <v>0</v>
      </c>
      <c r="P53" s="40">
        <f>計算!Z50</f>
        <v>0</v>
      </c>
      <c r="Q53" s="40">
        <f>計算!AD50</f>
        <v>0</v>
      </c>
      <c r="R53" s="44">
        <f t="shared" si="3"/>
        <v>0</v>
      </c>
      <c r="S53" s="88">
        <f t="shared" si="0"/>
        <v>0</v>
      </c>
      <c r="T53" s="95">
        <f t="shared" si="1"/>
        <v>0</v>
      </c>
      <c r="U53" s="40">
        <f t="shared" si="4"/>
        <v>0</v>
      </c>
      <c r="V53" s="40">
        <f t="shared" si="2"/>
        <v>0</v>
      </c>
    </row>
    <row r="54" spans="1:22" ht="12.95" customHeight="1">
      <c r="A54" s="254">
        <v>329</v>
      </c>
      <c r="B54" s="298" t="s">
        <v>287</v>
      </c>
      <c r="C54" s="44">
        <f>計算!D51</f>
        <v>0</v>
      </c>
      <c r="D54" s="88">
        <f>計算!E51</f>
        <v>0</v>
      </c>
      <c r="E54" s="95">
        <f>計算!F51</f>
        <v>0</v>
      </c>
      <c r="F54" s="40">
        <f>計算!X51</f>
        <v>0</v>
      </c>
      <c r="G54" s="40">
        <f>計算!AB51</f>
        <v>0</v>
      </c>
      <c r="H54" s="44">
        <f>計算!J51</f>
        <v>0</v>
      </c>
      <c r="I54" s="88">
        <f>計算!K51</f>
        <v>0</v>
      </c>
      <c r="J54" s="95">
        <f>計算!L51</f>
        <v>0</v>
      </c>
      <c r="K54" s="40">
        <f>計算!Y51</f>
        <v>0</v>
      </c>
      <c r="L54" s="40">
        <f>計算!AC51</f>
        <v>0</v>
      </c>
      <c r="M54" s="44">
        <f>計算!R51</f>
        <v>0</v>
      </c>
      <c r="N54" s="88">
        <f>計算!S51</f>
        <v>0</v>
      </c>
      <c r="O54" s="95">
        <f>計算!T51</f>
        <v>0</v>
      </c>
      <c r="P54" s="40">
        <f>計算!Z51</f>
        <v>0</v>
      </c>
      <c r="Q54" s="40">
        <f>計算!AD51</f>
        <v>0</v>
      </c>
      <c r="R54" s="44">
        <f t="shared" si="3"/>
        <v>0</v>
      </c>
      <c r="S54" s="88">
        <f t="shared" si="0"/>
        <v>0</v>
      </c>
      <c r="T54" s="95">
        <f t="shared" si="1"/>
        <v>0</v>
      </c>
      <c r="U54" s="40">
        <f t="shared" si="4"/>
        <v>0</v>
      </c>
      <c r="V54" s="40">
        <f t="shared" si="2"/>
        <v>0</v>
      </c>
    </row>
    <row r="55" spans="1:22" ht="12.95" customHeight="1">
      <c r="A55" s="254">
        <v>331</v>
      </c>
      <c r="B55" s="298" t="s">
        <v>288</v>
      </c>
      <c r="C55" s="44">
        <f>計算!D52</f>
        <v>0</v>
      </c>
      <c r="D55" s="88">
        <f>計算!E52</f>
        <v>0</v>
      </c>
      <c r="E55" s="95">
        <f>計算!F52</f>
        <v>0</v>
      </c>
      <c r="F55" s="40">
        <f>計算!X52</f>
        <v>0</v>
      </c>
      <c r="G55" s="40">
        <f>計算!AB52</f>
        <v>0</v>
      </c>
      <c r="H55" s="44">
        <f>計算!J52</f>
        <v>0</v>
      </c>
      <c r="I55" s="88">
        <f>計算!K52</f>
        <v>0</v>
      </c>
      <c r="J55" s="95">
        <f>計算!L52</f>
        <v>0</v>
      </c>
      <c r="K55" s="40">
        <f>計算!Y52</f>
        <v>0</v>
      </c>
      <c r="L55" s="40">
        <f>計算!AC52</f>
        <v>0</v>
      </c>
      <c r="M55" s="44">
        <f>計算!R52</f>
        <v>0</v>
      </c>
      <c r="N55" s="88">
        <f>計算!S52</f>
        <v>0</v>
      </c>
      <c r="O55" s="95">
        <f>計算!T52</f>
        <v>0</v>
      </c>
      <c r="P55" s="40">
        <f>計算!Z52</f>
        <v>0</v>
      </c>
      <c r="Q55" s="40">
        <f>計算!AD52</f>
        <v>0</v>
      </c>
      <c r="R55" s="44">
        <f t="shared" si="3"/>
        <v>0</v>
      </c>
      <c r="S55" s="88">
        <f t="shared" si="0"/>
        <v>0</v>
      </c>
      <c r="T55" s="95">
        <f t="shared" si="1"/>
        <v>0</v>
      </c>
      <c r="U55" s="40">
        <f t="shared" si="4"/>
        <v>0</v>
      </c>
      <c r="V55" s="40">
        <f t="shared" si="2"/>
        <v>0</v>
      </c>
    </row>
    <row r="56" spans="1:22" ht="12.95" customHeight="1">
      <c r="A56" s="254">
        <v>332</v>
      </c>
      <c r="B56" s="298" t="s">
        <v>289</v>
      </c>
      <c r="C56" s="44">
        <f>計算!D53</f>
        <v>0</v>
      </c>
      <c r="D56" s="88">
        <f>計算!E53</f>
        <v>0</v>
      </c>
      <c r="E56" s="95">
        <f>計算!F53</f>
        <v>0</v>
      </c>
      <c r="F56" s="40">
        <f>計算!X53</f>
        <v>0</v>
      </c>
      <c r="G56" s="40">
        <f>計算!AB53</f>
        <v>0</v>
      </c>
      <c r="H56" s="44">
        <f>計算!J53</f>
        <v>0</v>
      </c>
      <c r="I56" s="88">
        <f>計算!K53</f>
        <v>0</v>
      </c>
      <c r="J56" s="95">
        <f>計算!L53</f>
        <v>0</v>
      </c>
      <c r="K56" s="40">
        <f>計算!Y53</f>
        <v>0</v>
      </c>
      <c r="L56" s="40">
        <f>計算!AC53</f>
        <v>0</v>
      </c>
      <c r="M56" s="44">
        <f>計算!R53</f>
        <v>0</v>
      </c>
      <c r="N56" s="88">
        <f>計算!S53</f>
        <v>0</v>
      </c>
      <c r="O56" s="95">
        <f>計算!T53</f>
        <v>0</v>
      </c>
      <c r="P56" s="40">
        <f>計算!Z53</f>
        <v>0</v>
      </c>
      <c r="Q56" s="40">
        <f>計算!AD53</f>
        <v>0</v>
      </c>
      <c r="R56" s="44">
        <f t="shared" si="3"/>
        <v>0</v>
      </c>
      <c r="S56" s="88">
        <f t="shared" si="0"/>
        <v>0</v>
      </c>
      <c r="T56" s="95">
        <f t="shared" si="1"/>
        <v>0</v>
      </c>
      <c r="U56" s="40">
        <f t="shared" si="4"/>
        <v>0</v>
      </c>
      <c r="V56" s="40">
        <f t="shared" si="2"/>
        <v>0</v>
      </c>
    </row>
    <row r="57" spans="1:22" ht="12.95" customHeight="1">
      <c r="A57" s="254">
        <v>333</v>
      </c>
      <c r="B57" s="298" t="s">
        <v>290</v>
      </c>
      <c r="C57" s="44">
        <f>計算!D54</f>
        <v>0</v>
      </c>
      <c r="D57" s="88">
        <f>計算!E54</f>
        <v>0</v>
      </c>
      <c r="E57" s="95">
        <f>計算!F54</f>
        <v>0</v>
      </c>
      <c r="F57" s="40">
        <f>計算!X54</f>
        <v>0</v>
      </c>
      <c r="G57" s="40">
        <f>計算!AB54</f>
        <v>0</v>
      </c>
      <c r="H57" s="44">
        <f>計算!J54</f>
        <v>0</v>
      </c>
      <c r="I57" s="88">
        <f>計算!K54</f>
        <v>0</v>
      </c>
      <c r="J57" s="95">
        <f>計算!L54</f>
        <v>0</v>
      </c>
      <c r="K57" s="40">
        <f>計算!Y54</f>
        <v>0</v>
      </c>
      <c r="L57" s="40">
        <f>計算!AC54</f>
        <v>0</v>
      </c>
      <c r="M57" s="44">
        <f>計算!R54</f>
        <v>0</v>
      </c>
      <c r="N57" s="88">
        <f>計算!S54</f>
        <v>0</v>
      </c>
      <c r="O57" s="95">
        <f>計算!T54</f>
        <v>0</v>
      </c>
      <c r="P57" s="40">
        <f>計算!Z54</f>
        <v>0</v>
      </c>
      <c r="Q57" s="40">
        <f>計算!AD54</f>
        <v>0</v>
      </c>
      <c r="R57" s="44">
        <f t="shared" si="3"/>
        <v>0</v>
      </c>
      <c r="S57" s="88">
        <f t="shared" si="0"/>
        <v>0</v>
      </c>
      <c r="T57" s="95">
        <f t="shared" si="1"/>
        <v>0</v>
      </c>
      <c r="U57" s="40">
        <f t="shared" si="4"/>
        <v>0</v>
      </c>
      <c r="V57" s="40">
        <f t="shared" si="2"/>
        <v>0</v>
      </c>
    </row>
    <row r="58" spans="1:22" ht="12.95" customHeight="1">
      <c r="A58" s="304">
        <v>339</v>
      </c>
      <c r="B58" s="272" t="s">
        <v>291</v>
      </c>
      <c r="C58" s="50">
        <f>計算!D55</f>
        <v>0</v>
      </c>
      <c r="D58" s="87">
        <f>計算!E55</f>
        <v>0</v>
      </c>
      <c r="E58" s="89">
        <f>計算!F55</f>
        <v>0</v>
      </c>
      <c r="F58" s="47">
        <f>計算!X55</f>
        <v>0</v>
      </c>
      <c r="G58" s="47">
        <f>計算!AB55</f>
        <v>0</v>
      </c>
      <c r="H58" s="50">
        <f>計算!J55</f>
        <v>0</v>
      </c>
      <c r="I58" s="87">
        <f>計算!K55</f>
        <v>0</v>
      </c>
      <c r="J58" s="89">
        <f>計算!L55</f>
        <v>0</v>
      </c>
      <c r="K58" s="47">
        <f>計算!Y55</f>
        <v>0</v>
      </c>
      <c r="L58" s="47">
        <f>計算!AC55</f>
        <v>0</v>
      </c>
      <c r="M58" s="50">
        <f>計算!R55</f>
        <v>0</v>
      </c>
      <c r="N58" s="87">
        <f>計算!S55</f>
        <v>0</v>
      </c>
      <c r="O58" s="89">
        <f>計算!T55</f>
        <v>0</v>
      </c>
      <c r="P58" s="47">
        <f>計算!Z55</f>
        <v>0</v>
      </c>
      <c r="Q58" s="47">
        <f>計算!AD55</f>
        <v>0</v>
      </c>
      <c r="R58" s="50">
        <f t="shared" si="3"/>
        <v>0</v>
      </c>
      <c r="S58" s="87">
        <f t="shared" si="0"/>
        <v>0</v>
      </c>
      <c r="T58" s="89">
        <f t="shared" si="1"/>
        <v>0</v>
      </c>
      <c r="U58" s="47">
        <f t="shared" si="4"/>
        <v>0</v>
      </c>
      <c r="V58" s="47">
        <f t="shared" si="2"/>
        <v>0</v>
      </c>
    </row>
    <row r="59" spans="1:22" ht="12.95" customHeight="1">
      <c r="A59" s="254">
        <v>341</v>
      </c>
      <c r="B59" s="298" t="s">
        <v>292</v>
      </c>
      <c r="C59" s="44">
        <f>計算!D56</f>
        <v>0</v>
      </c>
      <c r="D59" s="88">
        <f>計算!E56</f>
        <v>0</v>
      </c>
      <c r="E59" s="95">
        <f>計算!F56</f>
        <v>0</v>
      </c>
      <c r="F59" s="40">
        <f>計算!X56</f>
        <v>0</v>
      </c>
      <c r="G59" s="40">
        <f>計算!AB56</f>
        <v>0</v>
      </c>
      <c r="H59" s="44">
        <f>計算!J56</f>
        <v>0</v>
      </c>
      <c r="I59" s="88">
        <f>計算!K56</f>
        <v>0</v>
      </c>
      <c r="J59" s="95">
        <f>計算!L56</f>
        <v>0</v>
      </c>
      <c r="K59" s="40">
        <f>計算!Y56</f>
        <v>0</v>
      </c>
      <c r="L59" s="40">
        <f>計算!AC56</f>
        <v>0</v>
      </c>
      <c r="M59" s="44">
        <f>計算!R56</f>
        <v>0</v>
      </c>
      <c r="N59" s="88">
        <f>計算!S56</f>
        <v>0</v>
      </c>
      <c r="O59" s="95">
        <f>計算!T56</f>
        <v>0</v>
      </c>
      <c r="P59" s="40">
        <f>計算!Z56</f>
        <v>0</v>
      </c>
      <c r="Q59" s="40">
        <f>計算!AD56</f>
        <v>0</v>
      </c>
      <c r="R59" s="44">
        <f t="shared" si="3"/>
        <v>0</v>
      </c>
      <c r="S59" s="88">
        <f t="shared" si="0"/>
        <v>0</v>
      </c>
      <c r="T59" s="95">
        <f t="shared" si="1"/>
        <v>0</v>
      </c>
      <c r="U59" s="40">
        <f t="shared" si="4"/>
        <v>0</v>
      </c>
      <c r="V59" s="40">
        <f t="shared" si="2"/>
        <v>0</v>
      </c>
    </row>
    <row r="60" spans="1:22" ht="12.95" customHeight="1">
      <c r="A60" s="254">
        <v>342</v>
      </c>
      <c r="B60" s="298" t="s">
        <v>293</v>
      </c>
      <c r="C60" s="44">
        <f>計算!D57</f>
        <v>0</v>
      </c>
      <c r="D60" s="88">
        <f>計算!E57</f>
        <v>0</v>
      </c>
      <c r="E60" s="95">
        <f>計算!F57</f>
        <v>0</v>
      </c>
      <c r="F60" s="40">
        <f>計算!X57</f>
        <v>0</v>
      </c>
      <c r="G60" s="40">
        <f>計算!AB57</f>
        <v>0</v>
      </c>
      <c r="H60" s="44">
        <f>計算!J57</f>
        <v>0</v>
      </c>
      <c r="I60" s="88">
        <f>計算!K57</f>
        <v>0</v>
      </c>
      <c r="J60" s="95">
        <f>計算!L57</f>
        <v>0</v>
      </c>
      <c r="K60" s="40">
        <f>計算!Y57</f>
        <v>0</v>
      </c>
      <c r="L60" s="40">
        <f>計算!AC57</f>
        <v>0</v>
      </c>
      <c r="M60" s="44">
        <f>計算!R57</f>
        <v>0</v>
      </c>
      <c r="N60" s="88">
        <f>計算!S57</f>
        <v>0</v>
      </c>
      <c r="O60" s="95">
        <f>計算!T57</f>
        <v>0</v>
      </c>
      <c r="P60" s="40">
        <f>計算!Z57</f>
        <v>0</v>
      </c>
      <c r="Q60" s="40">
        <f>計算!AD57</f>
        <v>0</v>
      </c>
      <c r="R60" s="44">
        <f t="shared" si="3"/>
        <v>0</v>
      </c>
      <c r="S60" s="88">
        <f t="shared" si="0"/>
        <v>0</v>
      </c>
      <c r="T60" s="95">
        <f t="shared" si="1"/>
        <v>0</v>
      </c>
      <c r="U60" s="40">
        <f t="shared" si="4"/>
        <v>0</v>
      </c>
      <c r="V60" s="40">
        <f t="shared" si="2"/>
        <v>0</v>
      </c>
    </row>
    <row r="61" spans="1:22" ht="12.95" customHeight="1">
      <c r="A61" s="254">
        <v>351</v>
      </c>
      <c r="B61" s="298" t="s">
        <v>294</v>
      </c>
      <c r="C61" s="44">
        <f>計算!D58</f>
        <v>0</v>
      </c>
      <c r="D61" s="88">
        <f>計算!E58</f>
        <v>0</v>
      </c>
      <c r="E61" s="95">
        <f>計算!F58</f>
        <v>0</v>
      </c>
      <c r="F61" s="40">
        <f>計算!X58</f>
        <v>0</v>
      </c>
      <c r="G61" s="40">
        <f>計算!AB58</f>
        <v>0</v>
      </c>
      <c r="H61" s="44">
        <f>計算!J58</f>
        <v>0</v>
      </c>
      <c r="I61" s="88">
        <f>計算!K58</f>
        <v>0</v>
      </c>
      <c r="J61" s="95">
        <f>計算!L58</f>
        <v>0</v>
      </c>
      <c r="K61" s="40">
        <f>計算!Y58</f>
        <v>0</v>
      </c>
      <c r="L61" s="40">
        <f>計算!AC58</f>
        <v>0</v>
      </c>
      <c r="M61" s="44">
        <f>計算!R58</f>
        <v>0</v>
      </c>
      <c r="N61" s="88">
        <f>計算!S58</f>
        <v>0</v>
      </c>
      <c r="O61" s="95">
        <f>計算!T58</f>
        <v>0</v>
      </c>
      <c r="P61" s="40">
        <f>計算!Z58</f>
        <v>0</v>
      </c>
      <c r="Q61" s="40">
        <f>計算!AD58</f>
        <v>0</v>
      </c>
      <c r="R61" s="44">
        <f t="shared" si="3"/>
        <v>0</v>
      </c>
      <c r="S61" s="88">
        <f t="shared" si="0"/>
        <v>0</v>
      </c>
      <c r="T61" s="95">
        <f t="shared" si="1"/>
        <v>0</v>
      </c>
      <c r="U61" s="40">
        <f t="shared" si="4"/>
        <v>0</v>
      </c>
      <c r="V61" s="40">
        <f t="shared" si="2"/>
        <v>0</v>
      </c>
    </row>
    <row r="62" spans="1:22" ht="12.95" customHeight="1">
      <c r="A62" s="255">
        <v>354</v>
      </c>
      <c r="B62" s="271" t="s">
        <v>295</v>
      </c>
      <c r="C62" s="51">
        <f>計算!D59</f>
        <v>0</v>
      </c>
      <c r="D62" s="300">
        <f>計算!E59</f>
        <v>0</v>
      </c>
      <c r="E62" s="97">
        <f>計算!F59</f>
        <v>0</v>
      </c>
      <c r="F62" s="48">
        <f>計算!X59</f>
        <v>0</v>
      </c>
      <c r="G62" s="48">
        <f>計算!AB59</f>
        <v>0</v>
      </c>
      <c r="H62" s="51">
        <f>計算!J59</f>
        <v>0</v>
      </c>
      <c r="I62" s="300">
        <f>計算!K59</f>
        <v>0</v>
      </c>
      <c r="J62" s="97">
        <f>計算!L59</f>
        <v>0</v>
      </c>
      <c r="K62" s="48">
        <f>計算!Y59</f>
        <v>0</v>
      </c>
      <c r="L62" s="48">
        <f>計算!AC59</f>
        <v>0</v>
      </c>
      <c r="M62" s="51">
        <f>計算!R59</f>
        <v>0</v>
      </c>
      <c r="N62" s="300">
        <f>計算!S59</f>
        <v>0</v>
      </c>
      <c r="O62" s="97">
        <f>計算!T59</f>
        <v>0</v>
      </c>
      <c r="P62" s="48">
        <f>計算!Z59</f>
        <v>0</v>
      </c>
      <c r="Q62" s="48">
        <f>計算!AD59</f>
        <v>0</v>
      </c>
      <c r="R62" s="51">
        <f t="shared" si="3"/>
        <v>0</v>
      </c>
      <c r="S62" s="300">
        <f t="shared" si="0"/>
        <v>0</v>
      </c>
      <c r="T62" s="97">
        <f t="shared" si="1"/>
        <v>0</v>
      </c>
      <c r="U62" s="48">
        <f t="shared" si="4"/>
        <v>0</v>
      </c>
      <c r="V62" s="48">
        <f t="shared" si="2"/>
        <v>0</v>
      </c>
    </row>
    <row r="63" spans="1:22" ht="12.95" customHeight="1">
      <c r="A63" s="254">
        <v>359</v>
      </c>
      <c r="B63" s="298" t="s">
        <v>296</v>
      </c>
      <c r="C63" s="44">
        <f>計算!D60</f>
        <v>0</v>
      </c>
      <c r="D63" s="88">
        <f>計算!E60</f>
        <v>0</v>
      </c>
      <c r="E63" s="95">
        <f>計算!F60</f>
        <v>0</v>
      </c>
      <c r="F63" s="40">
        <f>計算!X60</f>
        <v>0</v>
      </c>
      <c r="G63" s="40">
        <f>計算!AB60</f>
        <v>0</v>
      </c>
      <c r="H63" s="44">
        <f>計算!J60</f>
        <v>0</v>
      </c>
      <c r="I63" s="88">
        <f>計算!K60</f>
        <v>0</v>
      </c>
      <c r="J63" s="95">
        <f>計算!L60</f>
        <v>0</v>
      </c>
      <c r="K63" s="40">
        <f>計算!Y60</f>
        <v>0</v>
      </c>
      <c r="L63" s="40">
        <f>計算!AC60</f>
        <v>0</v>
      </c>
      <c r="M63" s="44">
        <f>計算!R60</f>
        <v>0</v>
      </c>
      <c r="N63" s="88">
        <f>計算!S60</f>
        <v>0</v>
      </c>
      <c r="O63" s="95">
        <f>計算!T60</f>
        <v>0</v>
      </c>
      <c r="P63" s="40">
        <f>計算!Z60</f>
        <v>0</v>
      </c>
      <c r="Q63" s="40">
        <f>計算!AD60</f>
        <v>0</v>
      </c>
      <c r="R63" s="44">
        <f t="shared" si="3"/>
        <v>0</v>
      </c>
      <c r="S63" s="88">
        <f t="shared" si="0"/>
        <v>0</v>
      </c>
      <c r="T63" s="95">
        <f t="shared" si="1"/>
        <v>0</v>
      </c>
      <c r="U63" s="40">
        <f t="shared" si="4"/>
        <v>0</v>
      </c>
      <c r="V63" s="40">
        <f t="shared" si="2"/>
        <v>0</v>
      </c>
    </row>
    <row r="64" spans="1:22" ht="12.95" customHeight="1">
      <c r="A64" s="254">
        <v>391</v>
      </c>
      <c r="B64" s="298" t="s">
        <v>2</v>
      </c>
      <c r="C64" s="44">
        <f>計算!D61</f>
        <v>0</v>
      </c>
      <c r="D64" s="88">
        <f>計算!E61</f>
        <v>0</v>
      </c>
      <c r="E64" s="95">
        <f>計算!F61</f>
        <v>0</v>
      </c>
      <c r="F64" s="40">
        <f>計算!X61</f>
        <v>0</v>
      </c>
      <c r="G64" s="40">
        <f>計算!AB61</f>
        <v>0</v>
      </c>
      <c r="H64" s="44">
        <f>計算!J61</f>
        <v>0</v>
      </c>
      <c r="I64" s="88">
        <f>計算!K61</f>
        <v>0</v>
      </c>
      <c r="J64" s="95">
        <f>計算!L61</f>
        <v>0</v>
      </c>
      <c r="K64" s="40">
        <f>計算!Y61</f>
        <v>0</v>
      </c>
      <c r="L64" s="40">
        <f>計算!AC61</f>
        <v>0</v>
      </c>
      <c r="M64" s="44">
        <f>計算!R61</f>
        <v>0</v>
      </c>
      <c r="N64" s="88">
        <f>計算!S61</f>
        <v>0</v>
      </c>
      <c r="O64" s="95">
        <f>計算!T61</f>
        <v>0</v>
      </c>
      <c r="P64" s="40">
        <f>計算!Z61</f>
        <v>0</v>
      </c>
      <c r="Q64" s="40">
        <f>計算!AD61</f>
        <v>0</v>
      </c>
      <c r="R64" s="44">
        <f t="shared" si="3"/>
        <v>0</v>
      </c>
      <c r="S64" s="88">
        <f t="shared" si="0"/>
        <v>0</v>
      </c>
      <c r="T64" s="95">
        <f t="shared" si="1"/>
        <v>0</v>
      </c>
      <c r="U64" s="40">
        <f t="shared" si="4"/>
        <v>0</v>
      </c>
      <c r="V64" s="40">
        <f t="shared" si="2"/>
        <v>0</v>
      </c>
    </row>
    <row r="65" spans="1:22" ht="12.95" customHeight="1">
      <c r="A65" s="254">
        <v>392</v>
      </c>
      <c r="B65" s="298" t="s">
        <v>297</v>
      </c>
      <c r="C65" s="44">
        <f>計算!D62</f>
        <v>0</v>
      </c>
      <c r="D65" s="88">
        <f>計算!E62</f>
        <v>0</v>
      </c>
      <c r="E65" s="95">
        <f>計算!F62</f>
        <v>0</v>
      </c>
      <c r="F65" s="40">
        <f>計算!X62</f>
        <v>0</v>
      </c>
      <c r="G65" s="40">
        <f>計算!AB62</f>
        <v>0</v>
      </c>
      <c r="H65" s="44">
        <f>計算!J62</f>
        <v>0</v>
      </c>
      <c r="I65" s="88">
        <f>計算!K62</f>
        <v>0</v>
      </c>
      <c r="J65" s="95">
        <f>計算!L62</f>
        <v>0</v>
      </c>
      <c r="K65" s="40">
        <f>計算!Y62</f>
        <v>0</v>
      </c>
      <c r="L65" s="40">
        <f>計算!AC62</f>
        <v>0</v>
      </c>
      <c r="M65" s="44">
        <f>計算!R62</f>
        <v>0</v>
      </c>
      <c r="N65" s="88">
        <f>計算!S62</f>
        <v>0</v>
      </c>
      <c r="O65" s="95">
        <f>計算!T62</f>
        <v>0</v>
      </c>
      <c r="P65" s="40">
        <f>計算!Z62</f>
        <v>0</v>
      </c>
      <c r="Q65" s="40">
        <f>計算!AD62</f>
        <v>0</v>
      </c>
      <c r="R65" s="44">
        <f t="shared" si="3"/>
        <v>0</v>
      </c>
      <c r="S65" s="88">
        <f t="shared" si="0"/>
        <v>0</v>
      </c>
      <c r="T65" s="95">
        <f t="shared" si="1"/>
        <v>0</v>
      </c>
      <c r="U65" s="40">
        <f t="shared" si="4"/>
        <v>0</v>
      </c>
      <c r="V65" s="40">
        <f t="shared" si="2"/>
        <v>0</v>
      </c>
    </row>
    <row r="66" spans="1:22" ht="12.95" customHeight="1">
      <c r="A66" s="254">
        <v>411</v>
      </c>
      <c r="B66" s="298" t="s">
        <v>298</v>
      </c>
      <c r="C66" s="44">
        <f>計算!D63</f>
        <v>0</v>
      </c>
      <c r="D66" s="88">
        <f>計算!E63</f>
        <v>0</v>
      </c>
      <c r="E66" s="95">
        <f>計算!F63</f>
        <v>0</v>
      </c>
      <c r="F66" s="40">
        <f>計算!X63</f>
        <v>0</v>
      </c>
      <c r="G66" s="40">
        <f>計算!AB63</f>
        <v>0</v>
      </c>
      <c r="H66" s="44">
        <f>計算!J63</f>
        <v>0</v>
      </c>
      <c r="I66" s="88">
        <f>計算!K63</f>
        <v>0</v>
      </c>
      <c r="J66" s="95">
        <f>計算!L63</f>
        <v>0</v>
      </c>
      <c r="K66" s="40">
        <f>計算!Y63</f>
        <v>0</v>
      </c>
      <c r="L66" s="40">
        <f>計算!AC63</f>
        <v>0</v>
      </c>
      <c r="M66" s="44">
        <f>計算!R63</f>
        <v>0</v>
      </c>
      <c r="N66" s="88">
        <f>計算!S63</f>
        <v>0</v>
      </c>
      <c r="O66" s="95">
        <f>計算!T63</f>
        <v>0</v>
      </c>
      <c r="P66" s="40">
        <f>計算!Z63</f>
        <v>0</v>
      </c>
      <c r="Q66" s="40">
        <f>計算!AD63</f>
        <v>0</v>
      </c>
      <c r="R66" s="44">
        <f t="shared" si="3"/>
        <v>0</v>
      </c>
      <c r="S66" s="88">
        <f t="shared" si="0"/>
        <v>0</v>
      </c>
      <c r="T66" s="95">
        <f t="shared" si="1"/>
        <v>0</v>
      </c>
      <c r="U66" s="40">
        <f t="shared" si="4"/>
        <v>0</v>
      </c>
      <c r="V66" s="40">
        <f t="shared" si="2"/>
        <v>0</v>
      </c>
    </row>
    <row r="67" spans="1:22" ht="12.95" customHeight="1">
      <c r="A67" s="254">
        <v>412</v>
      </c>
      <c r="B67" s="298" t="s">
        <v>299</v>
      </c>
      <c r="C67" s="44">
        <f>計算!D64</f>
        <v>0</v>
      </c>
      <c r="D67" s="88">
        <f>計算!E64</f>
        <v>0</v>
      </c>
      <c r="E67" s="95">
        <f>計算!F64</f>
        <v>0</v>
      </c>
      <c r="F67" s="40">
        <f>計算!X64</f>
        <v>0</v>
      </c>
      <c r="G67" s="40">
        <f>計算!AB64</f>
        <v>0</v>
      </c>
      <c r="H67" s="44">
        <f>計算!J64</f>
        <v>0</v>
      </c>
      <c r="I67" s="88">
        <f>計算!K64</f>
        <v>0</v>
      </c>
      <c r="J67" s="95">
        <f>計算!L64</f>
        <v>0</v>
      </c>
      <c r="K67" s="40">
        <f>計算!Y64</f>
        <v>0</v>
      </c>
      <c r="L67" s="40">
        <f>計算!AC64</f>
        <v>0</v>
      </c>
      <c r="M67" s="44">
        <f>計算!R64</f>
        <v>0</v>
      </c>
      <c r="N67" s="88">
        <f>計算!S64</f>
        <v>0</v>
      </c>
      <c r="O67" s="95">
        <f>計算!T64</f>
        <v>0</v>
      </c>
      <c r="P67" s="40">
        <f>計算!Z64</f>
        <v>0</v>
      </c>
      <c r="Q67" s="40">
        <f>計算!AD64</f>
        <v>0</v>
      </c>
      <c r="R67" s="44">
        <f t="shared" si="3"/>
        <v>0</v>
      </c>
      <c r="S67" s="88">
        <f t="shared" si="0"/>
        <v>0</v>
      </c>
      <c r="T67" s="95">
        <f t="shared" si="1"/>
        <v>0</v>
      </c>
      <c r="U67" s="40">
        <f t="shared" si="4"/>
        <v>0</v>
      </c>
      <c r="V67" s="40">
        <f t="shared" si="2"/>
        <v>0</v>
      </c>
    </row>
    <row r="68" spans="1:22" ht="12.95" customHeight="1">
      <c r="A68" s="304">
        <v>413</v>
      </c>
      <c r="B68" s="272" t="s">
        <v>300</v>
      </c>
      <c r="C68" s="50">
        <f>計算!D65</f>
        <v>0</v>
      </c>
      <c r="D68" s="87">
        <f>計算!E65</f>
        <v>0</v>
      </c>
      <c r="E68" s="89">
        <f>計算!F65</f>
        <v>0</v>
      </c>
      <c r="F68" s="47">
        <f>計算!X65</f>
        <v>0</v>
      </c>
      <c r="G68" s="47">
        <f>計算!AB65</f>
        <v>0</v>
      </c>
      <c r="H68" s="50">
        <f>計算!J65</f>
        <v>0</v>
      </c>
      <c r="I68" s="87">
        <f>計算!K65</f>
        <v>0</v>
      </c>
      <c r="J68" s="89">
        <f>計算!L65</f>
        <v>0</v>
      </c>
      <c r="K68" s="47">
        <f>計算!Y65</f>
        <v>0</v>
      </c>
      <c r="L68" s="47">
        <f>計算!AC65</f>
        <v>0</v>
      </c>
      <c r="M68" s="50">
        <f>計算!R65</f>
        <v>0</v>
      </c>
      <c r="N68" s="87">
        <f>計算!S65</f>
        <v>0</v>
      </c>
      <c r="O68" s="89">
        <f>計算!T65</f>
        <v>0</v>
      </c>
      <c r="P68" s="47">
        <f>計算!Z65</f>
        <v>0</v>
      </c>
      <c r="Q68" s="47">
        <f>計算!AD65</f>
        <v>0</v>
      </c>
      <c r="R68" s="50">
        <f t="shared" si="3"/>
        <v>0</v>
      </c>
      <c r="S68" s="87">
        <f t="shared" si="0"/>
        <v>0</v>
      </c>
      <c r="T68" s="89">
        <f t="shared" si="1"/>
        <v>0</v>
      </c>
      <c r="U68" s="47">
        <f t="shared" si="4"/>
        <v>0</v>
      </c>
      <c r="V68" s="47">
        <f t="shared" si="2"/>
        <v>0</v>
      </c>
    </row>
    <row r="69" spans="1:22" ht="12.95" customHeight="1">
      <c r="A69" s="254">
        <v>419</v>
      </c>
      <c r="B69" s="298" t="s">
        <v>301</v>
      </c>
      <c r="C69" s="44">
        <f>計算!D66</f>
        <v>0</v>
      </c>
      <c r="D69" s="88">
        <f>計算!E66</f>
        <v>0</v>
      </c>
      <c r="E69" s="95">
        <f>計算!F66</f>
        <v>0</v>
      </c>
      <c r="F69" s="40">
        <f>計算!X66</f>
        <v>0</v>
      </c>
      <c r="G69" s="40">
        <f>計算!AB66</f>
        <v>0</v>
      </c>
      <c r="H69" s="44">
        <f>計算!J66</f>
        <v>0</v>
      </c>
      <c r="I69" s="88">
        <f>計算!K66</f>
        <v>0</v>
      </c>
      <c r="J69" s="95">
        <f>計算!L66</f>
        <v>0</v>
      </c>
      <c r="K69" s="40">
        <f>計算!Y66</f>
        <v>0</v>
      </c>
      <c r="L69" s="40">
        <f>計算!AC66</f>
        <v>0</v>
      </c>
      <c r="M69" s="44">
        <f>計算!R66</f>
        <v>0</v>
      </c>
      <c r="N69" s="88">
        <f>計算!S66</f>
        <v>0</v>
      </c>
      <c r="O69" s="95">
        <f>計算!T66</f>
        <v>0</v>
      </c>
      <c r="P69" s="40">
        <f>計算!Z66</f>
        <v>0</v>
      </c>
      <c r="Q69" s="40">
        <f>計算!AD66</f>
        <v>0</v>
      </c>
      <c r="R69" s="44">
        <f t="shared" si="3"/>
        <v>0</v>
      </c>
      <c r="S69" s="88">
        <f t="shared" si="0"/>
        <v>0</v>
      </c>
      <c r="T69" s="95">
        <f t="shared" si="1"/>
        <v>0</v>
      </c>
      <c r="U69" s="40">
        <f t="shared" si="4"/>
        <v>0</v>
      </c>
      <c r="V69" s="40">
        <f t="shared" si="2"/>
        <v>0</v>
      </c>
    </row>
    <row r="70" spans="1:22" ht="12.95" customHeight="1">
      <c r="A70" s="254">
        <v>461</v>
      </c>
      <c r="B70" s="298" t="s">
        <v>302</v>
      </c>
      <c r="C70" s="44">
        <f>計算!D67</f>
        <v>0</v>
      </c>
      <c r="D70" s="88">
        <f>計算!E67</f>
        <v>0</v>
      </c>
      <c r="E70" s="95">
        <f>計算!F67</f>
        <v>0</v>
      </c>
      <c r="F70" s="40">
        <f>計算!X67</f>
        <v>0</v>
      </c>
      <c r="G70" s="40">
        <f>計算!AB67</f>
        <v>0</v>
      </c>
      <c r="H70" s="44">
        <f>計算!J67</f>
        <v>0</v>
      </c>
      <c r="I70" s="88">
        <f>計算!K67</f>
        <v>0</v>
      </c>
      <c r="J70" s="95">
        <f>計算!L67</f>
        <v>0</v>
      </c>
      <c r="K70" s="40">
        <f>計算!Y67</f>
        <v>0</v>
      </c>
      <c r="L70" s="40">
        <f>計算!AC67</f>
        <v>0</v>
      </c>
      <c r="M70" s="44">
        <f>計算!R67</f>
        <v>0</v>
      </c>
      <c r="N70" s="88">
        <f>計算!S67</f>
        <v>0</v>
      </c>
      <c r="O70" s="95">
        <f>計算!T67</f>
        <v>0</v>
      </c>
      <c r="P70" s="40">
        <f>計算!Z67</f>
        <v>0</v>
      </c>
      <c r="Q70" s="40">
        <f>計算!AD67</f>
        <v>0</v>
      </c>
      <c r="R70" s="44">
        <f t="shared" si="3"/>
        <v>0</v>
      </c>
      <c r="S70" s="88">
        <f t="shared" si="0"/>
        <v>0</v>
      </c>
      <c r="T70" s="95">
        <f t="shared" si="1"/>
        <v>0</v>
      </c>
      <c r="U70" s="40">
        <f t="shared" si="4"/>
        <v>0</v>
      </c>
      <c r="V70" s="40">
        <f t="shared" si="2"/>
        <v>0</v>
      </c>
    </row>
    <row r="71" spans="1:22" ht="12.95" customHeight="1">
      <c r="A71" s="254">
        <v>462</v>
      </c>
      <c r="B71" s="298" t="s">
        <v>303</v>
      </c>
      <c r="C71" s="44">
        <f>計算!D68</f>
        <v>0</v>
      </c>
      <c r="D71" s="88">
        <f>計算!E68</f>
        <v>0</v>
      </c>
      <c r="E71" s="95">
        <f>計算!F68</f>
        <v>0</v>
      </c>
      <c r="F71" s="40">
        <f>計算!X68</f>
        <v>0</v>
      </c>
      <c r="G71" s="40">
        <f>計算!AB68</f>
        <v>0</v>
      </c>
      <c r="H71" s="44">
        <f>計算!J68</f>
        <v>0</v>
      </c>
      <c r="I71" s="88">
        <f>計算!K68</f>
        <v>0</v>
      </c>
      <c r="J71" s="95">
        <f>計算!L68</f>
        <v>0</v>
      </c>
      <c r="K71" s="40">
        <f>計算!Y68</f>
        <v>0</v>
      </c>
      <c r="L71" s="40">
        <f>計算!AC68</f>
        <v>0</v>
      </c>
      <c r="M71" s="44">
        <f>計算!R68</f>
        <v>0</v>
      </c>
      <c r="N71" s="88">
        <f>計算!S68</f>
        <v>0</v>
      </c>
      <c r="O71" s="95">
        <f>計算!T68</f>
        <v>0</v>
      </c>
      <c r="P71" s="40">
        <f>計算!Z68</f>
        <v>0</v>
      </c>
      <c r="Q71" s="40">
        <f>計算!AD68</f>
        <v>0</v>
      </c>
      <c r="R71" s="44">
        <f t="shared" si="3"/>
        <v>0</v>
      </c>
      <c r="S71" s="88">
        <f t="shared" si="0"/>
        <v>0</v>
      </c>
      <c r="T71" s="95">
        <f t="shared" si="1"/>
        <v>0</v>
      </c>
      <c r="U71" s="40">
        <f t="shared" si="4"/>
        <v>0</v>
      </c>
      <c r="V71" s="40">
        <f t="shared" si="2"/>
        <v>0</v>
      </c>
    </row>
    <row r="72" spans="1:22" ht="12.95" customHeight="1">
      <c r="A72" s="255">
        <v>471</v>
      </c>
      <c r="B72" s="271" t="s">
        <v>216</v>
      </c>
      <c r="C72" s="51">
        <f>計算!D69</f>
        <v>0</v>
      </c>
      <c r="D72" s="300">
        <f>計算!E69</f>
        <v>0</v>
      </c>
      <c r="E72" s="97">
        <f>計算!F69</f>
        <v>0</v>
      </c>
      <c r="F72" s="48">
        <f>計算!X69</f>
        <v>0</v>
      </c>
      <c r="G72" s="48">
        <f>計算!AB69</f>
        <v>0</v>
      </c>
      <c r="H72" s="51">
        <f>計算!J69</f>
        <v>0</v>
      </c>
      <c r="I72" s="300">
        <f>計算!K69</f>
        <v>0</v>
      </c>
      <c r="J72" s="97">
        <f>計算!L69</f>
        <v>0</v>
      </c>
      <c r="K72" s="48">
        <f>計算!Y69</f>
        <v>0</v>
      </c>
      <c r="L72" s="48">
        <f>計算!AC69</f>
        <v>0</v>
      </c>
      <c r="M72" s="51">
        <f>計算!R69</f>
        <v>0</v>
      </c>
      <c r="N72" s="300">
        <f>計算!S69</f>
        <v>0</v>
      </c>
      <c r="O72" s="97">
        <f>計算!T69</f>
        <v>0</v>
      </c>
      <c r="P72" s="48">
        <f>計算!Z69</f>
        <v>0</v>
      </c>
      <c r="Q72" s="48">
        <f>計算!AD69</f>
        <v>0</v>
      </c>
      <c r="R72" s="51">
        <f t="shared" si="3"/>
        <v>0</v>
      </c>
      <c r="S72" s="300">
        <f t="shared" ref="S72:S111" si="5">D72+I72+N72</f>
        <v>0</v>
      </c>
      <c r="T72" s="97">
        <f t="shared" ref="T72:T111" si="6">E72+J72+O72</f>
        <v>0</v>
      </c>
      <c r="U72" s="48">
        <f t="shared" si="4"/>
        <v>0</v>
      </c>
      <c r="V72" s="48">
        <f t="shared" ref="V72:V111" si="7">G72+L72+Q72</f>
        <v>0</v>
      </c>
    </row>
    <row r="73" spans="1:22" ht="12.95" customHeight="1">
      <c r="A73" s="254">
        <v>481</v>
      </c>
      <c r="B73" s="298" t="s">
        <v>217</v>
      </c>
      <c r="C73" s="44">
        <f>計算!D70</f>
        <v>0</v>
      </c>
      <c r="D73" s="88">
        <f>計算!E70</f>
        <v>0</v>
      </c>
      <c r="E73" s="95">
        <f>計算!F70</f>
        <v>0</v>
      </c>
      <c r="F73" s="40">
        <f>計算!X70</f>
        <v>0</v>
      </c>
      <c r="G73" s="40">
        <f>計算!AB70</f>
        <v>0</v>
      </c>
      <c r="H73" s="44">
        <f>計算!J70</f>
        <v>0</v>
      </c>
      <c r="I73" s="88">
        <f>計算!K70</f>
        <v>0</v>
      </c>
      <c r="J73" s="95">
        <f>計算!L70</f>
        <v>0</v>
      </c>
      <c r="K73" s="40">
        <f>計算!Y70</f>
        <v>0</v>
      </c>
      <c r="L73" s="40">
        <f>計算!AC70</f>
        <v>0</v>
      </c>
      <c r="M73" s="44">
        <f>計算!R70</f>
        <v>0</v>
      </c>
      <c r="N73" s="88">
        <f>計算!S70</f>
        <v>0</v>
      </c>
      <c r="O73" s="95">
        <f>計算!T70</f>
        <v>0</v>
      </c>
      <c r="P73" s="40">
        <f>計算!Z70</f>
        <v>0</v>
      </c>
      <c r="Q73" s="40">
        <f>計算!AD70</f>
        <v>0</v>
      </c>
      <c r="R73" s="44">
        <f t="shared" ref="R73:R111" si="8">C73+H73+M73</f>
        <v>0</v>
      </c>
      <c r="S73" s="88">
        <f t="shared" si="5"/>
        <v>0</v>
      </c>
      <c r="T73" s="95">
        <f t="shared" si="6"/>
        <v>0</v>
      </c>
      <c r="U73" s="40">
        <f t="shared" ref="U73:U111" si="9">F73+K73+P73</f>
        <v>0</v>
      </c>
      <c r="V73" s="40">
        <f t="shared" si="7"/>
        <v>0</v>
      </c>
    </row>
    <row r="74" spans="1:22" ht="12.95" customHeight="1">
      <c r="A74" s="254">
        <v>511</v>
      </c>
      <c r="B74" s="298" t="s">
        <v>3</v>
      </c>
      <c r="C74" s="44">
        <f>計算!D71</f>
        <v>0</v>
      </c>
      <c r="D74" s="88">
        <f>計算!E71</f>
        <v>0</v>
      </c>
      <c r="E74" s="95">
        <f>計算!F71</f>
        <v>0</v>
      </c>
      <c r="F74" s="40">
        <f>計算!X71</f>
        <v>0</v>
      </c>
      <c r="G74" s="40">
        <f>計算!AB71</f>
        <v>0</v>
      </c>
      <c r="H74" s="44">
        <f>計算!J71</f>
        <v>0</v>
      </c>
      <c r="I74" s="88">
        <f>計算!K71</f>
        <v>0</v>
      </c>
      <c r="J74" s="95">
        <f>計算!L71</f>
        <v>0</v>
      </c>
      <c r="K74" s="40">
        <f>計算!Y71</f>
        <v>0</v>
      </c>
      <c r="L74" s="40">
        <f>計算!AC71</f>
        <v>0</v>
      </c>
      <c r="M74" s="44">
        <f>計算!R71</f>
        <v>0</v>
      </c>
      <c r="N74" s="88">
        <f>計算!S71</f>
        <v>0</v>
      </c>
      <c r="O74" s="95">
        <f>計算!T71</f>
        <v>0</v>
      </c>
      <c r="P74" s="40">
        <f>計算!Z71</f>
        <v>0</v>
      </c>
      <c r="Q74" s="40">
        <f>計算!AD71</f>
        <v>0</v>
      </c>
      <c r="R74" s="44">
        <f t="shared" si="8"/>
        <v>0</v>
      </c>
      <c r="S74" s="88">
        <f t="shared" si="5"/>
        <v>0</v>
      </c>
      <c r="T74" s="95">
        <f t="shared" si="6"/>
        <v>0</v>
      </c>
      <c r="U74" s="40">
        <f t="shared" si="9"/>
        <v>0</v>
      </c>
      <c r="V74" s="40">
        <f t="shared" si="7"/>
        <v>0</v>
      </c>
    </row>
    <row r="75" spans="1:22" ht="12.95" customHeight="1">
      <c r="A75" s="254">
        <v>531</v>
      </c>
      <c r="B75" s="298" t="s">
        <v>4</v>
      </c>
      <c r="C75" s="44">
        <f>計算!D72</f>
        <v>0</v>
      </c>
      <c r="D75" s="88">
        <f>計算!E72</f>
        <v>0</v>
      </c>
      <c r="E75" s="95">
        <f>計算!F72</f>
        <v>0</v>
      </c>
      <c r="F75" s="40">
        <f>計算!X72</f>
        <v>0</v>
      </c>
      <c r="G75" s="40">
        <f>計算!AB72</f>
        <v>0</v>
      </c>
      <c r="H75" s="44">
        <f>計算!J72</f>
        <v>0</v>
      </c>
      <c r="I75" s="88">
        <f>計算!K72</f>
        <v>0</v>
      </c>
      <c r="J75" s="95">
        <f>計算!L72</f>
        <v>0</v>
      </c>
      <c r="K75" s="40">
        <f>計算!Y72</f>
        <v>0</v>
      </c>
      <c r="L75" s="40">
        <f>計算!AC72</f>
        <v>0</v>
      </c>
      <c r="M75" s="44">
        <f>計算!R72</f>
        <v>0</v>
      </c>
      <c r="N75" s="88">
        <f>計算!S72</f>
        <v>0</v>
      </c>
      <c r="O75" s="95">
        <f>計算!T72</f>
        <v>0</v>
      </c>
      <c r="P75" s="40">
        <f>計算!Z72</f>
        <v>0</v>
      </c>
      <c r="Q75" s="40">
        <f>計算!AD72</f>
        <v>0</v>
      </c>
      <c r="R75" s="44">
        <f t="shared" si="8"/>
        <v>0</v>
      </c>
      <c r="S75" s="88">
        <f t="shared" si="5"/>
        <v>0</v>
      </c>
      <c r="T75" s="95">
        <f t="shared" si="6"/>
        <v>0</v>
      </c>
      <c r="U75" s="40">
        <f t="shared" si="9"/>
        <v>0</v>
      </c>
      <c r="V75" s="40">
        <f t="shared" si="7"/>
        <v>0</v>
      </c>
    </row>
    <row r="76" spans="1:22" ht="12.95" customHeight="1">
      <c r="A76" s="254">
        <v>551</v>
      </c>
      <c r="B76" s="298" t="s">
        <v>304</v>
      </c>
      <c r="C76" s="44">
        <f>計算!D73</f>
        <v>0</v>
      </c>
      <c r="D76" s="88">
        <f>計算!E73</f>
        <v>0</v>
      </c>
      <c r="E76" s="95">
        <f>計算!F73</f>
        <v>0</v>
      </c>
      <c r="F76" s="40">
        <f>計算!X73</f>
        <v>0</v>
      </c>
      <c r="G76" s="40">
        <f>計算!AB73</f>
        <v>0</v>
      </c>
      <c r="H76" s="44">
        <f>計算!J73</f>
        <v>0</v>
      </c>
      <c r="I76" s="88">
        <f>計算!K73</f>
        <v>0</v>
      </c>
      <c r="J76" s="95">
        <f>計算!L73</f>
        <v>0</v>
      </c>
      <c r="K76" s="40">
        <f>計算!Y73</f>
        <v>0</v>
      </c>
      <c r="L76" s="40">
        <f>計算!AC73</f>
        <v>0</v>
      </c>
      <c r="M76" s="44">
        <f>計算!R73</f>
        <v>0</v>
      </c>
      <c r="N76" s="88">
        <f>計算!S73</f>
        <v>0</v>
      </c>
      <c r="O76" s="95">
        <f>計算!T73</f>
        <v>0</v>
      </c>
      <c r="P76" s="40">
        <f>計算!Z73</f>
        <v>0</v>
      </c>
      <c r="Q76" s="40">
        <f>計算!AD73</f>
        <v>0</v>
      </c>
      <c r="R76" s="44">
        <f t="shared" si="8"/>
        <v>0</v>
      </c>
      <c r="S76" s="88">
        <f t="shared" si="5"/>
        <v>0</v>
      </c>
      <c r="T76" s="95">
        <f t="shared" si="6"/>
        <v>0</v>
      </c>
      <c r="U76" s="40">
        <f t="shared" si="9"/>
        <v>0</v>
      </c>
      <c r="V76" s="40">
        <f t="shared" si="7"/>
        <v>0</v>
      </c>
    </row>
    <row r="77" spans="1:22" ht="12.95" customHeight="1">
      <c r="A77" s="254">
        <v>552</v>
      </c>
      <c r="B77" s="298" t="s">
        <v>305</v>
      </c>
      <c r="C77" s="44">
        <f>計算!D74</f>
        <v>0</v>
      </c>
      <c r="D77" s="88">
        <f>計算!E74</f>
        <v>0</v>
      </c>
      <c r="E77" s="95">
        <f>計算!F74</f>
        <v>0</v>
      </c>
      <c r="F77" s="40">
        <f>計算!X74</f>
        <v>0</v>
      </c>
      <c r="G77" s="40">
        <f>計算!AB74</f>
        <v>0</v>
      </c>
      <c r="H77" s="44">
        <f>計算!J74</f>
        <v>0</v>
      </c>
      <c r="I77" s="88">
        <f>計算!K74</f>
        <v>0</v>
      </c>
      <c r="J77" s="95">
        <f>計算!L74</f>
        <v>0</v>
      </c>
      <c r="K77" s="40">
        <f>計算!Y74</f>
        <v>0</v>
      </c>
      <c r="L77" s="40">
        <f>計算!AC74</f>
        <v>0</v>
      </c>
      <c r="M77" s="44">
        <f>計算!R74</f>
        <v>0</v>
      </c>
      <c r="N77" s="88">
        <f>計算!S74</f>
        <v>0</v>
      </c>
      <c r="O77" s="95">
        <f>計算!T74</f>
        <v>0</v>
      </c>
      <c r="P77" s="40">
        <f>計算!Z74</f>
        <v>0</v>
      </c>
      <c r="Q77" s="40">
        <f>計算!AD74</f>
        <v>0</v>
      </c>
      <c r="R77" s="44">
        <f t="shared" si="8"/>
        <v>0</v>
      </c>
      <c r="S77" s="88">
        <f t="shared" si="5"/>
        <v>0</v>
      </c>
      <c r="T77" s="95">
        <f t="shared" si="6"/>
        <v>0</v>
      </c>
      <c r="U77" s="40">
        <f t="shared" si="9"/>
        <v>0</v>
      </c>
      <c r="V77" s="40">
        <f t="shared" si="7"/>
        <v>0</v>
      </c>
    </row>
    <row r="78" spans="1:22" ht="12.95" customHeight="1">
      <c r="A78" s="304">
        <v>553</v>
      </c>
      <c r="B78" s="272" t="s">
        <v>306</v>
      </c>
      <c r="C78" s="50">
        <f>計算!D75</f>
        <v>0</v>
      </c>
      <c r="D78" s="87">
        <f>計算!E75</f>
        <v>0</v>
      </c>
      <c r="E78" s="89">
        <f>計算!F75</f>
        <v>0</v>
      </c>
      <c r="F78" s="47">
        <f>計算!X75</f>
        <v>0</v>
      </c>
      <c r="G78" s="47">
        <f>計算!AB75</f>
        <v>0</v>
      </c>
      <c r="H78" s="50">
        <f>計算!J75</f>
        <v>0</v>
      </c>
      <c r="I78" s="87">
        <f>計算!K75</f>
        <v>0</v>
      </c>
      <c r="J78" s="89">
        <f>計算!L75</f>
        <v>0</v>
      </c>
      <c r="K78" s="47">
        <f>計算!Y75</f>
        <v>0</v>
      </c>
      <c r="L78" s="47">
        <f>計算!AC75</f>
        <v>0</v>
      </c>
      <c r="M78" s="50">
        <f>計算!R75</f>
        <v>0</v>
      </c>
      <c r="N78" s="87">
        <f>計算!S75</f>
        <v>0</v>
      </c>
      <c r="O78" s="89">
        <f>計算!T75</f>
        <v>0</v>
      </c>
      <c r="P78" s="47">
        <f>計算!Z75</f>
        <v>0</v>
      </c>
      <c r="Q78" s="47">
        <f>計算!AD75</f>
        <v>0</v>
      </c>
      <c r="R78" s="50">
        <f t="shared" si="8"/>
        <v>0</v>
      </c>
      <c r="S78" s="87">
        <f t="shared" si="5"/>
        <v>0</v>
      </c>
      <c r="T78" s="89">
        <f t="shared" si="6"/>
        <v>0</v>
      </c>
      <c r="U78" s="47">
        <f t="shared" si="9"/>
        <v>0</v>
      </c>
      <c r="V78" s="47">
        <f t="shared" si="7"/>
        <v>0</v>
      </c>
    </row>
    <row r="79" spans="1:22" ht="12.95" customHeight="1">
      <c r="A79" s="254">
        <v>571</v>
      </c>
      <c r="B79" s="298" t="s">
        <v>307</v>
      </c>
      <c r="C79" s="44">
        <f>計算!D76</f>
        <v>0</v>
      </c>
      <c r="D79" s="88">
        <f>計算!E76</f>
        <v>0</v>
      </c>
      <c r="E79" s="95">
        <f>計算!F76</f>
        <v>0</v>
      </c>
      <c r="F79" s="40">
        <f>計算!X76</f>
        <v>0</v>
      </c>
      <c r="G79" s="40">
        <f>計算!AB76</f>
        <v>0</v>
      </c>
      <c r="H79" s="44">
        <f>計算!J76</f>
        <v>0</v>
      </c>
      <c r="I79" s="88">
        <f>計算!K76</f>
        <v>0</v>
      </c>
      <c r="J79" s="95">
        <f>計算!L76</f>
        <v>0</v>
      </c>
      <c r="K79" s="40">
        <f>計算!Y76</f>
        <v>0</v>
      </c>
      <c r="L79" s="40">
        <f>計算!AC76</f>
        <v>0</v>
      </c>
      <c r="M79" s="44">
        <f>計算!R76</f>
        <v>0</v>
      </c>
      <c r="N79" s="88">
        <f>計算!S76</f>
        <v>0</v>
      </c>
      <c r="O79" s="95">
        <f>計算!T76</f>
        <v>0</v>
      </c>
      <c r="P79" s="40">
        <f>計算!Z76</f>
        <v>0</v>
      </c>
      <c r="Q79" s="40">
        <f>計算!AD76</f>
        <v>0</v>
      </c>
      <c r="R79" s="44">
        <f t="shared" si="8"/>
        <v>0</v>
      </c>
      <c r="S79" s="88">
        <f t="shared" si="5"/>
        <v>0</v>
      </c>
      <c r="T79" s="95">
        <f t="shared" si="6"/>
        <v>0</v>
      </c>
      <c r="U79" s="40">
        <f t="shared" si="9"/>
        <v>0</v>
      </c>
      <c r="V79" s="40">
        <f t="shared" si="7"/>
        <v>0</v>
      </c>
    </row>
    <row r="80" spans="1:22" ht="12.95" customHeight="1">
      <c r="A80" s="254">
        <v>572</v>
      </c>
      <c r="B80" s="298" t="s">
        <v>308</v>
      </c>
      <c r="C80" s="44">
        <f>計算!D77</f>
        <v>0</v>
      </c>
      <c r="D80" s="88">
        <f>計算!E77</f>
        <v>0</v>
      </c>
      <c r="E80" s="95">
        <f>計算!F77</f>
        <v>0</v>
      </c>
      <c r="F80" s="40">
        <f>計算!X77</f>
        <v>0</v>
      </c>
      <c r="G80" s="40">
        <f>計算!AB77</f>
        <v>0</v>
      </c>
      <c r="H80" s="44">
        <f>計算!J77</f>
        <v>0</v>
      </c>
      <c r="I80" s="88">
        <f>計算!K77</f>
        <v>0</v>
      </c>
      <c r="J80" s="95">
        <f>計算!L77</f>
        <v>0</v>
      </c>
      <c r="K80" s="40">
        <f>計算!Y77</f>
        <v>0</v>
      </c>
      <c r="L80" s="40">
        <f>計算!AC77</f>
        <v>0</v>
      </c>
      <c r="M80" s="44">
        <f>計算!R77</f>
        <v>0</v>
      </c>
      <c r="N80" s="88">
        <f>計算!S77</f>
        <v>0</v>
      </c>
      <c r="O80" s="95">
        <f>計算!T77</f>
        <v>0</v>
      </c>
      <c r="P80" s="40">
        <f>計算!Z77</f>
        <v>0</v>
      </c>
      <c r="Q80" s="40">
        <f>計算!AD77</f>
        <v>0</v>
      </c>
      <c r="R80" s="44">
        <f t="shared" si="8"/>
        <v>0</v>
      </c>
      <c r="S80" s="88">
        <f t="shared" si="5"/>
        <v>0</v>
      </c>
      <c r="T80" s="95">
        <f t="shared" si="6"/>
        <v>0</v>
      </c>
      <c r="U80" s="40">
        <f t="shared" si="9"/>
        <v>0</v>
      </c>
      <c r="V80" s="40">
        <f t="shared" si="7"/>
        <v>0</v>
      </c>
    </row>
    <row r="81" spans="1:22" ht="12.95" customHeight="1">
      <c r="A81" s="254">
        <v>573</v>
      </c>
      <c r="B81" s="298" t="s">
        <v>309</v>
      </c>
      <c r="C81" s="44">
        <f>計算!D78</f>
        <v>0</v>
      </c>
      <c r="D81" s="88">
        <f>計算!E78</f>
        <v>0</v>
      </c>
      <c r="E81" s="95">
        <f>計算!F78</f>
        <v>0</v>
      </c>
      <c r="F81" s="40">
        <f>計算!X78</f>
        <v>0</v>
      </c>
      <c r="G81" s="40">
        <f>計算!AB78</f>
        <v>0</v>
      </c>
      <c r="H81" s="44">
        <f>計算!J78</f>
        <v>0</v>
      </c>
      <c r="I81" s="88">
        <f>計算!K78</f>
        <v>0</v>
      </c>
      <c r="J81" s="95">
        <f>計算!L78</f>
        <v>0</v>
      </c>
      <c r="K81" s="40">
        <f>計算!Y78</f>
        <v>0</v>
      </c>
      <c r="L81" s="40">
        <f>計算!AC78</f>
        <v>0</v>
      </c>
      <c r="M81" s="44">
        <f>計算!R78</f>
        <v>0</v>
      </c>
      <c r="N81" s="88">
        <f>計算!S78</f>
        <v>0</v>
      </c>
      <c r="O81" s="95">
        <f>計算!T78</f>
        <v>0</v>
      </c>
      <c r="P81" s="40">
        <f>計算!Z78</f>
        <v>0</v>
      </c>
      <c r="Q81" s="40">
        <f>計算!AD78</f>
        <v>0</v>
      </c>
      <c r="R81" s="44">
        <f t="shared" si="8"/>
        <v>0</v>
      </c>
      <c r="S81" s="88">
        <f t="shared" si="5"/>
        <v>0</v>
      </c>
      <c r="T81" s="95">
        <f t="shared" si="6"/>
        <v>0</v>
      </c>
      <c r="U81" s="40">
        <f t="shared" si="9"/>
        <v>0</v>
      </c>
      <c r="V81" s="40">
        <f t="shared" si="7"/>
        <v>0</v>
      </c>
    </row>
    <row r="82" spans="1:22" ht="12.95" customHeight="1">
      <c r="A82" s="255">
        <v>574</v>
      </c>
      <c r="B82" s="271" t="s">
        <v>310</v>
      </c>
      <c r="C82" s="51">
        <f>計算!D79</f>
        <v>0</v>
      </c>
      <c r="D82" s="300">
        <f>計算!E79</f>
        <v>0</v>
      </c>
      <c r="E82" s="97">
        <f>計算!F79</f>
        <v>0</v>
      </c>
      <c r="F82" s="48">
        <f>計算!X79</f>
        <v>0</v>
      </c>
      <c r="G82" s="48">
        <f>計算!AB79</f>
        <v>0</v>
      </c>
      <c r="H82" s="51">
        <f>計算!J79</f>
        <v>0</v>
      </c>
      <c r="I82" s="300">
        <f>計算!K79</f>
        <v>0</v>
      </c>
      <c r="J82" s="97">
        <f>計算!L79</f>
        <v>0</v>
      </c>
      <c r="K82" s="48">
        <f>計算!Y79</f>
        <v>0</v>
      </c>
      <c r="L82" s="48">
        <f>計算!AC79</f>
        <v>0</v>
      </c>
      <c r="M82" s="51">
        <f>計算!R79</f>
        <v>0</v>
      </c>
      <c r="N82" s="300">
        <f>計算!S79</f>
        <v>0</v>
      </c>
      <c r="O82" s="97">
        <f>計算!T79</f>
        <v>0</v>
      </c>
      <c r="P82" s="48">
        <f>計算!Z79</f>
        <v>0</v>
      </c>
      <c r="Q82" s="48">
        <f>計算!AD79</f>
        <v>0</v>
      </c>
      <c r="R82" s="51">
        <f t="shared" si="8"/>
        <v>0</v>
      </c>
      <c r="S82" s="300">
        <f t="shared" si="5"/>
        <v>0</v>
      </c>
      <c r="T82" s="97">
        <f t="shared" si="6"/>
        <v>0</v>
      </c>
      <c r="U82" s="48">
        <f t="shared" si="9"/>
        <v>0</v>
      </c>
      <c r="V82" s="48">
        <f t="shared" si="7"/>
        <v>0</v>
      </c>
    </row>
    <row r="83" spans="1:22" ht="12.95" customHeight="1">
      <c r="A83" s="254">
        <v>575</v>
      </c>
      <c r="B83" s="298" t="s">
        <v>311</v>
      </c>
      <c r="C83" s="44">
        <f>計算!D80</f>
        <v>0</v>
      </c>
      <c r="D83" s="88">
        <f>計算!E80</f>
        <v>0</v>
      </c>
      <c r="E83" s="95">
        <f>計算!F80</f>
        <v>0</v>
      </c>
      <c r="F83" s="40">
        <f>計算!X80</f>
        <v>0</v>
      </c>
      <c r="G83" s="40">
        <f>計算!AB80</f>
        <v>0</v>
      </c>
      <c r="H83" s="44">
        <f>計算!J80</f>
        <v>0</v>
      </c>
      <c r="I83" s="88">
        <f>計算!K80</f>
        <v>0</v>
      </c>
      <c r="J83" s="95">
        <f>計算!L80</f>
        <v>0</v>
      </c>
      <c r="K83" s="40">
        <f>計算!Y80</f>
        <v>0</v>
      </c>
      <c r="L83" s="40">
        <f>計算!AC80</f>
        <v>0</v>
      </c>
      <c r="M83" s="44">
        <f>計算!R80</f>
        <v>0</v>
      </c>
      <c r="N83" s="88">
        <f>計算!S80</f>
        <v>0</v>
      </c>
      <c r="O83" s="95">
        <f>計算!T80</f>
        <v>0</v>
      </c>
      <c r="P83" s="40">
        <f>計算!Z80</f>
        <v>0</v>
      </c>
      <c r="Q83" s="40">
        <f>計算!AD80</f>
        <v>0</v>
      </c>
      <c r="R83" s="44">
        <f t="shared" si="8"/>
        <v>0</v>
      </c>
      <c r="S83" s="88">
        <f t="shared" si="5"/>
        <v>0</v>
      </c>
      <c r="T83" s="95">
        <f t="shared" si="6"/>
        <v>0</v>
      </c>
      <c r="U83" s="40">
        <f t="shared" si="9"/>
        <v>0</v>
      </c>
      <c r="V83" s="40">
        <f t="shared" si="7"/>
        <v>0</v>
      </c>
    </row>
    <row r="84" spans="1:22" ht="12.95" customHeight="1">
      <c r="A84" s="254">
        <v>576</v>
      </c>
      <c r="B84" s="298" t="s">
        <v>312</v>
      </c>
      <c r="C84" s="44">
        <f>計算!D81</f>
        <v>0</v>
      </c>
      <c r="D84" s="88">
        <f>計算!E81</f>
        <v>0</v>
      </c>
      <c r="E84" s="95">
        <f>計算!F81</f>
        <v>0</v>
      </c>
      <c r="F84" s="40">
        <f>計算!X81</f>
        <v>0</v>
      </c>
      <c r="G84" s="40">
        <f>計算!AB81</f>
        <v>0</v>
      </c>
      <c r="H84" s="44">
        <f>計算!J81</f>
        <v>0</v>
      </c>
      <c r="I84" s="88">
        <f>計算!K81</f>
        <v>0</v>
      </c>
      <c r="J84" s="95">
        <f>計算!L81</f>
        <v>0</v>
      </c>
      <c r="K84" s="40">
        <f>計算!Y81</f>
        <v>0</v>
      </c>
      <c r="L84" s="40">
        <f>計算!AC81</f>
        <v>0</v>
      </c>
      <c r="M84" s="44">
        <f>計算!R81</f>
        <v>0</v>
      </c>
      <c r="N84" s="88">
        <f>計算!S81</f>
        <v>0</v>
      </c>
      <c r="O84" s="95">
        <f>計算!T81</f>
        <v>0</v>
      </c>
      <c r="P84" s="40">
        <f>計算!Z81</f>
        <v>0</v>
      </c>
      <c r="Q84" s="40">
        <f>計算!AD81</f>
        <v>0</v>
      </c>
      <c r="R84" s="44">
        <f t="shared" si="8"/>
        <v>0</v>
      </c>
      <c r="S84" s="88">
        <f t="shared" si="5"/>
        <v>0</v>
      </c>
      <c r="T84" s="95">
        <f t="shared" si="6"/>
        <v>0</v>
      </c>
      <c r="U84" s="40">
        <f t="shared" si="9"/>
        <v>0</v>
      </c>
      <c r="V84" s="40">
        <f t="shared" si="7"/>
        <v>0</v>
      </c>
    </row>
    <row r="85" spans="1:22" ht="12.95" customHeight="1">
      <c r="A85" s="254">
        <v>577</v>
      </c>
      <c r="B85" s="298" t="s">
        <v>313</v>
      </c>
      <c r="C85" s="44">
        <f>計算!D82</f>
        <v>0</v>
      </c>
      <c r="D85" s="88">
        <f>計算!E82</f>
        <v>0</v>
      </c>
      <c r="E85" s="95">
        <f>計算!F82</f>
        <v>0</v>
      </c>
      <c r="F85" s="40">
        <f>計算!X82</f>
        <v>0</v>
      </c>
      <c r="G85" s="40">
        <f>計算!AB82</f>
        <v>0</v>
      </c>
      <c r="H85" s="44">
        <f>計算!J82</f>
        <v>0</v>
      </c>
      <c r="I85" s="88">
        <f>計算!K82</f>
        <v>0</v>
      </c>
      <c r="J85" s="95">
        <f>計算!L82</f>
        <v>0</v>
      </c>
      <c r="K85" s="40">
        <f>計算!Y82</f>
        <v>0</v>
      </c>
      <c r="L85" s="40">
        <f>計算!AC82</f>
        <v>0</v>
      </c>
      <c r="M85" s="44">
        <f>計算!R82</f>
        <v>0</v>
      </c>
      <c r="N85" s="88">
        <f>計算!S82</f>
        <v>0</v>
      </c>
      <c r="O85" s="95">
        <f>計算!T82</f>
        <v>0</v>
      </c>
      <c r="P85" s="40">
        <f>計算!Z82</f>
        <v>0</v>
      </c>
      <c r="Q85" s="40">
        <f>計算!AD82</f>
        <v>0</v>
      </c>
      <c r="R85" s="44">
        <f t="shared" si="8"/>
        <v>0</v>
      </c>
      <c r="S85" s="88">
        <f t="shared" si="5"/>
        <v>0</v>
      </c>
      <c r="T85" s="95">
        <f t="shared" si="6"/>
        <v>0</v>
      </c>
      <c r="U85" s="40">
        <f t="shared" si="9"/>
        <v>0</v>
      </c>
      <c r="V85" s="40">
        <f t="shared" si="7"/>
        <v>0</v>
      </c>
    </row>
    <row r="86" spans="1:22" ht="12.95" customHeight="1">
      <c r="A86" s="254">
        <v>578</v>
      </c>
      <c r="B86" s="298" t="s">
        <v>314</v>
      </c>
      <c r="C86" s="44">
        <f>計算!D83</f>
        <v>0</v>
      </c>
      <c r="D86" s="88">
        <f>計算!E83</f>
        <v>0</v>
      </c>
      <c r="E86" s="95">
        <f>計算!F83</f>
        <v>0</v>
      </c>
      <c r="F86" s="40">
        <f>計算!X83</f>
        <v>0</v>
      </c>
      <c r="G86" s="40">
        <f>計算!AB83</f>
        <v>0</v>
      </c>
      <c r="H86" s="44">
        <f>計算!J83</f>
        <v>0</v>
      </c>
      <c r="I86" s="88">
        <f>計算!K83</f>
        <v>0</v>
      </c>
      <c r="J86" s="95">
        <f>計算!L83</f>
        <v>0</v>
      </c>
      <c r="K86" s="40">
        <f>計算!Y83</f>
        <v>0</v>
      </c>
      <c r="L86" s="40">
        <f>計算!AC83</f>
        <v>0</v>
      </c>
      <c r="M86" s="44">
        <f>計算!R83</f>
        <v>0</v>
      </c>
      <c r="N86" s="88">
        <f>計算!S83</f>
        <v>0</v>
      </c>
      <c r="O86" s="95">
        <f>計算!T83</f>
        <v>0</v>
      </c>
      <c r="P86" s="40">
        <f>計算!Z83</f>
        <v>0</v>
      </c>
      <c r="Q86" s="40">
        <f>計算!AD83</f>
        <v>0</v>
      </c>
      <c r="R86" s="44">
        <f t="shared" si="8"/>
        <v>0</v>
      </c>
      <c r="S86" s="88">
        <f t="shared" si="5"/>
        <v>0</v>
      </c>
      <c r="T86" s="95">
        <f t="shared" si="6"/>
        <v>0</v>
      </c>
      <c r="U86" s="40">
        <f t="shared" si="9"/>
        <v>0</v>
      </c>
      <c r="V86" s="40">
        <f t="shared" si="7"/>
        <v>0</v>
      </c>
    </row>
    <row r="87" spans="1:22" ht="12.95" customHeight="1">
      <c r="A87" s="254">
        <v>579</v>
      </c>
      <c r="B87" s="298" t="s">
        <v>315</v>
      </c>
      <c r="C87" s="44">
        <f>計算!D84</f>
        <v>0</v>
      </c>
      <c r="D87" s="88">
        <f>計算!E84</f>
        <v>0</v>
      </c>
      <c r="E87" s="95">
        <f>計算!F84</f>
        <v>0</v>
      </c>
      <c r="F87" s="40">
        <f>計算!X84</f>
        <v>0</v>
      </c>
      <c r="G87" s="40">
        <f>計算!AB84</f>
        <v>0</v>
      </c>
      <c r="H87" s="44">
        <f>計算!J84</f>
        <v>0</v>
      </c>
      <c r="I87" s="88">
        <f>計算!K84</f>
        <v>0</v>
      </c>
      <c r="J87" s="95">
        <f>計算!L84</f>
        <v>0</v>
      </c>
      <c r="K87" s="40">
        <f>計算!Y84</f>
        <v>0</v>
      </c>
      <c r="L87" s="40">
        <f>計算!AC84</f>
        <v>0</v>
      </c>
      <c r="M87" s="44">
        <f>計算!R84</f>
        <v>0</v>
      </c>
      <c r="N87" s="88">
        <f>計算!S84</f>
        <v>0</v>
      </c>
      <c r="O87" s="95">
        <f>計算!T84</f>
        <v>0</v>
      </c>
      <c r="P87" s="40">
        <f>計算!Z84</f>
        <v>0</v>
      </c>
      <c r="Q87" s="40">
        <f>計算!AD84</f>
        <v>0</v>
      </c>
      <c r="R87" s="44">
        <f t="shared" si="8"/>
        <v>0</v>
      </c>
      <c r="S87" s="88">
        <f t="shared" si="5"/>
        <v>0</v>
      </c>
      <c r="T87" s="95">
        <f t="shared" si="6"/>
        <v>0</v>
      </c>
      <c r="U87" s="40">
        <f t="shared" si="9"/>
        <v>0</v>
      </c>
      <c r="V87" s="40">
        <f t="shared" si="7"/>
        <v>0</v>
      </c>
    </row>
    <row r="88" spans="1:22" ht="12.95" customHeight="1">
      <c r="A88" s="304">
        <v>591</v>
      </c>
      <c r="B88" s="272" t="s">
        <v>316</v>
      </c>
      <c r="C88" s="50">
        <f>計算!D85</f>
        <v>0</v>
      </c>
      <c r="D88" s="87">
        <f>計算!E85</f>
        <v>0</v>
      </c>
      <c r="E88" s="89">
        <f>計算!F85</f>
        <v>0</v>
      </c>
      <c r="F88" s="47">
        <f>計算!X85</f>
        <v>0</v>
      </c>
      <c r="G88" s="47">
        <f>計算!AB85</f>
        <v>0</v>
      </c>
      <c r="H88" s="50">
        <f>計算!J85</f>
        <v>0</v>
      </c>
      <c r="I88" s="87">
        <f>計算!K85</f>
        <v>0</v>
      </c>
      <c r="J88" s="89">
        <f>計算!L85</f>
        <v>0</v>
      </c>
      <c r="K88" s="47">
        <f>計算!Y85</f>
        <v>0</v>
      </c>
      <c r="L88" s="47">
        <f>計算!AC85</f>
        <v>0</v>
      </c>
      <c r="M88" s="50">
        <f>計算!R85</f>
        <v>0</v>
      </c>
      <c r="N88" s="87">
        <f>計算!S85</f>
        <v>0</v>
      </c>
      <c r="O88" s="89">
        <f>計算!T85</f>
        <v>0</v>
      </c>
      <c r="P88" s="47">
        <f>計算!Z85</f>
        <v>0</v>
      </c>
      <c r="Q88" s="47">
        <f>計算!AD85</f>
        <v>0</v>
      </c>
      <c r="R88" s="50">
        <f t="shared" si="8"/>
        <v>0</v>
      </c>
      <c r="S88" s="87">
        <f t="shared" si="5"/>
        <v>0</v>
      </c>
      <c r="T88" s="89">
        <f t="shared" si="6"/>
        <v>0</v>
      </c>
      <c r="U88" s="47">
        <f t="shared" si="9"/>
        <v>0</v>
      </c>
      <c r="V88" s="47">
        <f t="shared" si="7"/>
        <v>0</v>
      </c>
    </row>
    <row r="89" spans="1:22" ht="12.95" customHeight="1">
      <c r="A89" s="254">
        <v>592</v>
      </c>
      <c r="B89" s="298" t="s">
        <v>317</v>
      </c>
      <c r="C89" s="44">
        <f>計算!D86</f>
        <v>0</v>
      </c>
      <c r="D89" s="88">
        <f>計算!E86</f>
        <v>0</v>
      </c>
      <c r="E89" s="95">
        <f>計算!F86</f>
        <v>0</v>
      </c>
      <c r="F89" s="40">
        <f>計算!X86</f>
        <v>0</v>
      </c>
      <c r="G89" s="40">
        <f>計算!AB86</f>
        <v>0</v>
      </c>
      <c r="H89" s="44">
        <f>計算!J86</f>
        <v>0</v>
      </c>
      <c r="I89" s="88">
        <f>計算!K86</f>
        <v>0</v>
      </c>
      <c r="J89" s="95">
        <f>計算!L86</f>
        <v>0</v>
      </c>
      <c r="K89" s="40">
        <f>計算!Y86</f>
        <v>0</v>
      </c>
      <c r="L89" s="40">
        <f>計算!AC86</f>
        <v>0</v>
      </c>
      <c r="M89" s="44">
        <f>計算!R86</f>
        <v>0</v>
      </c>
      <c r="N89" s="88">
        <f>計算!S86</f>
        <v>0</v>
      </c>
      <c r="O89" s="95">
        <f>計算!T86</f>
        <v>0</v>
      </c>
      <c r="P89" s="40">
        <f>計算!Z86</f>
        <v>0</v>
      </c>
      <c r="Q89" s="40">
        <f>計算!AD86</f>
        <v>0</v>
      </c>
      <c r="R89" s="44">
        <f t="shared" si="8"/>
        <v>0</v>
      </c>
      <c r="S89" s="88">
        <f t="shared" si="5"/>
        <v>0</v>
      </c>
      <c r="T89" s="95">
        <f t="shared" si="6"/>
        <v>0</v>
      </c>
      <c r="U89" s="40">
        <f t="shared" si="9"/>
        <v>0</v>
      </c>
      <c r="V89" s="40">
        <f t="shared" si="7"/>
        <v>0</v>
      </c>
    </row>
    <row r="90" spans="1:22" ht="12.95" customHeight="1">
      <c r="A90" s="254">
        <v>593</v>
      </c>
      <c r="B90" s="298" t="s">
        <v>318</v>
      </c>
      <c r="C90" s="44">
        <f>計算!D87</f>
        <v>0</v>
      </c>
      <c r="D90" s="88">
        <f>計算!E87</f>
        <v>0</v>
      </c>
      <c r="E90" s="95">
        <f>計算!F87</f>
        <v>0</v>
      </c>
      <c r="F90" s="40">
        <f>計算!X87</f>
        <v>0</v>
      </c>
      <c r="G90" s="40">
        <f>計算!AB87</f>
        <v>0</v>
      </c>
      <c r="H90" s="44">
        <f>計算!J87</f>
        <v>0</v>
      </c>
      <c r="I90" s="88">
        <f>計算!K87</f>
        <v>0</v>
      </c>
      <c r="J90" s="95">
        <f>計算!L87</f>
        <v>0</v>
      </c>
      <c r="K90" s="40">
        <f>計算!Y87</f>
        <v>0</v>
      </c>
      <c r="L90" s="40">
        <f>計算!AC87</f>
        <v>0</v>
      </c>
      <c r="M90" s="44">
        <f>計算!R87</f>
        <v>0</v>
      </c>
      <c r="N90" s="88">
        <f>計算!S87</f>
        <v>0</v>
      </c>
      <c r="O90" s="95">
        <f>計算!T87</f>
        <v>0</v>
      </c>
      <c r="P90" s="40">
        <f>計算!Z87</f>
        <v>0</v>
      </c>
      <c r="Q90" s="40">
        <f>計算!AD87</f>
        <v>0</v>
      </c>
      <c r="R90" s="44">
        <f t="shared" si="8"/>
        <v>0</v>
      </c>
      <c r="S90" s="88">
        <f t="shared" si="5"/>
        <v>0</v>
      </c>
      <c r="T90" s="95">
        <f t="shared" si="6"/>
        <v>0</v>
      </c>
      <c r="U90" s="40">
        <f t="shared" si="9"/>
        <v>0</v>
      </c>
      <c r="V90" s="40">
        <f t="shared" si="7"/>
        <v>0</v>
      </c>
    </row>
    <row r="91" spans="1:22" ht="12.95" customHeight="1">
      <c r="A91" s="254">
        <v>594</v>
      </c>
      <c r="B91" s="298" t="s">
        <v>319</v>
      </c>
      <c r="C91" s="44">
        <f>計算!D88</f>
        <v>0</v>
      </c>
      <c r="D91" s="88">
        <f>計算!E88</f>
        <v>0</v>
      </c>
      <c r="E91" s="95">
        <f>計算!F88</f>
        <v>0</v>
      </c>
      <c r="F91" s="40">
        <f>計算!X88</f>
        <v>0</v>
      </c>
      <c r="G91" s="40">
        <f>計算!AB88</f>
        <v>0</v>
      </c>
      <c r="H91" s="44">
        <f>計算!J88</f>
        <v>0</v>
      </c>
      <c r="I91" s="88">
        <f>計算!K88</f>
        <v>0</v>
      </c>
      <c r="J91" s="95">
        <f>計算!L88</f>
        <v>0</v>
      </c>
      <c r="K91" s="40">
        <f>計算!Y88</f>
        <v>0</v>
      </c>
      <c r="L91" s="40">
        <f>計算!AC88</f>
        <v>0</v>
      </c>
      <c r="M91" s="44">
        <f>計算!R88</f>
        <v>0</v>
      </c>
      <c r="N91" s="88">
        <f>計算!S88</f>
        <v>0</v>
      </c>
      <c r="O91" s="95">
        <f>計算!T88</f>
        <v>0</v>
      </c>
      <c r="P91" s="40">
        <f>計算!Z88</f>
        <v>0</v>
      </c>
      <c r="Q91" s="40">
        <f>計算!AD88</f>
        <v>0</v>
      </c>
      <c r="R91" s="44">
        <f t="shared" si="8"/>
        <v>0</v>
      </c>
      <c r="S91" s="88">
        <f t="shared" si="5"/>
        <v>0</v>
      </c>
      <c r="T91" s="95">
        <f t="shared" si="6"/>
        <v>0</v>
      </c>
      <c r="U91" s="40">
        <f t="shared" si="9"/>
        <v>0</v>
      </c>
      <c r="V91" s="40">
        <f t="shared" si="7"/>
        <v>0</v>
      </c>
    </row>
    <row r="92" spans="1:22" ht="12.95" customHeight="1">
      <c r="A92" s="255">
        <v>595</v>
      </c>
      <c r="B92" s="271" t="s">
        <v>320</v>
      </c>
      <c r="C92" s="51">
        <f>計算!D89</f>
        <v>0</v>
      </c>
      <c r="D92" s="300">
        <f>計算!E89</f>
        <v>0</v>
      </c>
      <c r="E92" s="97">
        <f>計算!F89</f>
        <v>0</v>
      </c>
      <c r="F92" s="48">
        <f>計算!X89</f>
        <v>0</v>
      </c>
      <c r="G92" s="48">
        <f>計算!AB89</f>
        <v>0</v>
      </c>
      <c r="H92" s="51">
        <f>計算!J89</f>
        <v>0</v>
      </c>
      <c r="I92" s="300">
        <f>計算!K89</f>
        <v>0</v>
      </c>
      <c r="J92" s="97">
        <f>計算!L89</f>
        <v>0</v>
      </c>
      <c r="K92" s="48">
        <f>計算!Y89</f>
        <v>0</v>
      </c>
      <c r="L92" s="48">
        <f>計算!AC89</f>
        <v>0</v>
      </c>
      <c r="M92" s="51">
        <f>計算!R89</f>
        <v>0</v>
      </c>
      <c r="N92" s="300">
        <f>計算!S89</f>
        <v>0</v>
      </c>
      <c r="O92" s="97">
        <f>計算!T89</f>
        <v>0</v>
      </c>
      <c r="P92" s="48">
        <f>計算!Z89</f>
        <v>0</v>
      </c>
      <c r="Q92" s="48">
        <f>計算!AD89</f>
        <v>0</v>
      </c>
      <c r="R92" s="51">
        <f t="shared" si="8"/>
        <v>0</v>
      </c>
      <c r="S92" s="300">
        <f t="shared" si="5"/>
        <v>0</v>
      </c>
      <c r="T92" s="97">
        <f t="shared" si="6"/>
        <v>0</v>
      </c>
      <c r="U92" s="48">
        <f t="shared" si="9"/>
        <v>0</v>
      </c>
      <c r="V92" s="48">
        <f t="shared" si="7"/>
        <v>0</v>
      </c>
    </row>
    <row r="93" spans="1:22" ht="12.95" customHeight="1">
      <c r="A93" s="254">
        <v>611</v>
      </c>
      <c r="B93" s="298" t="s">
        <v>5</v>
      </c>
      <c r="C93" s="44">
        <f>計算!D90</f>
        <v>0</v>
      </c>
      <c r="D93" s="88">
        <f>計算!E90</f>
        <v>0</v>
      </c>
      <c r="E93" s="95">
        <f>計算!F90</f>
        <v>0</v>
      </c>
      <c r="F93" s="40">
        <f>計算!X90</f>
        <v>0</v>
      </c>
      <c r="G93" s="40">
        <f>計算!AB90</f>
        <v>0</v>
      </c>
      <c r="H93" s="44">
        <f>計算!J90</f>
        <v>0</v>
      </c>
      <c r="I93" s="88">
        <f>計算!K90</f>
        <v>0</v>
      </c>
      <c r="J93" s="95">
        <f>計算!L90</f>
        <v>0</v>
      </c>
      <c r="K93" s="40">
        <f>計算!Y90</f>
        <v>0</v>
      </c>
      <c r="L93" s="40">
        <f>計算!AC90</f>
        <v>0</v>
      </c>
      <c r="M93" s="44">
        <f>計算!R90</f>
        <v>0</v>
      </c>
      <c r="N93" s="88">
        <f>計算!S90</f>
        <v>0</v>
      </c>
      <c r="O93" s="95">
        <f>計算!T90</f>
        <v>0</v>
      </c>
      <c r="P93" s="40">
        <f>計算!Z90</f>
        <v>0</v>
      </c>
      <c r="Q93" s="40">
        <f>計算!AD90</f>
        <v>0</v>
      </c>
      <c r="R93" s="44">
        <f t="shared" si="8"/>
        <v>0</v>
      </c>
      <c r="S93" s="88">
        <f t="shared" si="5"/>
        <v>0</v>
      </c>
      <c r="T93" s="95">
        <f t="shared" si="6"/>
        <v>0</v>
      </c>
      <c r="U93" s="40">
        <f t="shared" si="9"/>
        <v>0</v>
      </c>
      <c r="V93" s="40">
        <f t="shared" si="7"/>
        <v>0</v>
      </c>
    </row>
    <row r="94" spans="1:22" ht="12.95" customHeight="1">
      <c r="A94" s="254">
        <v>631</v>
      </c>
      <c r="B94" s="298" t="s">
        <v>321</v>
      </c>
      <c r="C94" s="44">
        <f>計算!D91</f>
        <v>0</v>
      </c>
      <c r="D94" s="88">
        <f>計算!E91</f>
        <v>0</v>
      </c>
      <c r="E94" s="95">
        <f>計算!F91</f>
        <v>0</v>
      </c>
      <c r="F94" s="40">
        <f>計算!X91</f>
        <v>0</v>
      </c>
      <c r="G94" s="40">
        <f>計算!AB91</f>
        <v>0</v>
      </c>
      <c r="H94" s="44">
        <f>計算!J91</f>
        <v>0</v>
      </c>
      <c r="I94" s="88">
        <f>計算!K91</f>
        <v>0</v>
      </c>
      <c r="J94" s="95">
        <f>計算!L91</f>
        <v>0</v>
      </c>
      <c r="K94" s="40">
        <f>計算!Y91</f>
        <v>0</v>
      </c>
      <c r="L94" s="40">
        <f>計算!AC91</f>
        <v>0</v>
      </c>
      <c r="M94" s="44">
        <f>計算!R91</f>
        <v>0</v>
      </c>
      <c r="N94" s="88">
        <f>計算!S91</f>
        <v>0</v>
      </c>
      <c r="O94" s="95">
        <f>計算!T91</f>
        <v>0</v>
      </c>
      <c r="P94" s="40">
        <f>計算!Z91</f>
        <v>0</v>
      </c>
      <c r="Q94" s="40">
        <f>計算!AD91</f>
        <v>0</v>
      </c>
      <c r="R94" s="44">
        <f t="shared" si="8"/>
        <v>0</v>
      </c>
      <c r="S94" s="88">
        <f t="shared" si="5"/>
        <v>0</v>
      </c>
      <c r="T94" s="95">
        <f t="shared" si="6"/>
        <v>0</v>
      </c>
      <c r="U94" s="40">
        <f t="shared" si="9"/>
        <v>0</v>
      </c>
      <c r="V94" s="40">
        <f t="shared" si="7"/>
        <v>0</v>
      </c>
    </row>
    <row r="95" spans="1:22" ht="12.95" customHeight="1">
      <c r="A95" s="254">
        <v>632</v>
      </c>
      <c r="B95" s="298" t="s">
        <v>322</v>
      </c>
      <c r="C95" s="44">
        <f>計算!D92</f>
        <v>0</v>
      </c>
      <c r="D95" s="88">
        <f>計算!E92</f>
        <v>0</v>
      </c>
      <c r="E95" s="95">
        <f>計算!F92</f>
        <v>0</v>
      </c>
      <c r="F95" s="40">
        <f>計算!X92</f>
        <v>0</v>
      </c>
      <c r="G95" s="40">
        <f>計算!AB92</f>
        <v>0</v>
      </c>
      <c r="H95" s="44">
        <f>計算!J92</f>
        <v>0</v>
      </c>
      <c r="I95" s="88">
        <f>計算!K92</f>
        <v>0</v>
      </c>
      <c r="J95" s="95">
        <f>計算!L92</f>
        <v>0</v>
      </c>
      <c r="K95" s="40">
        <f>計算!Y92</f>
        <v>0</v>
      </c>
      <c r="L95" s="40">
        <f>計算!AC92</f>
        <v>0</v>
      </c>
      <c r="M95" s="44">
        <f>計算!R92</f>
        <v>0</v>
      </c>
      <c r="N95" s="88">
        <f>計算!S92</f>
        <v>0</v>
      </c>
      <c r="O95" s="95">
        <f>計算!T92</f>
        <v>0</v>
      </c>
      <c r="P95" s="40">
        <f>計算!Z92</f>
        <v>0</v>
      </c>
      <c r="Q95" s="40">
        <f>計算!AD92</f>
        <v>0</v>
      </c>
      <c r="R95" s="44">
        <f t="shared" si="8"/>
        <v>0</v>
      </c>
      <c r="S95" s="88">
        <f t="shared" si="5"/>
        <v>0</v>
      </c>
      <c r="T95" s="95">
        <f t="shared" si="6"/>
        <v>0</v>
      </c>
      <c r="U95" s="40">
        <f t="shared" si="9"/>
        <v>0</v>
      </c>
      <c r="V95" s="40">
        <f t="shared" si="7"/>
        <v>0</v>
      </c>
    </row>
    <row r="96" spans="1:22" ht="12.95" customHeight="1">
      <c r="A96" s="254">
        <v>641</v>
      </c>
      <c r="B96" s="298" t="s">
        <v>323</v>
      </c>
      <c r="C96" s="44">
        <f>計算!D93</f>
        <v>0</v>
      </c>
      <c r="D96" s="88">
        <f>計算!E93</f>
        <v>0</v>
      </c>
      <c r="E96" s="95">
        <f>計算!F93</f>
        <v>0</v>
      </c>
      <c r="F96" s="40">
        <f>計算!X93</f>
        <v>0</v>
      </c>
      <c r="G96" s="40">
        <f>計算!AB93</f>
        <v>0</v>
      </c>
      <c r="H96" s="44">
        <f>計算!J93</f>
        <v>0</v>
      </c>
      <c r="I96" s="88">
        <f>計算!K93</f>
        <v>0</v>
      </c>
      <c r="J96" s="95">
        <f>計算!L93</f>
        <v>0</v>
      </c>
      <c r="K96" s="40">
        <f>計算!Y93</f>
        <v>0</v>
      </c>
      <c r="L96" s="40">
        <f>計算!AC93</f>
        <v>0</v>
      </c>
      <c r="M96" s="44">
        <f>計算!R93</f>
        <v>0</v>
      </c>
      <c r="N96" s="88">
        <f>計算!S93</f>
        <v>0</v>
      </c>
      <c r="O96" s="95">
        <f>計算!T93</f>
        <v>0</v>
      </c>
      <c r="P96" s="40">
        <f>計算!Z93</f>
        <v>0</v>
      </c>
      <c r="Q96" s="40">
        <f>計算!AD93</f>
        <v>0</v>
      </c>
      <c r="R96" s="44">
        <f t="shared" si="8"/>
        <v>0</v>
      </c>
      <c r="S96" s="88">
        <f t="shared" si="5"/>
        <v>0</v>
      </c>
      <c r="T96" s="95">
        <f t="shared" si="6"/>
        <v>0</v>
      </c>
      <c r="U96" s="40">
        <f t="shared" si="9"/>
        <v>0</v>
      </c>
      <c r="V96" s="40">
        <f t="shared" si="7"/>
        <v>0</v>
      </c>
    </row>
    <row r="97" spans="1:22" ht="12.95" customHeight="1">
      <c r="A97" s="254">
        <v>642</v>
      </c>
      <c r="B97" s="298" t="s">
        <v>324</v>
      </c>
      <c r="C97" s="44">
        <f>計算!D94</f>
        <v>0</v>
      </c>
      <c r="D97" s="88">
        <f>計算!E94</f>
        <v>0</v>
      </c>
      <c r="E97" s="95">
        <f>計算!F94</f>
        <v>0</v>
      </c>
      <c r="F97" s="40">
        <f>計算!X94</f>
        <v>0</v>
      </c>
      <c r="G97" s="40">
        <f>計算!AB94</f>
        <v>0</v>
      </c>
      <c r="H97" s="44">
        <f>計算!J94</f>
        <v>0</v>
      </c>
      <c r="I97" s="88">
        <f>計算!K94</f>
        <v>0</v>
      </c>
      <c r="J97" s="95">
        <f>計算!L94</f>
        <v>0</v>
      </c>
      <c r="K97" s="40">
        <f>計算!Y94</f>
        <v>0</v>
      </c>
      <c r="L97" s="40">
        <f>計算!AC94</f>
        <v>0</v>
      </c>
      <c r="M97" s="44">
        <f>計算!R94</f>
        <v>0</v>
      </c>
      <c r="N97" s="88">
        <f>計算!S94</f>
        <v>0</v>
      </c>
      <c r="O97" s="95">
        <f>計算!T94</f>
        <v>0</v>
      </c>
      <c r="P97" s="40">
        <f>計算!Z94</f>
        <v>0</v>
      </c>
      <c r="Q97" s="40">
        <f>計算!AD94</f>
        <v>0</v>
      </c>
      <c r="R97" s="44">
        <f t="shared" si="8"/>
        <v>0</v>
      </c>
      <c r="S97" s="88">
        <f t="shared" si="5"/>
        <v>0</v>
      </c>
      <c r="T97" s="95">
        <f t="shared" si="6"/>
        <v>0</v>
      </c>
      <c r="U97" s="40">
        <f t="shared" si="9"/>
        <v>0</v>
      </c>
      <c r="V97" s="40">
        <f t="shared" si="7"/>
        <v>0</v>
      </c>
    </row>
    <row r="98" spans="1:22" ht="12.95" customHeight="1">
      <c r="A98" s="304">
        <v>643</v>
      </c>
      <c r="B98" s="272" t="s">
        <v>325</v>
      </c>
      <c r="C98" s="50">
        <f>計算!D95</f>
        <v>0</v>
      </c>
      <c r="D98" s="87">
        <f>計算!E95</f>
        <v>0</v>
      </c>
      <c r="E98" s="89">
        <f>計算!F95</f>
        <v>0</v>
      </c>
      <c r="F98" s="47">
        <f>計算!X95</f>
        <v>0</v>
      </c>
      <c r="G98" s="47">
        <f>計算!AB95</f>
        <v>0</v>
      </c>
      <c r="H98" s="50">
        <f>計算!J95</f>
        <v>0</v>
      </c>
      <c r="I98" s="87">
        <f>計算!K95</f>
        <v>0</v>
      </c>
      <c r="J98" s="89">
        <f>計算!L95</f>
        <v>0</v>
      </c>
      <c r="K98" s="47">
        <f>計算!Y95</f>
        <v>0</v>
      </c>
      <c r="L98" s="47">
        <f>計算!AC95</f>
        <v>0</v>
      </c>
      <c r="M98" s="50">
        <f>計算!R95</f>
        <v>0</v>
      </c>
      <c r="N98" s="87">
        <f>計算!S95</f>
        <v>0</v>
      </c>
      <c r="O98" s="89">
        <f>計算!T95</f>
        <v>0</v>
      </c>
      <c r="P98" s="47">
        <f>計算!Z95</f>
        <v>0</v>
      </c>
      <c r="Q98" s="47">
        <f>計算!AD95</f>
        <v>0</v>
      </c>
      <c r="R98" s="50">
        <f t="shared" si="8"/>
        <v>0</v>
      </c>
      <c r="S98" s="87">
        <f t="shared" si="5"/>
        <v>0</v>
      </c>
      <c r="T98" s="89">
        <f t="shared" si="6"/>
        <v>0</v>
      </c>
      <c r="U98" s="47">
        <f t="shared" si="9"/>
        <v>0</v>
      </c>
      <c r="V98" s="47">
        <f t="shared" si="7"/>
        <v>0</v>
      </c>
    </row>
    <row r="99" spans="1:22" ht="12.95" customHeight="1">
      <c r="A99" s="254">
        <v>644</v>
      </c>
      <c r="B99" s="298" t="s">
        <v>326</v>
      </c>
      <c r="C99" s="44">
        <f>計算!D96</f>
        <v>0</v>
      </c>
      <c r="D99" s="88">
        <f>計算!E96</f>
        <v>0</v>
      </c>
      <c r="E99" s="95">
        <f>計算!F96</f>
        <v>0</v>
      </c>
      <c r="F99" s="40">
        <f>計算!X96</f>
        <v>0</v>
      </c>
      <c r="G99" s="40">
        <f>計算!AB96</f>
        <v>0</v>
      </c>
      <c r="H99" s="44">
        <f>計算!J96</f>
        <v>0</v>
      </c>
      <c r="I99" s="88">
        <f>計算!K96</f>
        <v>0</v>
      </c>
      <c r="J99" s="95">
        <f>計算!L96</f>
        <v>0</v>
      </c>
      <c r="K99" s="40">
        <f>計算!Y96</f>
        <v>0</v>
      </c>
      <c r="L99" s="40">
        <f>計算!AC96</f>
        <v>0</v>
      </c>
      <c r="M99" s="44">
        <f>計算!R96</f>
        <v>0</v>
      </c>
      <c r="N99" s="88">
        <f>計算!S96</f>
        <v>0</v>
      </c>
      <c r="O99" s="95">
        <f>計算!T96</f>
        <v>0</v>
      </c>
      <c r="P99" s="40">
        <f>計算!Z96</f>
        <v>0</v>
      </c>
      <c r="Q99" s="40">
        <f>計算!AD96</f>
        <v>0</v>
      </c>
      <c r="R99" s="44">
        <f t="shared" si="8"/>
        <v>0</v>
      </c>
      <c r="S99" s="88">
        <f t="shared" si="5"/>
        <v>0</v>
      </c>
      <c r="T99" s="95">
        <f t="shared" si="6"/>
        <v>0</v>
      </c>
      <c r="U99" s="40">
        <f t="shared" si="9"/>
        <v>0</v>
      </c>
      <c r="V99" s="40">
        <f t="shared" si="7"/>
        <v>0</v>
      </c>
    </row>
    <row r="100" spans="1:22" ht="12.95" customHeight="1">
      <c r="A100" s="254">
        <v>659</v>
      </c>
      <c r="B100" s="298" t="s">
        <v>327</v>
      </c>
      <c r="C100" s="44">
        <f>計算!D97</f>
        <v>0</v>
      </c>
      <c r="D100" s="88">
        <f>計算!E97</f>
        <v>0</v>
      </c>
      <c r="E100" s="95">
        <f>計算!F97</f>
        <v>0</v>
      </c>
      <c r="F100" s="40">
        <f>計算!X97</f>
        <v>0</v>
      </c>
      <c r="G100" s="40">
        <f>計算!AB97</f>
        <v>0</v>
      </c>
      <c r="H100" s="44">
        <f>計算!J97</f>
        <v>0</v>
      </c>
      <c r="I100" s="88">
        <f>計算!K97</f>
        <v>0</v>
      </c>
      <c r="J100" s="95">
        <f>計算!L97</f>
        <v>0</v>
      </c>
      <c r="K100" s="40">
        <f>計算!Y97</f>
        <v>0</v>
      </c>
      <c r="L100" s="40">
        <f>計算!AC97</f>
        <v>0</v>
      </c>
      <c r="M100" s="44">
        <f>計算!R97</f>
        <v>0</v>
      </c>
      <c r="N100" s="88">
        <f>計算!S97</f>
        <v>0</v>
      </c>
      <c r="O100" s="95">
        <f>計算!T97</f>
        <v>0</v>
      </c>
      <c r="P100" s="40">
        <f>計算!Z97</f>
        <v>0</v>
      </c>
      <c r="Q100" s="40">
        <f>計算!AD97</f>
        <v>0</v>
      </c>
      <c r="R100" s="44">
        <f t="shared" si="8"/>
        <v>0</v>
      </c>
      <c r="S100" s="88">
        <f t="shared" si="5"/>
        <v>0</v>
      </c>
      <c r="T100" s="95">
        <f t="shared" si="6"/>
        <v>0</v>
      </c>
      <c r="U100" s="40">
        <f t="shared" si="9"/>
        <v>0</v>
      </c>
      <c r="V100" s="40">
        <f t="shared" si="7"/>
        <v>0</v>
      </c>
    </row>
    <row r="101" spans="1:22" ht="12.95" customHeight="1">
      <c r="A101" s="254">
        <v>661</v>
      </c>
      <c r="B101" s="298" t="s">
        <v>328</v>
      </c>
      <c r="C101" s="44">
        <f>計算!D98</f>
        <v>0</v>
      </c>
      <c r="D101" s="88">
        <f>計算!E98</f>
        <v>0</v>
      </c>
      <c r="E101" s="95">
        <f>計算!F98</f>
        <v>0</v>
      </c>
      <c r="F101" s="40">
        <f>計算!X98</f>
        <v>0</v>
      </c>
      <c r="G101" s="40">
        <f>計算!AB98</f>
        <v>0</v>
      </c>
      <c r="H101" s="44">
        <f>計算!J98</f>
        <v>0</v>
      </c>
      <c r="I101" s="88">
        <f>計算!K98</f>
        <v>0</v>
      </c>
      <c r="J101" s="95">
        <f>計算!L98</f>
        <v>0</v>
      </c>
      <c r="K101" s="40">
        <f>計算!Y98</f>
        <v>0</v>
      </c>
      <c r="L101" s="40">
        <f>計算!AC98</f>
        <v>0</v>
      </c>
      <c r="M101" s="44">
        <f>計算!R98</f>
        <v>0</v>
      </c>
      <c r="N101" s="88">
        <f>計算!S98</f>
        <v>0</v>
      </c>
      <c r="O101" s="95">
        <f>計算!T98</f>
        <v>0</v>
      </c>
      <c r="P101" s="40">
        <f>計算!Z98</f>
        <v>0</v>
      </c>
      <c r="Q101" s="40">
        <f>計算!AD98</f>
        <v>0</v>
      </c>
      <c r="R101" s="44">
        <f t="shared" si="8"/>
        <v>0</v>
      </c>
      <c r="S101" s="88">
        <f t="shared" si="5"/>
        <v>0</v>
      </c>
      <c r="T101" s="95">
        <f t="shared" si="6"/>
        <v>0</v>
      </c>
      <c r="U101" s="40">
        <f t="shared" si="9"/>
        <v>0</v>
      </c>
      <c r="V101" s="40">
        <f t="shared" si="7"/>
        <v>0</v>
      </c>
    </row>
    <row r="102" spans="1:22" ht="12.95" customHeight="1">
      <c r="A102" s="255">
        <v>662</v>
      </c>
      <c r="B102" s="271" t="s">
        <v>329</v>
      </c>
      <c r="C102" s="51">
        <f>計算!D99</f>
        <v>0</v>
      </c>
      <c r="D102" s="300">
        <f>計算!E99</f>
        <v>0</v>
      </c>
      <c r="E102" s="97">
        <f>計算!F99</f>
        <v>0</v>
      </c>
      <c r="F102" s="48">
        <f>計算!X99</f>
        <v>0</v>
      </c>
      <c r="G102" s="48">
        <f>計算!AB99</f>
        <v>0</v>
      </c>
      <c r="H102" s="51">
        <f>計算!J99</f>
        <v>0</v>
      </c>
      <c r="I102" s="300">
        <f>計算!K99</f>
        <v>0</v>
      </c>
      <c r="J102" s="97">
        <f>計算!L99</f>
        <v>0</v>
      </c>
      <c r="K102" s="48">
        <f>計算!Y99</f>
        <v>0</v>
      </c>
      <c r="L102" s="48">
        <f>計算!AC99</f>
        <v>0</v>
      </c>
      <c r="M102" s="51">
        <f>計算!R99</f>
        <v>0</v>
      </c>
      <c r="N102" s="300">
        <f>計算!S99</f>
        <v>0</v>
      </c>
      <c r="O102" s="97">
        <f>計算!T99</f>
        <v>0</v>
      </c>
      <c r="P102" s="48">
        <f>計算!Z99</f>
        <v>0</v>
      </c>
      <c r="Q102" s="48">
        <f>計算!AD99</f>
        <v>0</v>
      </c>
      <c r="R102" s="51">
        <f t="shared" si="8"/>
        <v>0</v>
      </c>
      <c r="S102" s="300">
        <f t="shared" si="5"/>
        <v>0</v>
      </c>
      <c r="T102" s="97">
        <f t="shared" si="6"/>
        <v>0</v>
      </c>
      <c r="U102" s="48">
        <f t="shared" si="9"/>
        <v>0</v>
      </c>
      <c r="V102" s="48">
        <f t="shared" si="7"/>
        <v>0</v>
      </c>
    </row>
    <row r="103" spans="1:22" ht="12.95" customHeight="1">
      <c r="A103" s="254">
        <v>663</v>
      </c>
      <c r="B103" s="298" t="s">
        <v>330</v>
      </c>
      <c r="C103" s="44">
        <f>計算!D100</f>
        <v>0</v>
      </c>
      <c r="D103" s="88">
        <f>計算!E100</f>
        <v>0</v>
      </c>
      <c r="E103" s="95">
        <f>計算!F100</f>
        <v>0</v>
      </c>
      <c r="F103" s="40">
        <f>計算!X100</f>
        <v>0</v>
      </c>
      <c r="G103" s="40">
        <f>計算!AB100</f>
        <v>0</v>
      </c>
      <c r="H103" s="44">
        <f>計算!J100</f>
        <v>0</v>
      </c>
      <c r="I103" s="88">
        <f>計算!K100</f>
        <v>0</v>
      </c>
      <c r="J103" s="95">
        <f>計算!L100</f>
        <v>0</v>
      </c>
      <c r="K103" s="40">
        <f>計算!Y100</f>
        <v>0</v>
      </c>
      <c r="L103" s="40">
        <f>計算!AC100</f>
        <v>0</v>
      </c>
      <c r="M103" s="44">
        <f>計算!R100</f>
        <v>0</v>
      </c>
      <c r="N103" s="88">
        <f>計算!S100</f>
        <v>0</v>
      </c>
      <c r="O103" s="95">
        <f>計算!T100</f>
        <v>0</v>
      </c>
      <c r="P103" s="40">
        <f>計算!Z100</f>
        <v>0</v>
      </c>
      <c r="Q103" s="40">
        <f>計算!AD100</f>
        <v>0</v>
      </c>
      <c r="R103" s="44">
        <f t="shared" si="8"/>
        <v>0</v>
      </c>
      <c r="S103" s="88">
        <f t="shared" si="5"/>
        <v>0</v>
      </c>
      <c r="T103" s="95">
        <f t="shared" si="6"/>
        <v>0</v>
      </c>
      <c r="U103" s="40">
        <f t="shared" si="9"/>
        <v>0</v>
      </c>
      <c r="V103" s="40">
        <f t="shared" si="7"/>
        <v>0</v>
      </c>
    </row>
    <row r="104" spans="1:22" ht="12.95" customHeight="1">
      <c r="A104" s="254">
        <v>669</v>
      </c>
      <c r="B104" s="298" t="s">
        <v>331</v>
      </c>
      <c r="C104" s="44">
        <f>計算!D101</f>
        <v>0</v>
      </c>
      <c r="D104" s="88">
        <f>計算!E101</f>
        <v>0</v>
      </c>
      <c r="E104" s="95">
        <f>計算!F101</f>
        <v>0</v>
      </c>
      <c r="F104" s="40">
        <f>計算!X101</f>
        <v>0</v>
      </c>
      <c r="G104" s="40">
        <f>計算!AB101</f>
        <v>0</v>
      </c>
      <c r="H104" s="44">
        <f>計算!J101</f>
        <v>0</v>
      </c>
      <c r="I104" s="88">
        <f>計算!K101</f>
        <v>0</v>
      </c>
      <c r="J104" s="95">
        <f>計算!L101</f>
        <v>0</v>
      </c>
      <c r="K104" s="40">
        <f>計算!Y101</f>
        <v>0</v>
      </c>
      <c r="L104" s="40">
        <f>計算!AC101</f>
        <v>0</v>
      </c>
      <c r="M104" s="44">
        <f>計算!R101</f>
        <v>0</v>
      </c>
      <c r="N104" s="88">
        <f>計算!S101</f>
        <v>0</v>
      </c>
      <c r="O104" s="95">
        <f>計算!T101</f>
        <v>0</v>
      </c>
      <c r="P104" s="40">
        <f>計算!Z101</f>
        <v>0</v>
      </c>
      <c r="Q104" s="40">
        <f>計算!AD101</f>
        <v>0</v>
      </c>
      <c r="R104" s="44">
        <f t="shared" si="8"/>
        <v>0</v>
      </c>
      <c r="S104" s="88">
        <f t="shared" si="5"/>
        <v>0</v>
      </c>
      <c r="T104" s="95">
        <f t="shared" si="6"/>
        <v>0</v>
      </c>
      <c r="U104" s="40">
        <f t="shared" si="9"/>
        <v>0</v>
      </c>
      <c r="V104" s="40">
        <f t="shared" si="7"/>
        <v>0</v>
      </c>
    </row>
    <row r="105" spans="1:22" ht="12.95" customHeight="1">
      <c r="A105" s="254">
        <v>671</v>
      </c>
      <c r="B105" s="298" t="s">
        <v>332</v>
      </c>
      <c r="C105" s="44">
        <f>計算!D102</f>
        <v>0</v>
      </c>
      <c r="D105" s="88">
        <f>計算!E102</f>
        <v>0</v>
      </c>
      <c r="E105" s="95">
        <f>計算!F102</f>
        <v>0</v>
      </c>
      <c r="F105" s="40">
        <f>計算!X102</f>
        <v>0</v>
      </c>
      <c r="G105" s="40">
        <f>計算!AB102</f>
        <v>0</v>
      </c>
      <c r="H105" s="44">
        <f>計算!J102</f>
        <v>0</v>
      </c>
      <c r="I105" s="88">
        <f>計算!K102</f>
        <v>0</v>
      </c>
      <c r="J105" s="95">
        <f>計算!L102</f>
        <v>0</v>
      </c>
      <c r="K105" s="40">
        <f>計算!Y102</f>
        <v>0</v>
      </c>
      <c r="L105" s="40">
        <f>計算!AC102</f>
        <v>0</v>
      </c>
      <c r="M105" s="44">
        <f>計算!R102</f>
        <v>0</v>
      </c>
      <c r="N105" s="88">
        <f>計算!S102</f>
        <v>0</v>
      </c>
      <c r="O105" s="95">
        <f>計算!T102</f>
        <v>0</v>
      </c>
      <c r="P105" s="40">
        <f>計算!Z102</f>
        <v>0</v>
      </c>
      <c r="Q105" s="40">
        <f>計算!AD102</f>
        <v>0</v>
      </c>
      <c r="R105" s="44">
        <f t="shared" si="8"/>
        <v>0</v>
      </c>
      <c r="S105" s="88">
        <f t="shared" si="5"/>
        <v>0</v>
      </c>
      <c r="T105" s="95">
        <f t="shared" si="6"/>
        <v>0</v>
      </c>
      <c r="U105" s="40">
        <f t="shared" si="9"/>
        <v>0</v>
      </c>
      <c r="V105" s="40">
        <f t="shared" si="7"/>
        <v>0</v>
      </c>
    </row>
    <row r="106" spans="1:22" ht="12.95" customHeight="1">
      <c r="A106" s="254">
        <v>672</v>
      </c>
      <c r="B106" s="298" t="s">
        <v>333</v>
      </c>
      <c r="C106" s="44">
        <f>計算!D103</f>
        <v>0</v>
      </c>
      <c r="D106" s="88">
        <f>計算!E103</f>
        <v>0</v>
      </c>
      <c r="E106" s="95">
        <f>計算!F103</f>
        <v>0</v>
      </c>
      <c r="F106" s="40">
        <f>計算!X103</f>
        <v>0</v>
      </c>
      <c r="G106" s="40">
        <f>計算!AB103</f>
        <v>0</v>
      </c>
      <c r="H106" s="44">
        <f>計算!J103</f>
        <v>0</v>
      </c>
      <c r="I106" s="88">
        <f>計算!K103</f>
        <v>0</v>
      </c>
      <c r="J106" s="95">
        <f>計算!L103</f>
        <v>0</v>
      </c>
      <c r="K106" s="40">
        <f>計算!Y103</f>
        <v>0</v>
      </c>
      <c r="L106" s="40">
        <f>計算!AC103</f>
        <v>0</v>
      </c>
      <c r="M106" s="44">
        <f>計算!R103</f>
        <v>0</v>
      </c>
      <c r="N106" s="88">
        <f>計算!S103</f>
        <v>0</v>
      </c>
      <c r="O106" s="95">
        <f>計算!T103</f>
        <v>0</v>
      </c>
      <c r="P106" s="40">
        <f>計算!Z103</f>
        <v>0</v>
      </c>
      <c r="Q106" s="40">
        <f>計算!AD103</f>
        <v>0</v>
      </c>
      <c r="R106" s="44">
        <f t="shared" si="8"/>
        <v>0</v>
      </c>
      <c r="S106" s="88">
        <f t="shared" si="5"/>
        <v>0</v>
      </c>
      <c r="T106" s="95">
        <f t="shared" si="6"/>
        <v>0</v>
      </c>
      <c r="U106" s="40">
        <f t="shared" si="9"/>
        <v>0</v>
      </c>
      <c r="V106" s="40">
        <f t="shared" si="7"/>
        <v>0</v>
      </c>
    </row>
    <row r="107" spans="1:22" ht="12.95" customHeight="1">
      <c r="A107" s="254">
        <v>673</v>
      </c>
      <c r="B107" s="298" t="s">
        <v>334</v>
      </c>
      <c r="C107" s="44">
        <f>計算!D104</f>
        <v>0</v>
      </c>
      <c r="D107" s="88">
        <f>計算!E104</f>
        <v>0</v>
      </c>
      <c r="E107" s="95">
        <f>計算!F104</f>
        <v>0</v>
      </c>
      <c r="F107" s="40">
        <f>計算!X104</f>
        <v>0</v>
      </c>
      <c r="G107" s="40">
        <f>計算!AB104</f>
        <v>0</v>
      </c>
      <c r="H107" s="44">
        <f>計算!J104</f>
        <v>0</v>
      </c>
      <c r="I107" s="88">
        <f>計算!K104</f>
        <v>0</v>
      </c>
      <c r="J107" s="95">
        <f>計算!L104</f>
        <v>0</v>
      </c>
      <c r="K107" s="40">
        <f>計算!Y104</f>
        <v>0</v>
      </c>
      <c r="L107" s="40">
        <f>計算!AC104</f>
        <v>0</v>
      </c>
      <c r="M107" s="44">
        <f>計算!R104</f>
        <v>0</v>
      </c>
      <c r="N107" s="88">
        <f>計算!S104</f>
        <v>0</v>
      </c>
      <c r="O107" s="95">
        <f>計算!T104</f>
        <v>0</v>
      </c>
      <c r="P107" s="40">
        <f>計算!Z104</f>
        <v>0</v>
      </c>
      <c r="Q107" s="40">
        <f>計算!AD104</f>
        <v>0</v>
      </c>
      <c r="R107" s="44">
        <f t="shared" si="8"/>
        <v>0</v>
      </c>
      <c r="S107" s="88">
        <f t="shared" si="5"/>
        <v>0</v>
      </c>
      <c r="T107" s="95">
        <f t="shared" si="6"/>
        <v>0</v>
      </c>
      <c r="U107" s="40">
        <f t="shared" si="9"/>
        <v>0</v>
      </c>
      <c r="V107" s="40">
        <f t="shared" si="7"/>
        <v>0</v>
      </c>
    </row>
    <row r="108" spans="1:22" ht="12.95" customHeight="1">
      <c r="A108" s="304">
        <v>674</v>
      </c>
      <c r="B108" s="272" t="s">
        <v>335</v>
      </c>
      <c r="C108" s="50">
        <f>計算!D105</f>
        <v>0</v>
      </c>
      <c r="D108" s="87">
        <f>計算!E105</f>
        <v>0</v>
      </c>
      <c r="E108" s="89">
        <f>計算!F105</f>
        <v>0</v>
      </c>
      <c r="F108" s="47">
        <f>計算!X105</f>
        <v>0</v>
      </c>
      <c r="G108" s="47">
        <f>計算!AB105</f>
        <v>0</v>
      </c>
      <c r="H108" s="50">
        <f>計算!J105</f>
        <v>0</v>
      </c>
      <c r="I108" s="87">
        <f>計算!K105</f>
        <v>0</v>
      </c>
      <c r="J108" s="89">
        <f>計算!L105</f>
        <v>0</v>
      </c>
      <c r="K108" s="47">
        <f>計算!Y105</f>
        <v>0</v>
      </c>
      <c r="L108" s="47">
        <f>計算!AC105</f>
        <v>0</v>
      </c>
      <c r="M108" s="50">
        <f>計算!R105</f>
        <v>0</v>
      </c>
      <c r="N108" s="87">
        <f>計算!S105</f>
        <v>0</v>
      </c>
      <c r="O108" s="89">
        <f>計算!T105</f>
        <v>0</v>
      </c>
      <c r="P108" s="47">
        <f>計算!Z105</f>
        <v>0</v>
      </c>
      <c r="Q108" s="47">
        <f>計算!AD105</f>
        <v>0</v>
      </c>
      <c r="R108" s="50">
        <f t="shared" si="8"/>
        <v>0</v>
      </c>
      <c r="S108" s="87">
        <f t="shared" si="5"/>
        <v>0</v>
      </c>
      <c r="T108" s="89">
        <f t="shared" si="6"/>
        <v>0</v>
      </c>
      <c r="U108" s="47">
        <f t="shared" si="9"/>
        <v>0</v>
      </c>
      <c r="V108" s="47">
        <f t="shared" si="7"/>
        <v>0</v>
      </c>
    </row>
    <row r="109" spans="1:22" ht="12.95" customHeight="1">
      <c r="A109" s="254">
        <v>679</v>
      </c>
      <c r="B109" s="298" t="s">
        <v>336</v>
      </c>
      <c r="C109" s="44">
        <f>計算!D106</f>
        <v>0</v>
      </c>
      <c r="D109" s="88">
        <f>計算!E106</f>
        <v>0</v>
      </c>
      <c r="E109" s="95">
        <f>計算!F106</f>
        <v>0</v>
      </c>
      <c r="F109" s="40">
        <f>計算!X106</f>
        <v>0</v>
      </c>
      <c r="G109" s="40">
        <f>計算!AB106</f>
        <v>0</v>
      </c>
      <c r="H109" s="44">
        <f>計算!J106</f>
        <v>0</v>
      </c>
      <c r="I109" s="88">
        <f>計算!K106</f>
        <v>0</v>
      </c>
      <c r="J109" s="95">
        <f>計算!L106</f>
        <v>0</v>
      </c>
      <c r="K109" s="40">
        <f>計算!Y106</f>
        <v>0</v>
      </c>
      <c r="L109" s="40">
        <f>計算!AC106</f>
        <v>0</v>
      </c>
      <c r="M109" s="44">
        <f>計算!R106</f>
        <v>0</v>
      </c>
      <c r="N109" s="88">
        <f>計算!S106</f>
        <v>0</v>
      </c>
      <c r="O109" s="95">
        <f>計算!T106</f>
        <v>0</v>
      </c>
      <c r="P109" s="40">
        <f>計算!Z106</f>
        <v>0</v>
      </c>
      <c r="Q109" s="40">
        <f>計算!AD106</f>
        <v>0</v>
      </c>
      <c r="R109" s="44">
        <f t="shared" si="8"/>
        <v>0</v>
      </c>
      <c r="S109" s="88">
        <f t="shared" si="5"/>
        <v>0</v>
      </c>
      <c r="T109" s="95">
        <f t="shared" si="6"/>
        <v>0</v>
      </c>
      <c r="U109" s="40">
        <f t="shared" si="9"/>
        <v>0</v>
      </c>
      <c r="V109" s="40">
        <f t="shared" si="7"/>
        <v>0</v>
      </c>
    </row>
    <row r="110" spans="1:22" ht="12.95" customHeight="1">
      <c r="A110" s="254">
        <v>681</v>
      </c>
      <c r="B110" s="298" t="s">
        <v>6</v>
      </c>
      <c r="C110" s="44">
        <f>計算!D107</f>
        <v>0</v>
      </c>
      <c r="D110" s="88">
        <f>計算!E107</f>
        <v>0</v>
      </c>
      <c r="E110" s="95">
        <f>計算!F107</f>
        <v>0</v>
      </c>
      <c r="F110" s="40">
        <f>計算!X107</f>
        <v>0</v>
      </c>
      <c r="G110" s="40">
        <f>計算!AB107</f>
        <v>0</v>
      </c>
      <c r="H110" s="44">
        <f>計算!J107</f>
        <v>0</v>
      </c>
      <c r="I110" s="88">
        <f>計算!K107</f>
        <v>0</v>
      </c>
      <c r="J110" s="95">
        <f>計算!L107</f>
        <v>0</v>
      </c>
      <c r="K110" s="40">
        <f>計算!Y107</f>
        <v>0</v>
      </c>
      <c r="L110" s="40">
        <f>計算!AC107</f>
        <v>0</v>
      </c>
      <c r="M110" s="44">
        <f>計算!R107</f>
        <v>0</v>
      </c>
      <c r="N110" s="88">
        <f>計算!S107</f>
        <v>0</v>
      </c>
      <c r="O110" s="95">
        <f>計算!T107</f>
        <v>0</v>
      </c>
      <c r="P110" s="40">
        <f>計算!Z107</f>
        <v>0</v>
      </c>
      <c r="Q110" s="40">
        <f>計算!AD107</f>
        <v>0</v>
      </c>
      <c r="R110" s="44">
        <f t="shared" si="8"/>
        <v>0</v>
      </c>
      <c r="S110" s="88">
        <f t="shared" si="5"/>
        <v>0</v>
      </c>
      <c r="T110" s="95">
        <f t="shared" si="6"/>
        <v>0</v>
      </c>
      <c r="U110" s="40">
        <f t="shared" si="9"/>
        <v>0</v>
      </c>
      <c r="V110" s="40">
        <f t="shared" si="7"/>
        <v>0</v>
      </c>
    </row>
    <row r="111" spans="1:22" ht="12.95" customHeight="1">
      <c r="A111" s="254">
        <v>691</v>
      </c>
      <c r="B111" s="298" t="s">
        <v>7</v>
      </c>
      <c r="C111" s="44">
        <f>計算!D108</f>
        <v>0</v>
      </c>
      <c r="D111" s="88">
        <f>計算!E108</f>
        <v>0</v>
      </c>
      <c r="E111" s="95">
        <f>計算!F108</f>
        <v>0</v>
      </c>
      <c r="F111" s="40">
        <f>計算!X108</f>
        <v>0</v>
      </c>
      <c r="G111" s="40">
        <f>計算!AB108</f>
        <v>0</v>
      </c>
      <c r="H111" s="44">
        <f>計算!J108</f>
        <v>0</v>
      </c>
      <c r="I111" s="88">
        <f>計算!K108</f>
        <v>0</v>
      </c>
      <c r="J111" s="95">
        <f>計算!L108</f>
        <v>0</v>
      </c>
      <c r="K111" s="40">
        <f>計算!Y108</f>
        <v>0</v>
      </c>
      <c r="L111" s="40">
        <f>計算!AC108</f>
        <v>0</v>
      </c>
      <c r="M111" s="44">
        <f>計算!R108</f>
        <v>0</v>
      </c>
      <c r="N111" s="88">
        <f>計算!S108</f>
        <v>0</v>
      </c>
      <c r="O111" s="95">
        <f>計算!T108</f>
        <v>0</v>
      </c>
      <c r="P111" s="40">
        <f>計算!Z108</f>
        <v>0</v>
      </c>
      <c r="Q111" s="40">
        <f>計算!AD108</f>
        <v>0</v>
      </c>
      <c r="R111" s="44">
        <f t="shared" si="8"/>
        <v>0</v>
      </c>
      <c r="S111" s="88">
        <f t="shared" si="5"/>
        <v>0</v>
      </c>
      <c r="T111" s="95">
        <f t="shared" si="6"/>
        <v>0</v>
      </c>
      <c r="U111" s="40">
        <f t="shared" si="9"/>
        <v>0</v>
      </c>
      <c r="V111" s="40">
        <f t="shared" si="7"/>
        <v>0</v>
      </c>
    </row>
    <row r="112" spans="1:22" ht="12.95" customHeight="1">
      <c r="A112" s="93"/>
      <c r="B112" s="42" t="s">
        <v>77</v>
      </c>
      <c r="C112" s="33">
        <f>SUM(C8:C111)</f>
        <v>0</v>
      </c>
      <c r="D112" s="323">
        <f t="shared" ref="D112:V112" si="10">SUM(D8:D111)</f>
        <v>0</v>
      </c>
      <c r="E112" s="96">
        <f t="shared" si="10"/>
        <v>0</v>
      </c>
      <c r="F112" s="46">
        <f t="shared" si="10"/>
        <v>0</v>
      </c>
      <c r="G112" s="46">
        <f t="shared" si="10"/>
        <v>0</v>
      </c>
      <c r="H112" s="33">
        <f t="shared" si="10"/>
        <v>0</v>
      </c>
      <c r="I112" s="323">
        <f t="shared" si="10"/>
        <v>0</v>
      </c>
      <c r="J112" s="96">
        <f t="shared" si="10"/>
        <v>0</v>
      </c>
      <c r="K112" s="46">
        <f t="shared" si="10"/>
        <v>0</v>
      </c>
      <c r="L112" s="46">
        <f t="shared" si="10"/>
        <v>0</v>
      </c>
      <c r="M112" s="33">
        <f t="shared" si="10"/>
        <v>0</v>
      </c>
      <c r="N112" s="323">
        <f t="shared" si="10"/>
        <v>0</v>
      </c>
      <c r="O112" s="96">
        <f t="shared" si="10"/>
        <v>0</v>
      </c>
      <c r="P112" s="46">
        <f t="shared" si="10"/>
        <v>0</v>
      </c>
      <c r="Q112" s="46">
        <f t="shared" si="10"/>
        <v>0</v>
      </c>
      <c r="R112" s="33">
        <f t="shared" si="10"/>
        <v>0</v>
      </c>
      <c r="S112" s="323">
        <f t="shared" si="10"/>
        <v>0</v>
      </c>
      <c r="T112" s="96">
        <f t="shared" si="10"/>
        <v>0</v>
      </c>
      <c r="U112" s="46">
        <f t="shared" si="10"/>
        <v>0</v>
      </c>
      <c r="V112" s="46">
        <f t="shared" si="10"/>
        <v>0</v>
      </c>
    </row>
    <row r="113" spans="1:1" ht="12.95" customHeight="1">
      <c r="A113" s="98" t="s">
        <v>192</v>
      </c>
    </row>
  </sheetData>
  <mergeCells count="12">
    <mergeCell ref="U5:U6"/>
    <mergeCell ref="V5:V6"/>
    <mergeCell ref="E6:E7"/>
    <mergeCell ref="J6:J7"/>
    <mergeCell ref="T6:T7"/>
    <mergeCell ref="O6:O7"/>
    <mergeCell ref="F5:F6"/>
    <mergeCell ref="G5:G6"/>
    <mergeCell ref="K5:K6"/>
    <mergeCell ref="L5:L6"/>
    <mergeCell ref="P5:P6"/>
    <mergeCell ref="Q5:Q6"/>
  </mergeCells>
  <phoneticPr fontId="5"/>
  <printOptions horizontalCentered="1"/>
  <pageMargins left="0.51181102362204722" right="0.51181102362204722" top="0.55118110236220474" bottom="0.55118110236220474" header="0" footer="0"/>
  <pageSetup paperSize="9" scale="69" orientation="landscape" horizontalDpi="300" verticalDpi="300" r:id="rId1"/>
  <rowBreaks count="2" manualBreakCount="2">
    <brk id="59" max="16383" man="1"/>
    <brk id="128" max="22" man="1"/>
  </rowBreaks>
  <colBreaks count="1" manualBreakCount="1">
    <brk id="3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showGridLines="0" workbookViewId="0">
      <selection activeCell="S15" sqref="S15"/>
    </sheetView>
  </sheetViews>
  <sheetFormatPr defaultRowHeight="11.25"/>
  <cols>
    <col min="1" max="2" width="4" style="131" customWidth="1"/>
    <col min="3" max="7" width="8.33203125" style="131" customWidth="1"/>
    <col min="8" max="9" width="4.1640625" style="131" customWidth="1"/>
    <col min="10" max="10" width="8.33203125" style="131" customWidth="1"/>
    <col min="11" max="11" width="8" style="131" customWidth="1"/>
    <col min="12" max="12" width="4.1640625" style="131" customWidth="1"/>
    <col min="13" max="13" width="13.6640625" style="131" bestFit="1" customWidth="1"/>
    <col min="14" max="14" width="14.5" style="131" bestFit="1" customWidth="1"/>
    <col min="15" max="15" width="8.33203125" style="131" customWidth="1"/>
    <col min="16" max="16384" width="9.33203125" style="131"/>
  </cols>
  <sheetData>
    <row r="1" spans="1:15" ht="13.5" customHeight="1">
      <c r="A1" s="210" t="s">
        <v>156</v>
      </c>
    </row>
    <row r="2" spans="1:15" ht="13.5" customHeight="1">
      <c r="O2" s="144"/>
    </row>
    <row r="3" spans="1:15" ht="27.75" customHeight="1">
      <c r="A3" s="131" t="s">
        <v>157</v>
      </c>
      <c r="D3" s="413" t="str">
        <f>+データ入力表!D3</f>
        <v>○○の需要増加による経済波及効果分析</v>
      </c>
      <c r="E3" s="413"/>
      <c r="F3" s="413"/>
      <c r="G3" s="413"/>
      <c r="H3" s="413"/>
      <c r="I3" s="413"/>
      <c r="J3" s="413"/>
      <c r="K3" s="413"/>
      <c r="L3" s="413"/>
      <c r="M3" s="413"/>
      <c r="N3" s="413"/>
      <c r="O3" s="413"/>
    </row>
    <row r="4" spans="1:15" ht="17.25" customHeight="1">
      <c r="O4" s="144" t="str">
        <f>+"（単位："&amp;データ入力表!E6&amp;"、人）"</f>
        <v>（単位：億円、人）</v>
      </c>
    </row>
    <row r="5" spans="1:15" ht="13.5" customHeight="1">
      <c r="C5" s="84" t="s">
        <v>134</v>
      </c>
      <c r="D5" s="132"/>
      <c r="E5" s="132"/>
      <c r="F5" s="133"/>
      <c r="G5" s="133"/>
      <c r="H5" s="133"/>
      <c r="I5" s="133"/>
      <c r="J5" s="133"/>
      <c r="K5" s="85"/>
      <c r="L5" s="141"/>
      <c r="M5" s="141"/>
      <c r="O5" s="144"/>
    </row>
    <row r="6" spans="1:15" ht="13.5" customHeight="1">
      <c r="C6" s="134"/>
      <c r="D6" s="135"/>
      <c r="E6" s="135"/>
      <c r="F6" s="136"/>
      <c r="G6" s="135">
        <f>計算!C109</f>
        <v>0</v>
      </c>
      <c r="H6" s="136"/>
      <c r="I6" s="136"/>
      <c r="J6" s="136"/>
      <c r="K6" s="91"/>
      <c r="L6" s="141"/>
      <c r="M6" s="141"/>
    </row>
    <row r="7" spans="1:15" ht="13.5" customHeight="1">
      <c r="C7" s="137"/>
      <c r="D7" s="137"/>
      <c r="E7" s="137"/>
      <c r="F7" s="137"/>
    </row>
    <row r="8" spans="1:15" ht="13.5" customHeight="1" thickBot="1">
      <c r="C8" s="137"/>
      <c r="D8" s="137"/>
      <c r="E8" s="137" t="s">
        <v>148</v>
      </c>
      <c r="F8" s="137"/>
    </row>
    <row r="9" spans="1:15" ht="13.5" customHeight="1" thickTop="1">
      <c r="A9" s="410" t="s">
        <v>112</v>
      </c>
      <c r="B9" s="182"/>
      <c r="C9" s="183"/>
      <c r="D9" s="183"/>
      <c r="E9" s="183"/>
      <c r="F9" s="183"/>
      <c r="G9" s="184"/>
      <c r="H9" s="184"/>
      <c r="I9" s="184"/>
      <c r="J9" s="184"/>
      <c r="K9" s="184"/>
      <c r="L9" s="185"/>
    </row>
    <row r="10" spans="1:15" ht="13.5" customHeight="1">
      <c r="A10" s="411"/>
      <c r="B10" s="186"/>
      <c r="C10" s="145" t="s">
        <v>135</v>
      </c>
      <c r="D10" s="146"/>
      <c r="E10" s="146"/>
      <c r="F10" s="147"/>
      <c r="G10" s="147"/>
      <c r="H10" s="147"/>
      <c r="I10" s="147"/>
      <c r="J10" s="147"/>
      <c r="K10" s="148"/>
      <c r="L10" s="187"/>
      <c r="M10" s="141" t="s">
        <v>241</v>
      </c>
      <c r="N10" s="139" t="s">
        <v>242</v>
      </c>
      <c r="O10" s="140">
        <f>計算!X109</f>
        <v>0</v>
      </c>
    </row>
    <row r="11" spans="1:15" ht="13.5" customHeight="1">
      <c r="A11" s="411"/>
      <c r="B11" s="186"/>
      <c r="C11" s="149"/>
      <c r="D11" s="150"/>
      <c r="E11" s="150"/>
      <c r="F11" s="151"/>
      <c r="G11" s="150">
        <f>計算!D109</f>
        <v>0</v>
      </c>
      <c r="H11" s="151"/>
      <c r="I11" s="151"/>
      <c r="J11" s="151"/>
      <c r="K11" s="152"/>
      <c r="L11" s="187"/>
      <c r="M11" s="141" t="s">
        <v>155</v>
      </c>
      <c r="N11" s="139" t="s">
        <v>142</v>
      </c>
      <c r="O11" s="140">
        <f>計算!AB109</f>
        <v>0</v>
      </c>
    </row>
    <row r="12" spans="1:15" ht="13.5" customHeight="1">
      <c r="A12" s="411"/>
      <c r="B12" s="186"/>
      <c r="C12" s="153"/>
      <c r="D12" s="153"/>
      <c r="E12" s="153"/>
      <c r="F12" s="153"/>
      <c r="G12" s="154"/>
      <c r="H12" s="154"/>
      <c r="I12" s="154"/>
      <c r="J12" s="154"/>
      <c r="K12" s="154"/>
      <c r="L12" s="187"/>
    </row>
    <row r="13" spans="1:15" ht="13.5" customHeight="1">
      <c r="A13" s="411"/>
      <c r="B13" s="186"/>
      <c r="C13" s="153"/>
      <c r="D13" s="153"/>
      <c r="E13" s="153" t="s">
        <v>149</v>
      </c>
      <c r="F13" s="153"/>
      <c r="G13" s="154"/>
      <c r="H13" s="154"/>
      <c r="I13" s="154" t="s">
        <v>147</v>
      </c>
      <c r="J13" s="154"/>
      <c r="K13" s="154"/>
      <c r="L13" s="187"/>
    </row>
    <row r="14" spans="1:15" ht="13.5" customHeight="1">
      <c r="A14" s="411"/>
      <c r="B14" s="186"/>
      <c r="C14" s="153"/>
      <c r="D14" s="153"/>
      <c r="E14" s="153"/>
      <c r="F14" s="153"/>
      <c r="G14" s="154"/>
      <c r="H14" s="154"/>
      <c r="I14" s="154" t="s">
        <v>146</v>
      </c>
      <c r="J14" s="154"/>
      <c r="K14" s="154"/>
      <c r="L14" s="187"/>
    </row>
    <row r="15" spans="1:15" ht="13.5" customHeight="1">
      <c r="A15" s="411"/>
      <c r="B15" s="186"/>
      <c r="C15" s="145" t="s">
        <v>136</v>
      </c>
      <c r="D15" s="147"/>
      <c r="E15" s="146"/>
      <c r="F15" s="155"/>
      <c r="G15" s="156" t="s">
        <v>111</v>
      </c>
      <c r="H15" s="147"/>
      <c r="I15" s="147"/>
      <c r="J15" s="147"/>
      <c r="K15" s="148">
        <f>計算!E109</f>
        <v>0</v>
      </c>
      <c r="L15" s="187"/>
      <c r="M15" s="141"/>
    </row>
    <row r="16" spans="1:15" ht="13.5" customHeight="1">
      <c r="A16" s="411"/>
      <c r="B16" s="186"/>
      <c r="C16" s="149"/>
      <c r="D16" s="150"/>
      <c r="E16" s="150">
        <f>計算!G109</f>
        <v>0</v>
      </c>
      <c r="F16" s="157"/>
      <c r="G16" s="158"/>
      <c r="H16" s="159" t="s">
        <v>137</v>
      </c>
      <c r="I16" s="160"/>
      <c r="J16" s="160"/>
      <c r="K16" s="161">
        <f>計算!F109</f>
        <v>0</v>
      </c>
      <c r="L16" s="187"/>
      <c r="M16" s="141"/>
    </row>
    <row r="17" spans="1:15" ht="13.5" customHeight="1" thickBot="1">
      <c r="A17" s="412"/>
      <c r="B17" s="188"/>
      <c r="C17" s="189"/>
      <c r="D17" s="189"/>
      <c r="E17" s="189"/>
      <c r="F17" s="189"/>
      <c r="G17" s="190"/>
      <c r="H17" s="190"/>
      <c r="I17" s="190"/>
      <c r="J17" s="190"/>
      <c r="K17" s="190"/>
      <c r="L17" s="191"/>
      <c r="M17" s="141"/>
    </row>
    <row r="18" spans="1:15" ht="13.5" customHeight="1" thickTop="1">
      <c r="D18" s="137"/>
      <c r="E18" s="137"/>
    </row>
    <row r="19" spans="1:15" ht="13.5" customHeight="1">
      <c r="D19" s="137" t="s">
        <v>148</v>
      </c>
      <c r="F19" s="131" t="s">
        <v>150</v>
      </c>
    </row>
    <row r="20" spans="1:15" ht="13.5" customHeight="1">
      <c r="D20" s="137"/>
      <c r="E20" s="137"/>
    </row>
    <row r="21" spans="1:15" ht="13.5" customHeight="1">
      <c r="C21" s="138" t="s">
        <v>138</v>
      </c>
      <c r="D21" s="85"/>
      <c r="E21" s="138" t="s">
        <v>139</v>
      </c>
      <c r="F21" s="85"/>
    </row>
    <row r="22" spans="1:15" ht="13.5" customHeight="1">
      <c r="C22" s="90"/>
      <c r="D22" s="91">
        <f>計算!H109</f>
        <v>0</v>
      </c>
      <c r="E22" s="90"/>
      <c r="F22" s="91">
        <f>計算!I109</f>
        <v>0</v>
      </c>
    </row>
    <row r="23" spans="1:15" ht="13.5" customHeight="1"/>
    <row r="24" spans="1:15" ht="13.5" customHeight="1" thickBot="1">
      <c r="D24" s="131" t="s">
        <v>151</v>
      </c>
    </row>
    <row r="25" spans="1:15" ht="13.5" customHeight="1" thickTop="1">
      <c r="A25" s="404" t="s">
        <v>154</v>
      </c>
      <c r="B25" s="192"/>
      <c r="C25" s="193"/>
      <c r="D25" s="193"/>
      <c r="E25" s="193"/>
      <c r="F25" s="193"/>
      <c r="G25" s="193"/>
      <c r="H25" s="194"/>
    </row>
    <row r="26" spans="1:15" ht="13.5" customHeight="1">
      <c r="A26" s="405"/>
      <c r="B26" s="195"/>
      <c r="C26" s="162" t="s">
        <v>140</v>
      </c>
      <c r="D26" s="163"/>
      <c r="E26" s="163"/>
      <c r="F26" s="163"/>
      <c r="G26" s="164"/>
      <c r="H26" s="196"/>
      <c r="M26" s="141" t="s">
        <v>241</v>
      </c>
      <c r="N26" s="139" t="s">
        <v>242</v>
      </c>
      <c r="O26" s="140">
        <f>計算!Y109</f>
        <v>0</v>
      </c>
    </row>
    <row r="27" spans="1:15" ht="13.5" customHeight="1">
      <c r="A27" s="405"/>
      <c r="B27" s="195"/>
      <c r="C27" s="165" t="s">
        <v>141</v>
      </c>
      <c r="D27" s="166"/>
      <c r="E27" s="166"/>
      <c r="F27" s="166"/>
      <c r="G27" s="167">
        <f>計算!J109</f>
        <v>0</v>
      </c>
      <c r="H27" s="196"/>
      <c r="M27" s="141" t="s">
        <v>155</v>
      </c>
      <c r="N27" s="139" t="s">
        <v>142</v>
      </c>
      <c r="O27" s="140">
        <f>計算!AC109</f>
        <v>0</v>
      </c>
    </row>
    <row r="28" spans="1:15" ht="13.5" customHeight="1">
      <c r="A28" s="405"/>
      <c r="B28" s="195"/>
      <c r="C28" s="168"/>
      <c r="D28" s="168"/>
      <c r="E28" s="168"/>
      <c r="F28" s="168"/>
      <c r="G28" s="168"/>
      <c r="H28" s="196"/>
    </row>
    <row r="29" spans="1:15" ht="13.5" customHeight="1">
      <c r="A29" s="405"/>
      <c r="B29" s="195"/>
      <c r="C29" s="168"/>
      <c r="D29" s="168" t="s">
        <v>147</v>
      </c>
      <c r="E29" s="168"/>
      <c r="F29" s="168"/>
      <c r="G29" s="168"/>
      <c r="H29" s="196"/>
    </row>
    <row r="30" spans="1:15" ht="13.5" customHeight="1">
      <c r="A30" s="405"/>
      <c r="B30" s="195"/>
      <c r="C30" s="168"/>
      <c r="D30" s="168" t="s">
        <v>146</v>
      </c>
      <c r="E30" s="168"/>
      <c r="F30" s="168"/>
      <c r="G30" s="168"/>
      <c r="H30" s="196"/>
    </row>
    <row r="31" spans="1:15" ht="13.5" customHeight="1">
      <c r="A31" s="405"/>
      <c r="B31" s="195"/>
      <c r="C31" s="168"/>
      <c r="D31" s="168"/>
      <c r="E31" s="168"/>
      <c r="F31" s="168"/>
      <c r="G31" s="168"/>
      <c r="H31" s="196"/>
    </row>
    <row r="32" spans="1:15" ht="13.5" customHeight="1">
      <c r="A32" s="405"/>
      <c r="B32" s="195"/>
      <c r="C32" s="162" t="s">
        <v>111</v>
      </c>
      <c r="D32" s="163"/>
      <c r="E32" s="163"/>
      <c r="F32" s="164">
        <f>計算!K109</f>
        <v>0</v>
      </c>
      <c r="G32" s="168"/>
      <c r="H32" s="196"/>
    </row>
    <row r="33" spans="1:10" ht="13.5" customHeight="1">
      <c r="A33" s="405"/>
      <c r="B33" s="195"/>
      <c r="C33" s="165"/>
      <c r="D33" s="169" t="s">
        <v>137</v>
      </c>
      <c r="E33" s="170"/>
      <c r="F33" s="171">
        <f>計算!L109</f>
        <v>0</v>
      </c>
      <c r="G33" s="168"/>
      <c r="H33" s="196"/>
    </row>
    <row r="34" spans="1:10" ht="13.5" customHeight="1" thickBot="1">
      <c r="A34" s="406"/>
      <c r="B34" s="197"/>
      <c r="C34" s="198"/>
      <c r="D34" s="198"/>
      <c r="E34" s="198"/>
      <c r="F34" s="198"/>
      <c r="G34" s="198"/>
      <c r="H34" s="199"/>
    </row>
    <row r="35" spans="1:10" ht="13.5" customHeight="1" thickTop="1">
      <c r="A35" s="143"/>
    </row>
    <row r="36" spans="1:10" ht="13.5" customHeight="1"/>
    <row r="37" spans="1:10" ht="13.5" customHeight="1">
      <c r="C37" s="138" t="s">
        <v>137</v>
      </c>
      <c r="D37" s="133"/>
      <c r="E37" s="133"/>
      <c r="F37" s="133"/>
      <c r="G37" s="85"/>
    </row>
    <row r="38" spans="1:10" ht="13.5" customHeight="1">
      <c r="C38" s="90" t="s">
        <v>143</v>
      </c>
      <c r="D38" s="136"/>
      <c r="E38" s="136"/>
      <c r="F38" s="136"/>
      <c r="G38" s="91">
        <f>+K16+F33</f>
        <v>0</v>
      </c>
    </row>
    <row r="39" spans="1:10" ht="13.5" customHeight="1"/>
    <row r="40" spans="1:10" ht="13.5" customHeight="1">
      <c r="E40" s="131" t="s">
        <v>239</v>
      </c>
      <c r="J40" s="142"/>
    </row>
    <row r="41" spans="1:10" ht="13.5" customHeight="1"/>
    <row r="42" spans="1:10" ht="13.5" customHeight="1">
      <c r="C42" s="138" t="s">
        <v>144</v>
      </c>
      <c r="D42" s="133"/>
      <c r="E42" s="133"/>
      <c r="F42" s="85"/>
    </row>
    <row r="43" spans="1:10" ht="13.5" customHeight="1">
      <c r="C43" s="90"/>
      <c r="D43" s="136"/>
      <c r="E43" s="136"/>
      <c r="F43" s="91">
        <f>計算!O109</f>
        <v>0</v>
      </c>
    </row>
    <row r="44" spans="1:10" ht="13.5" customHeight="1">
      <c r="D44" s="137" t="s">
        <v>152</v>
      </c>
      <c r="E44" s="137"/>
    </row>
    <row r="45" spans="1:10" ht="13.5" customHeight="1"/>
    <row r="46" spans="1:10" ht="13.5" customHeight="1">
      <c r="D46" s="137" t="s">
        <v>148</v>
      </c>
      <c r="E46" s="137"/>
      <c r="F46" s="131" t="s">
        <v>150</v>
      </c>
    </row>
    <row r="47" spans="1:10" ht="13.5" customHeight="1">
      <c r="C47" s="138" t="s">
        <v>138</v>
      </c>
      <c r="D47" s="85"/>
      <c r="E47" s="138" t="s">
        <v>139</v>
      </c>
      <c r="F47" s="85"/>
    </row>
    <row r="48" spans="1:10" ht="13.5" customHeight="1">
      <c r="C48" s="90"/>
      <c r="D48" s="91">
        <f>計算!P109</f>
        <v>0</v>
      </c>
      <c r="E48" s="90"/>
      <c r="F48" s="91">
        <f>計算!Q109</f>
        <v>0</v>
      </c>
    </row>
    <row r="49" spans="1:15" ht="13.5" customHeight="1">
      <c r="E49" s="141"/>
      <c r="F49" s="141"/>
    </row>
    <row r="50" spans="1:15" ht="13.5" customHeight="1" thickBot="1">
      <c r="D50" s="131" t="s">
        <v>151</v>
      </c>
    </row>
    <row r="51" spans="1:15" ht="13.5" customHeight="1" thickTop="1">
      <c r="A51" s="407" t="s">
        <v>153</v>
      </c>
      <c r="B51" s="200"/>
      <c r="C51" s="201"/>
      <c r="D51" s="201"/>
      <c r="E51" s="201"/>
      <c r="F51" s="201"/>
      <c r="G51" s="201"/>
      <c r="H51" s="202"/>
    </row>
    <row r="52" spans="1:15" ht="13.5" customHeight="1">
      <c r="A52" s="408"/>
      <c r="B52" s="203"/>
      <c r="C52" s="172" t="s">
        <v>145</v>
      </c>
      <c r="D52" s="173"/>
      <c r="E52" s="173"/>
      <c r="F52" s="173"/>
      <c r="G52" s="174"/>
      <c r="H52" s="204"/>
      <c r="M52" s="141" t="s">
        <v>241</v>
      </c>
      <c r="N52" s="139" t="s">
        <v>242</v>
      </c>
      <c r="O52" s="140">
        <f>計算!Z109</f>
        <v>0</v>
      </c>
    </row>
    <row r="53" spans="1:15" ht="13.5" customHeight="1">
      <c r="A53" s="408"/>
      <c r="B53" s="203"/>
      <c r="C53" s="175" t="s">
        <v>141</v>
      </c>
      <c r="D53" s="176"/>
      <c r="E53" s="176"/>
      <c r="F53" s="176"/>
      <c r="G53" s="177">
        <f>計算!R109</f>
        <v>0</v>
      </c>
      <c r="H53" s="204"/>
      <c r="M53" s="141" t="s">
        <v>155</v>
      </c>
      <c r="N53" s="139" t="s">
        <v>142</v>
      </c>
      <c r="O53" s="140">
        <f>計算!AD109</f>
        <v>0</v>
      </c>
    </row>
    <row r="54" spans="1:15" ht="13.5" customHeight="1">
      <c r="A54" s="408"/>
      <c r="B54" s="203"/>
      <c r="C54" s="178"/>
      <c r="D54" s="178"/>
      <c r="E54" s="178"/>
      <c r="F54" s="178"/>
      <c r="G54" s="178"/>
      <c r="H54" s="204"/>
    </row>
    <row r="55" spans="1:15" ht="13.5" customHeight="1">
      <c r="A55" s="408"/>
      <c r="B55" s="203"/>
      <c r="C55" s="178"/>
      <c r="D55" s="178" t="s">
        <v>147</v>
      </c>
      <c r="E55" s="178"/>
      <c r="F55" s="178"/>
      <c r="G55" s="178"/>
      <c r="H55" s="204"/>
    </row>
    <row r="56" spans="1:15" ht="13.5" customHeight="1">
      <c r="A56" s="408"/>
      <c r="B56" s="203"/>
      <c r="C56" s="178"/>
      <c r="D56" s="178" t="s">
        <v>146</v>
      </c>
      <c r="E56" s="178"/>
      <c r="F56" s="178"/>
      <c r="G56" s="178"/>
      <c r="H56" s="204"/>
    </row>
    <row r="57" spans="1:15" ht="13.5" customHeight="1">
      <c r="A57" s="408"/>
      <c r="B57" s="203"/>
      <c r="C57" s="178"/>
      <c r="D57" s="178"/>
      <c r="E57" s="178"/>
      <c r="F57" s="178"/>
      <c r="G57" s="178"/>
      <c r="H57" s="204"/>
    </row>
    <row r="58" spans="1:15" ht="13.5" customHeight="1">
      <c r="A58" s="408"/>
      <c r="B58" s="203"/>
      <c r="C58" s="172" t="s">
        <v>111</v>
      </c>
      <c r="D58" s="173"/>
      <c r="E58" s="173"/>
      <c r="F58" s="174">
        <f>計算!S109</f>
        <v>0</v>
      </c>
      <c r="G58" s="178"/>
      <c r="H58" s="204"/>
    </row>
    <row r="59" spans="1:15" ht="13.5" customHeight="1">
      <c r="A59" s="408"/>
      <c r="B59" s="203"/>
      <c r="C59" s="175"/>
      <c r="D59" s="179" t="s">
        <v>137</v>
      </c>
      <c r="E59" s="180"/>
      <c r="F59" s="181">
        <f>計算!T109</f>
        <v>0</v>
      </c>
      <c r="G59" s="178"/>
      <c r="H59" s="204"/>
    </row>
    <row r="60" spans="1:15" ht="12" thickBot="1">
      <c r="A60" s="409"/>
      <c r="B60" s="205"/>
      <c r="C60" s="206"/>
      <c r="D60" s="206"/>
      <c r="E60" s="206"/>
      <c r="F60" s="206"/>
      <c r="G60" s="206"/>
      <c r="H60" s="207"/>
    </row>
    <row r="61" spans="1:15" ht="12" thickTop="1"/>
  </sheetData>
  <mergeCells count="4">
    <mergeCell ref="A25:A34"/>
    <mergeCell ref="A51:A60"/>
    <mergeCell ref="A9:A17"/>
    <mergeCell ref="D3:O3"/>
  </mergeCells>
  <phoneticPr fontId="5"/>
  <printOptions horizontalCentered="1"/>
  <pageMargins left="0.70866141732283472" right="0.70866141732283472" top="0.74803149606299213" bottom="0.74803149606299213" header="0.31496062992125984" footer="0.31496062992125984"/>
  <pageSetup paperSize="9" scale="93"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showGridLines="0" topLeftCell="A58" workbookViewId="0">
      <selection activeCell="P19" sqref="P19"/>
    </sheetView>
  </sheetViews>
  <sheetFormatPr defaultRowHeight="11.25"/>
  <sheetData>
    <row r="1" spans="1:11" ht="14.25">
      <c r="A1" s="209" t="s">
        <v>190</v>
      </c>
    </row>
    <row r="3" spans="1:11" ht="33" customHeight="1">
      <c r="A3" t="s">
        <v>191</v>
      </c>
      <c r="C3" s="414" t="str">
        <f>+データ入力表!D3</f>
        <v>○○の需要増加による経済波及効果分析</v>
      </c>
      <c r="D3" s="414"/>
      <c r="E3" s="414"/>
      <c r="F3" s="414"/>
      <c r="G3" s="414"/>
      <c r="H3" s="414"/>
      <c r="I3" s="414"/>
      <c r="J3" s="414"/>
      <c r="K3" s="414"/>
    </row>
    <row r="4" spans="1:11" ht="18.75" customHeight="1">
      <c r="K4" s="77" t="str">
        <f>+"（単位："&amp;データ入力表!E6&amp;"）"</f>
        <v>（単位：億円）</v>
      </c>
    </row>
    <row r="5" spans="1:11" ht="11.25" customHeight="1"/>
  </sheetData>
  <mergeCells count="1">
    <mergeCell ref="C3:K3"/>
  </mergeCells>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E109"/>
  <sheetViews>
    <sheetView workbookViewId="0">
      <pane xSplit="2" ySplit="4" topLeftCell="Q63" activePane="bottomRight" state="frozen"/>
      <selection activeCell="S46" sqref="S46"/>
      <selection pane="topRight" activeCell="S46" sqref="S46"/>
      <selection pane="bottomLeft" activeCell="S46" sqref="S46"/>
      <selection pane="bottomRight" activeCell="U105" sqref="U105"/>
    </sheetView>
  </sheetViews>
  <sheetFormatPr defaultRowHeight="11.25"/>
  <cols>
    <col min="1" max="1" width="4" style="59" customWidth="1"/>
    <col min="2" max="2" width="46.83203125" style="52" bestFit="1" customWidth="1"/>
    <col min="3" max="3" width="13" style="52" customWidth="1"/>
    <col min="4" max="31" width="10.33203125" style="52" customWidth="1"/>
    <col min="32" max="16384" width="9.33203125" style="52"/>
  </cols>
  <sheetData>
    <row r="1" spans="1:31" ht="12" thickBot="1"/>
    <row r="2" spans="1:31" ht="11.25" customHeight="1" thickBot="1">
      <c r="A2" s="67"/>
      <c r="B2" s="68"/>
      <c r="C2" s="415" t="s">
        <v>17</v>
      </c>
      <c r="D2" s="229" t="s">
        <v>18</v>
      </c>
      <c r="E2" s="229"/>
      <c r="F2" s="229"/>
      <c r="G2" s="53" t="s">
        <v>19</v>
      </c>
      <c r="H2" s="54"/>
      <c r="I2" s="54"/>
      <c r="J2" s="230" t="s">
        <v>86</v>
      </c>
      <c r="K2" s="231"/>
      <c r="L2" s="232"/>
      <c r="M2" s="54"/>
      <c r="N2" s="54"/>
      <c r="O2" s="55"/>
      <c r="P2" s="55"/>
      <c r="Q2" s="55"/>
      <c r="R2" s="320" t="s">
        <v>87</v>
      </c>
      <c r="S2" s="321"/>
      <c r="T2" s="321"/>
      <c r="U2" s="234" t="s">
        <v>20</v>
      </c>
      <c r="V2" s="235"/>
      <c r="W2" s="236"/>
      <c r="X2" s="233" t="s">
        <v>19</v>
      </c>
      <c r="Y2" s="53" t="s">
        <v>21</v>
      </c>
      <c r="Z2" s="53" t="s">
        <v>22</v>
      </c>
      <c r="AA2" s="54"/>
      <c r="AB2" s="53" t="s">
        <v>19</v>
      </c>
      <c r="AC2" s="53" t="s">
        <v>21</v>
      </c>
      <c r="AD2" s="53" t="s">
        <v>22</v>
      </c>
      <c r="AE2" s="54"/>
    </row>
    <row r="3" spans="1:31" ht="22.5">
      <c r="A3" s="69"/>
      <c r="B3" s="70"/>
      <c r="C3" s="416"/>
      <c r="D3" s="56" t="s">
        <v>23</v>
      </c>
      <c r="E3" s="56" t="s">
        <v>24</v>
      </c>
      <c r="F3" s="56" t="s">
        <v>25</v>
      </c>
      <c r="G3" s="57" t="s">
        <v>26</v>
      </c>
      <c r="H3" s="57" t="s">
        <v>27</v>
      </c>
      <c r="I3" s="57" t="s">
        <v>28</v>
      </c>
      <c r="J3" s="57" t="s">
        <v>29</v>
      </c>
      <c r="K3" s="57" t="s">
        <v>30</v>
      </c>
      <c r="L3" s="57" t="s">
        <v>31</v>
      </c>
      <c r="M3" s="57" t="s">
        <v>32</v>
      </c>
      <c r="N3" s="57" t="s">
        <v>33</v>
      </c>
      <c r="O3" s="58" t="s">
        <v>34</v>
      </c>
      <c r="P3" s="58" t="s">
        <v>35</v>
      </c>
      <c r="Q3" s="58" t="s">
        <v>36</v>
      </c>
      <c r="R3" s="58" t="s">
        <v>37</v>
      </c>
      <c r="S3" s="58" t="s">
        <v>38</v>
      </c>
      <c r="T3" s="58" t="s">
        <v>39</v>
      </c>
      <c r="U3" s="58" t="s">
        <v>40</v>
      </c>
      <c r="V3" s="58" t="s">
        <v>38</v>
      </c>
      <c r="W3" s="58" t="s">
        <v>39</v>
      </c>
      <c r="X3" s="57" t="s">
        <v>58</v>
      </c>
      <c r="Y3" s="57" t="s">
        <v>58</v>
      </c>
      <c r="Z3" s="57" t="s">
        <v>58</v>
      </c>
      <c r="AA3" s="57" t="s">
        <v>91</v>
      </c>
      <c r="AB3" s="57" t="s">
        <v>59</v>
      </c>
      <c r="AC3" s="57" t="s">
        <v>59</v>
      </c>
      <c r="AD3" s="57" t="s">
        <v>59</v>
      </c>
      <c r="AE3" s="57" t="s">
        <v>41</v>
      </c>
    </row>
    <row r="4" spans="1:31" ht="22.5">
      <c r="A4" s="276"/>
      <c r="B4" s="277"/>
      <c r="C4" s="278" t="s">
        <v>60</v>
      </c>
      <c r="D4" s="278" t="s">
        <v>83</v>
      </c>
      <c r="E4" s="58" t="s">
        <v>42</v>
      </c>
      <c r="F4" s="58" t="s">
        <v>43</v>
      </c>
      <c r="G4" s="57" t="s">
        <v>406</v>
      </c>
      <c r="H4" s="57" t="s">
        <v>44</v>
      </c>
      <c r="I4" s="57" t="s">
        <v>45</v>
      </c>
      <c r="J4" s="57" t="s">
        <v>46</v>
      </c>
      <c r="K4" s="57" t="s">
        <v>47</v>
      </c>
      <c r="L4" s="57" t="s">
        <v>48</v>
      </c>
      <c r="M4" s="57" t="s">
        <v>61</v>
      </c>
      <c r="N4" s="57" t="s">
        <v>62</v>
      </c>
      <c r="O4" s="58" t="s">
        <v>49</v>
      </c>
      <c r="P4" s="58" t="s">
        <v>50</v>
      </c>
      <c r="Q4" s="58" t="s">
        <v>51</v>
      </c>
      <c r="R4" s="57" t="s">
        <v>52</v>
      </c>
      <c r="S4" s="57" t="s">
        <v>53</v>
      </c>
      <c r="T4" s="57" t="s">
        <v>54</v>
      </c>
      <c r="U4" s="58" t="s">
        <v>63</v>
      </c>
      <c r="V4" s="58" t="s">
        <v>64</v>
      </c>
      <c r="W4" s="58" t="s">
        <v>65</v>
      </c>
      <c r="X4" s="57" t="s">
        <v>88</v>
      </c>
      <c r="Y4" s="57" t="s">
        <v>89</v>
      </c>
      <c r="Z4" s="57" t="s">
        <v>90</v>
      </c>
      <c r="AA4" s="57"/>
      <c r="AB4" s="57" t="s">
        <v>55</v>
      </c>
      <c r="AC4" s="57" t="s">
        <v>56</v>
      </c>
      <c r="AD4" s="57" t="s">
        <v>57</v>
      </c>
      <c r="AE4" s="57"/>
    </row>
    <row r="5" spans="1:31">
      <c r="A5" s="270">
        <v>11</v>
      </c>
      <c r="B5" s="269" t="s">
        <v>243</v>
      </c>
      <c r="C5" s="314">
        <f>価格変換!J6</f>
        <v>0</v>
      </c>
      <c r="D5" s="71">
        <f>+$C5*各種係数!D4</f>
        <v>0</v>
      </c>
      <c r="E5" s="71">
        <f>+$D5*各種係数!E4</f>
        <v>0</v>
      </c>
      <c r="F5" s="314">
        <f>+$D5*各種係数!F4</f>
        <v>0</v>
      </c>
      <c r="G5" s="71">
        <f t="array" ref="G5:G108">MMULT(投入係数!C4:DB107,計算!D5:D108)</f>
        <v>0</v>
      </c>
      <c r="H5" s="314">
        <f>+G5*各種係数!D4</f>
        <v>0</v>
      </c>
      <c r="I5" s="71">
        <f>+G5*各種係数!C4</f>
        <v>0</v>
      </c>
      <c r="J5" s="314">
        <f t="array" ref="J5:J108">MMULT(逆行列係数表!C4:DB107,計算!H5:H108)</f>
        <v>0</v>
      </c>
      <c r="K5" s="71">
        <f>+J5*各種係数!E4</f>
        <v>0</v>
      </c>
      <c r="L5" s="314">
        <f>+J5*各種係数!F4</f>
        <v>0</v>
      </c>
      <c r="M5" s="71"/>
      <c r="N5" s="314"/>
      <c r="O5" s="71">
        <f>$N$109*各種係数!G4</f>
        <v>0</v>
      </c>
      <c r="P5" s="314">
        <f>+O5*各種係数!D4</f>
        <v>0</v>
      </c>
      <c r="Q5" s="71">
        <f>+O5*各種係数!C4</f>
        <v>0</v>
      </c>
      <c r="R5" s="314">
        <f t="array" ref="R5:R108">MMULT(逆行列係数表!C4:DB107,計算!P5:P108)</f>
        <v>0</v>
      </c>
      <c r="S5" s="71">
        <f>+R5*各種係数!E4</f>
        <v>0</v>
      </c>
      <c r="T5" s="314">
        <f>+R5*各種係数!F4</f>
        <v>0</v>
      </c>
      <c r="U5" s="71">
        <f>+D5+J5+R5</f>
        <v>0</v>
      </c>
      <c r="V5" s="314">
        <f>+E5+K5+S5</f>
        <v>0</v>
      </c>
      <c r="W5" s="71">
        <f>+F5+L5+T5</f>
        <v>0</v>
      </c>
      <c r="X5" s="314">
        <f>+D5*各種係数!H4*各種係数!$L$5</f>
        <v>0</v>
      </c>
      <c r="Y5" s="71">
        <f>+J5*各種係数!H4*各種係数!$L$5</f>
        <v>0</v>
      </c>
      <c r="Z5" s="314">
        <f>+R5*各種係数!H4*各種係数!$L$5</f>
        <v>0</v>
      </c>
      <c r="AA5" s="71">
        <f>SUM(X5:Z5)</f>
        <v>0</v>
      </c>
      <c r="AB5" s="314">
        <f>+D5*各種係数!I4*各種係数!$L$5</f>
        <v>0</v>
      </c>
      <c r="AC5" s="71">
        <f>+J5*各種係数!I4*各種係数!$L$5</f>
        <v>0</v>
      </c>
      <c r="AD5" s="314">
        <f>+R5*各種係数!I4*各種係数!$L$5</f>
        <v>0</v>
      </c>
      <c r="AE5" s="71">
        <f>SUM(AB5:AD5)</f>
        <v>0</v>
      </c>
    </row>
    <row r="6" spans="1:31">
      <c r="A6" s="254">
        <v>12</v>
      </c>
      <c r="B6" s="298" t="s">
        <v>244</v>
      </c>
      <c r="C6" s="36">
        <f>価格変換!J7</f>
        <v>0</v>
      </c>
      <c r="D6" s="72">
        <f>+$C6*各種係数!D5</f>
        <v>0</v>
      </c>
      <c r="E6" s="72">
        <f>+$D6*各種係数!E5</f>
        <v>0</v>
      </c>
      <c r="F6" s="36">
        <f>+$D6*各種係数!F5</f>
        <v>0</v>
      </c>
      <c r="G6" s="72">
        <v>0</v>
      </c>
      <c r="H6" s="36">
        <f>+G6*各種係数!D5</f>
        <v>0</v>
      </c>
      <c r="I6" s="72">
        <f>+G6*各種係数!C5</f>
        <v>0</v>
      </c>
      <c r="J6" s="36">
        <v>0</v>
      </c>
      <c r="K6" s="72">
        <f>+J6*各種係数!E5</f>
        <v>0</v>
      </c>
      <c r="L6" s="36">
        <f>+J6*各種係数!F5</f>
        <v>0</v>
      </c>
      <c r="M6" s="72"/>
      <c r="N6" s="36"/>
      <c r="O6" s="72">
        <f>$N$109*各種係数!G5</f>
        <v>0</v>
      </c>
      <c r="P6" s="36">
        <f>+O6*各種係数!D5</f>
        <v>0</v>
      </c>
      <c r="Q6" s="72">
        <f>+O6*各種係数!C5</f>
        <v>0</v>
      </c>
      <c r="R6" s="36">
        <v>0</v>
      </c>
      <c r="S6" s="72">
        <f>+R6*各種係数!E5</f>
        <v>0</v>
      </c>
      <c r="T6" s="36">
        <f>+R6*各種係数!F5</f>
        <v>0</v>
      </c>
      <c r="U6" s="72">
        <f t="shared" ref="U6:U69" si="0">+D6+J6+R6</f>
        <v>0</v>
      </c>
      <c r="V6" s="36">
        <f t="shared" ref="V6:V69" si="1">+E6+K6+S6</f>
        <v>0</v>
      </c>
      <c r="W6" s="72">
        <f t="shared" ref="W6:W68" si="2">+F6+L6+T6</f>
        <v>0</v>
      </c>
      <c r="X6" s="36">
        <f>+D6*各種係数!H5*各種係数!$L$5</f>
        <v>0</v>
      </c>
      <c r="Y6" s="72">
        <f>+J6*各種係数!H5*各種係数!$L$5</f>
        <v>0</v>
      </c>
      <c r="Z6" s="36">
        <f>+R6*各種係数!H5*各種係数!$L$5</f>
        <v>0</v>
      </c>
      <c r="AA6" s="72">
        <f t="shared" ref="AA6:AA69" si="3">SUM(X6:Z6)</f>
        <v>0</v>
      </c>
      <c r="AB6" s="36">
        <f>+D6*各種係数!I5*各種係数!$L$5</f>
        <v>0</v>
      </c>
      <c r="AC6" s="72">
        <f>+J6*各種係数!I5*各種係数!$L$5</f>
        <v>0</v>
      </c>
      <c r="AD6" s="36">
        <f>+R6*各種係数!I5*各種係数!$L$5</f>
        <v>0</v>
      </c>
      <c r="AE6" s="72">
        <f t="shared" ref="AE6:AE69" si="4">SUM(AB6:AD6)</f>
        <v>0</v>
      </c>
    </row>
    <row r="7" spans="1:31">
      <c r="A7" s="254">
        <v>13</v>
      </c>
      <c r="B7" s="298" t="s">
        <v>245</v>
      </c>
      <c r="C7" s="36">
        <f>価格変換!J8</f>
        <v>0</v>
      </c>
      <c r="D7" s="72">
        <f>+$C7*各種係数!D6</f>
        <v>0</v>
      </c>
      <c r="E7" s="72">
        <f>+$D7*各種係数!E6</f>
        <v>0</v>
      </c>
      <c r="F7" s="36">
        <f>+$D7*各種係数!F6</f>
        <v>0</v>
      </c>
      <c r="G7" s="72">
        <v>0</v>
      </c>
      <c r="H7" s="36">
        <f>+G7*各種係数!D6</f>
        <v>0</v>
      </c>
      <c r="I7" s="72">
        <f>+G7*各種係数!C6</f>
        <v>0</v>
      </c>
      <c r="J7" s="36">
        <v>0</v>
      </c>
      <c r="K7" s="72">
        <f>+J7*各種係数!E6</f>
        <v>0</v>
      </c>
      <c r="L7" s="36">
        <f>+J7*各種係数!F6</f>
        <v>0</v>
      </c>
      <c r="M7" s="72"/>
      <c r="N7" s="36"/>
      <c r="O7" s="72">
        <f>$N$109*各種係数!G6</f>
        <v>0</v>
      </c>
      <c r="P7" s="36">
        <f>+O7*各種係数!D6</f>
        <v>0</v>
      </c>
      <c r="Q7" s="72">
        <f>+O7*各種係数!C6</f>
        <v>0</v>
      </c>
      <c r="R7" s="36">
        <v>0</v>
      </c>
      <c r="S7" s="72">
        <f>+R7*各種係数!E6</f>
        <v>0</v>
      </c>
      <c r="T7" s="36">
        <f>+R7*各種係数!F6</f>
        <v>0</v>
      </c>
      <c r="U7" s="72">
        <f t="shared" si="0"/>
        <v>0</v>
      </c>
      <c r="V7" s="36">
        <f t="shared" si="1"/>
        <v>0</v>
      </c>
      <c r="W7" s="72">
        <f t="shared" si="2"/>
        <v>0</v>
      </c>
      <c r="X7" s="36">
        <f>+D7*各種係数!H6*各種係数!$L$5</f>
        <v>0</v>
      </c>
      <c r="Y7" s="72">
        <f>+J7*各種係数!H6*各種係数!$L$5</f>
        <v>0</v>
      </c>
      <c r="Z7" s="36">
        <f>+R7*各種係数!H6*各種係数!$L$5</f>
        <v>0</v>
      </c>
      <c r="AA7" s="72">
        <f t="shared" si="3"/>
        <v>0</v>
      </c>
      <c r="AB7" s="36">
        <f>+D7*各種係数!I6*各種係数!$L$5</f>
        <v>0</v>
      </c>
      <c r="AC7" s="72">
        <f>+J7*各種係数!I6*各種係数!$L$5</f>
        <v>0</v>
      </c>
      <c r="AD7" s="36">
        <f>+R7*各種係数!I6*各種係数!$L$5</f>
        <v>0</v>
      </c>
      <c r="AE7" s="72">
        <f t="shared" si="4"/>
        <v>0</v>
      </c>
    </row>
    <row r="8" spans="1:31">
      <c r="A8" s="254">
        <v>15</v>
      </c>
      <c r="B8" s="298" t="s">
        <v>0</v>
      </c>
      <c r="C8" s="36">
        <f>価格変換!J9</f>
        <v>0</v>
      </c>
      <c r="D8" s="72">
        <f>+$C8*各種係数!D7</f>
        <v>0</v>
      </c>
      <c r="E8" s="72">
        <f>+$D8*各種係数!E7</f>
        <v>0</v>
      </c>
      <c r="F8" s="36">
        <f>+$D8*各種係数!F7</f>
        <v>0</v>
      </c>
      <c r="G8" s="72">
        <v>0</v>
      </c>
      <c r="H8" s="36">
        <f>+G8*各種係数!D7</f>
        <v>0</v>
      </c>
      <c r="I8" s="72">
        <f>+G8*各種係数!C7</f>
        <v>0</v>
      </c>
      <c r="J8" s="36">
        <v>0</v>
      </c>
      <c r="K8" s="72">
        <f>+J8*各種係数!E7</f>
        <v>0</v>
      </c>
      <c r="L8" s="36">
        <f>+J8*各種係数!F7</f>
        <v>0</v>
      </c>
      <c r="M8" s="72"/>
      <c r="N8" s="36"/>
      <c r="O8" s="72">
        <f>$N$109*各種係数!G7</f>
        <v>0</v>
      </c>
      <c r="P8" s="36">
        <f>+O8*各種係数!D7</f>
        <v>0</v>
      </c>
      <c r="Q8" s="72">
        <f>+O8*各種係数!C7</f>
        <v>0</v>
      </c>
      <c r="R8" s="36">
        <v>0</v>
      </c>
      <c r="S8" s="72">
        <f>+R8*各種係数!E7</f>
        <v>0</v>
      </c>
      <c r="T8" s="36">
        <f>+R8*各種係数!F7</f>
        <v>0</v>
      </c>
      <c r="U8" s="72">
        <f t="shared" si="0"/>
        <v>0</v>
      </c>
      <c r="V8" s="36">
        <f t="shared" si="1"/>
        <v>0</v>
      </c>
      <c r="W8" s="72">
        <f t="shared" si="2"/>
        <v>0</v>
      </c>
      <c r="X8" s="36">
        <f>+D8*各種係数!H7*各種係数!$L$5</f>
        <v>0</v>
      </c>
      <c r="Y8" s="72">
        <f>+J8*各種係数!H7*各種係数!$L$5</f>
        <v>0</v>
      </c>
      <c r="Z8" s="36">
        <f>+R8*各種係数!H7*各種係数!$L$5</f>
        <v>0</v>
      </c>
      <c r="AA8" s="72">
        <f>SUM(X8:Z8)</f>
        <v>0</v>
      </c>
      <c r="AB8" s="36">
        <f>+D8*各種係数!I7*各種係数!$L$5</f>
        <v>0</v>
      </c>
      <c r="AC8" s="72">
        <f>+J8*各種係数!I7*各種係数!$L$5</f>
        <v>0</v>
      </c>
      <c r="AD8" s="36">
        <f>+R8*各種係数!I7*各種係数!$L$5</f>
        <v>0</v>
      </c>
      <c r="AE8" s="72">
        <f>SUM(AB8:AD8)</f>
        <v>0</v>
      </c>
    </row>
    <row r="9" spans="1:31">
      <c r="A9" s="255">
        <v>17</v>
      </c>
      <c r="B9" s="271" t="s">
        <v>1</v>
      </c>
      <c r="C9" s="36">
        <f>価格変換!J10</f>
        <v>0</v>
      </c>
      <c r="D9" s="72">
        <f>+$C9*各種係数!D8</f>
        <v>0</v>
      </c>
      <c r="E9" s="72">
        <f>+$D9*各種係数!E8</f>
        <v>0</v>
      </c>
      <c r="F9" s="36">
        <f>+$D9*各種係数!F8</f>
        <v>0</v>
      </c>
      <c r="G9" s="72">
        <v>0</v>
      </c>
      <c r="H9" s="36">
        <f>+G9*各種係数!D8</f>
        <v>0</v>
      </c>
      <c r="I9" s="72">
        <f>+G9*各種係数!C8</f>
        <v>0</v>
      </c>
      <c r="J9" s="36">
        <v>0</v>
      </c>
      <c r="K9" s="72">
        <f>+J9*各種係数!E8</f>
        <v>0</v>
      </c>
      <c r="L9" s="36">
        <f>+J9*各種係数!F8</f>
        <v>0</v>
      </c>
      <c r="M9" s="72"/>
      <c r="N9" s="36"/>
      <c r="O9" s="72">
        <f>$N$109*各種係数!G8</f>
        <v>0</v>
      </c>
      <c r="P9" s="36">
        <f>+O9*各種係数!D8</f>
        <v>0</v>
      </c>
      <c r="Q9" s="72">
        <f>+O9*各種係数!C8</f>
        <v>0</v>
      </c>
      <c r="R9" s="36">
        <v>0</v>
      </c>
      <c r="S9" s="72">
        <f>+R9*各種係数!E8</f>
        <v>0</v>
      </c>
      <c r="T9" s="36">
        <f>+R9*各種係数!F8</f>
        <v>0</v>
      </c>
      <c r="U9" s="72">
        <f t="shared" si="0"/>
        <v>0</v>
      </c>
      <c r="V9" s="36">
        <f t="shared" si="1"/>
        <v>0</v>
      </c>
      <c r="W9" s="72">
        <f t="shared" si="2"/>
        <v>0</v>
      </c>
      <c r="X9" s="36">
        <f>+D9*各種係数!H8*各種係数!$L$5</f>
        <v>0</v>
      </c>
      <c r="Y9" s="72">
        <f>+J9*各種係数!H8*各種係数!$L$5</f>
        <v>0</v>
      </c>
      <c r="Z9" s="36">
        <f>+R9*各種係数!H8*各種係数!$L$5</f>
        <v>0</v>
      </c>
      <c r="AA9" s="72">
        <f t="shared" si="3"/>
        <v>0</v>
      </c>
      <c r="AB9" s="36">
        <f>+D9*各種係数!I8*各種係数!$L$5</f>
        <v>0</v>
      </c>
      <c r="AC9" s="72">
        <f>+J9*各種係数!I8*各種係数!$L$5</f>
        <v>0</v>
      </c>
      <c r="AD9" s="36">
        <f>+R9*各種係数!I8*各種係数!$L$5</f>
        <v>0</v>
      </c>
      <c r="AE9" s="72">
        <f t="shared" si="4"/>
        <v>0</v>
      </c>
    </row>
    <row r="10" spans="1:31">
      <c r="A10" s="254">
        <v>61</v>
      </c>
      <c r="B10" s="298" t="s">
        <v>246</v>
      </c>
      <c r="C10" s="37">
        <f>価格変換!J11</f>
        <v>0</v>
      </c>
      <c r="D10" s="73">
        <f>+$C10*各種係数!D9</f>
        <v>0</v>
      </c>
      <c r="E10" s="73">
        <f>+$D10*各種係数!E9</f>
        <v>0</v>
      </c>
      <c r="F10" s="37">
        <f>+$D10*各種係数!F9</f>
        <v>0</v>
      </c>
      <c r="G10" s="73">
        <v>0</v>
      </c>
      <c r="H10" s="37">
        <f>+G10*各種係数!D9</f>
        <v>0</v>
      </c>
      <c r="I10" s="73">
        <f>+G10*各種係数!C9</f>
        <v>0</v>
      </c>
      <c r="J10" s="37">
        <v>0</v>
      </c>
      <c r="K10" s="73">
        <f>+J10*各種係数!E9</f>
        <v>0</v>
      </c>
      <c r="L10" s="37">
        <f>+J10*各種係数!F9</f>
        <v>0</v>
      </c>
      <c r="M10" s="73"/>
      <c r="N10" s="37"/>
      <c r="O10" s="73">
        <f>$N$109*各種係数!G9</f>
        <v>0</v>
      </c>
      <c r="P10" s="37">
        <f>+O10*各種係数!D9</f>
        <v>0</v>
      </c>
      <c r="Q10" s="73">
        <f>+O10*各種係数!C9</f>
        <v>0</v>
      </c>
      <c r="R10" s="37">
        <v>0</v>
      </c>
      <c r="S10" s="73">
        <f>+R10*各種係数!E9</f>
        <v>0</v>
      </c>
      <c r="T10" s="37">
        <f>+R10*各種係数!F9</f>
        <v>0</v>
      </c>
      <c r="U10" s="73">
        <f t="shared" si="0"/>
        <v>0</v>
      </c>
      <c r="V10" s="37">
        <f t="shared" si="1"/>
        <v>0</v>
      </c>
      <c r="W10" s="73">
        <f t="shared" si="2"/>
        <v>0</v>
      </c>
      <c r="X10" s="37">
        <f>+D10*各種係数!H9*各種係数!$L$5</f>
        <v>0</v>
      </c>
      <c r="Y10" s="73">
        <f>+J10*各種係数!H9*各種係数!$L$5</f>
        <v>0</v>
      </c>
      <c r="Z10" s="37">
        <f>+R10*各種係数!H9*各種係数!$L$5</f>
        <v>0</v>
      </c>
      <c r="AA10" s="73">
        <f t="shared" si="3"/>
        <v>0</v>
      </c>
      <c r="AB10" s="37">
        <f>+D10*各種係数!I9*各種係数!$L$5</f>
        <v>0</v>
      </c>
      <c r="AC10" s="73">
        <f>+J10*各種係数!I9*各種係数!$L$5</f>
        <v>0</v>
      </c>
      <c r="AD10" s="37">
        <f>+R10*各種係数!I9*各種係数!$L$5</f>
        <v>0</v>
      </c>
      <c r="AE10" s="73">
        <f t="shared" si="4"/>
        <v>0</v>
      </c>
    </row>
    <row r="11" spans="1:31">
      <c r="A11" s="254">
        <v>62</v>
      </c>
      <c r="B11" s="298" t="s">
        <v>247</v>
      </c>
      <c r="C11" s="36">
        <f>価格変換!J12</f>
        <v>0</v>
      </c>
      <c r="D11" s="72">
        <f>+$C11*各種係数!D10</f>
        <v>0</v>
      </c>
      <c r="E11" s="72">
        <f>+$D11*各種係数!E10</f>
        <v>0</v>
      </c>
      <c r="F11" s="36">
        <f>+$D11*各種係数!F10</f>
        <v>0</v>
      </c>
      <c r="G11" s="72">
        <v>0</v>
      </c>
      <c r="H11" s="36">
        <f>+G11*各種係数!D10</f>
        <v>0</v>
      </c>
      <c r="I11" s="72">
        <f>+G11*各種係数!C10</f>
        <v>0</v>
      </c>
      <c r="J11" s="36">
        <v>0</v>
      </c>
      <c r="K11" s="72">
        <f>+J11*各種係数!E10</f>
        <v>0</v>
      </c>
      <c r="L11" s="36">
        <f>+J11*各種係数!F10</f>
        <v>0</v>
      </c>
      <c r="M11" s="72"/>
      <c r="N11" s="36"/>
      <c r="O11" s="72">
        <f>$N$109*各種係数!G10</f>
        <v>0</v>
      </c>
      <c r="P11" s="36">
        <f>+O11*各種係数!D10</f>
        <v>0</v>
      </c>
      <c r="Q11" s="72">
        <f>+O11*各種係数!C10</f>
        <v>0</v>
      </c>
      <c r="R11" s="36">
        <v>0</v>
      </c>
      <c r="S11" s="72">
        <f>+R11*各種係数!E10</f>
        <v>0</v>
      </c>
      <c r="T11" s="36">
        <f>+R11*各種係数!F10</f>
        <v>0</v>
      </c>
      <c r="U11" s="72">
        <f t="shared" si="0"/>
        <v>0</v>
      </c>
      <c r="V11" s="36">
        <f t="shared" si="1"/>
        <v>0</v>
      </c>
      <c r="W11" s="72">
        <f t="shared" si="2"/>
        <v>0</v>
      </c>
      <c r="X11" s="36">
        <f>+D11*各種係数!H10*各種係数!$L$5</f>
        <v>0</v>
      </c>
      <c r="Y11" s="72">
        <f>+J11*各種係数!H10*各種係数!$L$5</f>
        <v>0</v>
      </c>
      <c r="Z11" s="36">
        <f>+R11*各種係数!H10*各種係数!$L$5</f>
        <v>0</v>
      </c>
      <c r="AA11" s="72">
        <f t="shared" si="3"/>
        <v>0</v>
      </c>
      <c r="AB11" s="36">
        <f>+D11*各種係数!I10*各種係数!$L$5</f>
        <v>0</v>
      </c>
      <c r="AC11" s="72">
        <f>+J11*各種係数!I10*各種係数!$L$5</f>
        <v>0</v>
      </c>
      <c r="AD11" s="36">
        <f>+R11*各種係数!I10*各種係数!$L$5</f>
        <v>0</v>
      </c>
      <c r="AE11" s="72">
        <f t="shared" si="4"/>
        <v>0</v>
      </c>
    </row>
    <row r="12" spans="1:31">
      <c r="A12" s="254">
        <v>111</v>
      </c>
      <c r="B12" s="298" t="s">
        <v>248</v>
      </c>
      <c r="C12" s="36">
        <f>価格変換!J13</f>
        <v>0</v>
      </c>
      <c r="D12" s="72">
        <f>+$C12*各種係数!D11</f>
        <v>0</v>
      </c>
      <c r="E12" s="72">
        <f>+$D12*各種係数!E11</f>
        <v>0</v>
      </c>
      <c r="F12" s="36">
        <f>+$D12*各種係数!F11</f>
        <v>0</v>
      </c>
      <c r="G12" s="72">
        <v>0</v>
      </c>
      <c r="H12" s="36">
        <f>+G12*各種係数!D11</f>
        <v>0</v>
      </c>
      <c r="I12" s="72">
        <f>+G12*各種係数!C11</f>
        <v>0</v>
      </c>
      <c r="J12" s="36">
        <v>0</v>
      </c>
      <c r="K12" s="72">
        <f>+J12*各種係数!E11</f>
        <v>0</v>
      </c>
      <c r="L12" s="36">
        <f>+J12*各種係数!F11</f>
        <v>0</v>
      </c>
      <c r="M12" s="72"/>
      <c r="N12" s="36"/>
      <c r="O12" s="72">
        <f>$N$109*各種係数!G11</f>
        <v>0</v>
      </c>
      <c r="P12" s="36">
        <f>+O12*各種係数!D11</f>
        <v>0</v>
      </c>
      <c r="Q12" s="72">
        <f>+O12*各種係数!C11</f>
        <v>0</v>
      </c>
      <c r="R12" s="36">
        <v>0</v>
      </c>
      <c r="S12" s="72">
        <f>+R12*各種係数!E11</f>
        <v>0</v>
      </c>
      <c r="T12" s="36">
        <f>+R12*各種係数!F11</f>
        <v>0</v>
      </c>
      <c r="U12" s="72">
        <f t="shared" si="0"/>
        <v>0</v>
      </c>
      <c r="V12" s="36">
        <f t="shared" si="1"/>
        <v>0</v>
      </c>
      <c r="W12" s="72">
        <f t="shared" si="2"/>
        <v>0</v>
      </c>
      <c r="X12" s="36">
        <f>+D12*各種係数!H11*各種係数!$L$5</f>
        <v>0</v>
      </c>
      <c r="Y12" s="72">
        <f>+J12*各種係数!H11*各種係数!$L$5</f>
        <v>0</v>
      </c>
      <c r="Z12" s="36">
        <f>+R12*各種係数!H11*各種係数!$L$5</f>
        <v>0</v>
      </c>
      <c r="AA12" s="72">
        <f t="shared" si="3"/>
        <v>0</v>
      </c>
      <c r="AB12" s="36">
        <f>+D12*各種係数!I11*各種係数!$L$5</f>
        <v>0</v>
      </c>
      <c r="AC12" s="72">
        <f>+J12*各種係数!I11*各種係数!$L$5</f>
        <v>0</v>
      </c>
      <c r="AD12" s="36">
        <f>+R12*各種係数!I11*各種係数!$L$5</f>
        <v>0</v>
      </c>
      <c r="AE12" s="72">
        <f t="shared" si="4"/>
        <v>0</v>
      </c>
    </row>
    <row r="13" spans="1:31">
      <c r="A13" s="254">
        <v>112</v>
      </c>
      <c r="B13" s="298" t="s">
        <v>249</v>
      </c>
      <c r="C13" s="36">
        <f>価格変換!J14</f>
        <v>0</v>
      </c>
      <c r="D13" s="72">
        <f>+$C13*各種係数!D12</f>
        <v>0</v>
      </c>
      <c r="E13" s="72">
        <f>+$D13*各種係数!E12</f>
        <v>0</v>
      </c>
      <c r="F13" s="36">
        <f>+$D13*各種係数!F12</f>
        <v>0</v>
      </c>
      <c r="G13" s="72">
        <v>0</v>
      </c>
      <c r="H13" s="36">
        <f>+G13*各種係数!D12</f>
        <v>0</v>
      </c>
      <c r="I13" s="72">
        <f>+G13*各種係数!C12</f>
        <v>0</v>
      </c>
      <c r="J13" s="36">
        <v>0</v>
      </c>
      <c r="K13" s="72">
        <f>+J13*各種係数!E12</f>
        <v>0</v>
      </c>
      <c r="L13" s="36">
        <f>+J13*各種係数!F12</f>
        <v>0</v>
      </c>
      <c r="M13" s="72"/>
      <c r="N13" s="36"/>
      <c r="O13" s="72">
        <f>$N$109*各種係数!G12</f>
        <v>0</v>
      </c>
      <c r="P13" s="36">
        <f>+O13*各種係数!D12</f>
        <v>0</v>
      </c>
      <c r="Q13" s="72">
        <f>+O13*各種係数!C12</f>
        <v>0</v>
      </c>
      <c r="R13" s="36">
        <v>0</v>
      </c>
      <c r="S13" s="72">
        <f>+R13*各種係数!E12</f>
        <v>0</v>
      </c>
      <c r="T13" s="36">
        <f>+R13*各種係数!F12</f>
        <v>0</v>
      </c>
      <c r="U13" s="72">
        <f t="shared" si="0"/>
        <v>0</v>
      </c>
      <c r="V13" s="36">
        <f t="shared" si="1"/>
        <v>0</v>
      </c>
      <c r="W13" s="72">
        <f t="shared" si="2"/>
        <v>0</v>
      </c>
      <c r="X13" s="36">
        <f>+D13*各種係数!H12*各種係数!$L$5</f>
        <v>0</v>
      </c>
      <c r="Y13" s="72">
        <f>+J13*各種係数!H12*各種係数!$L$5</f>
        <v>0</v>
      </c>
      <c r="Z13" s="36">
        <f>+R13*各種係数!H12*各種係数!$L$5</f>
        <v>0</v>
      </c>
      <c r="AA13" s="72">
        <f t="shared" si="3"/>
        <v>0</v>
      </c>
      <c r="AB13" s="36">
        <f>+D13*各種係数!I12*各種係数!$L$5</f>
        <v>0</v>
      </c>
      <c r="AC13" s="72">
        <f>+J13*各種係数!I12*各種係数!$L$5</f>
        <v>0</v>
      </c>
      <c r="AD13" s="36">
        <f>+R13*各種係数!I12*各種係数!$L$5</f>
        <v>0</v>
      </c>
      <c r="AE13" s="72">
        <f t="shared" si="4"/>
        <v>0</v>
      </c>
    </row>
    <row r="14" spans="1:31">
      <c r="A14" s="255">
        <v>113</v>
      </c>
      <c r="B14" s="271" t="s">
        <v>250</v>
      </c>
      <c r="C14" s="38">
        <f>価格変換!J15</f>
        <v>0</v>
      </c>
      <c r="D14" s="74">
        <f>+$C14*各種係数!D13</f>
        <v>0</v>
      </c>
      <c r="E14" s="74">
        <f>+$D14*各種係数!E13</f>
        <v>0</v>
      </c>
      <c r="F14" s="38">
        <f>+$D14*各種係数!F13</f>
        <v>0</v>
      </c>
      <c r="G14" s="74">
        <v>0</v>
      </c>
      <c r="H14" s="38">
        <f>+G14*各種係数!D13</f>
        <v>0</v>
      </c>
      <c r="I14" s="74">
        <f>+G14*各種係数!C13</f>
        <v>0</v>
      </c>
      <c r="J14" s="38">
        <v>0</v>
      </c>
      <c r="K14" s="74">
        <f>+J14*各種係数!E13</f>
        <v>0</v>
      </c>
      <c r="L14" s="38">
        <f>+J14*各種係数!F13</f>
        <v>0</v>
      </c>
      <c r="M14" s="74"/>
      <c r="N14" s="38"/>
      <c r="O14" s="74">
        <f>$N$109*各種係数!G13</f>
        <v>0</v>
      </c>
      <c r="P14" s="38">
        <f>+O14*各種係数!D13</f>
        <v>0</v>
      </c>
      <c r="Q14" s="74">
        <f>+O14*各種係数!C13</f>
        <v>0</v>
      </c>
      <c r="R14" s="38">
        <v>0</v>
      </c>
      <c r="S14" s="74">
        <f>+R14*各種係数!E13</f>
        <v>0</v>
      </c>
      <c r="T14" s="38">
        <f>+R14*各種係数!F13</f>
        <v>0</v>
      </c>
      <c r="U14" s="74">
        <f t="shared" si="0"/>
        <v>0</v>
      </c>
      <c r="V14" s="38">
        <f t="shared" si="1"/>
        <v>0</v>
      </c>
      <c r="W14" s="74">
        <f t="shared" si="2"/>
        <v>0</v>
      </c>
      <c r="X14" s="38">
        <f>+D14*各種係数!H13*各種係数!$L$5</f>
        <v>0</v>
      </c>
      <c r="Y14" s="74">
        <f>+J14*各種係数!H13*各種係数!$L$5</f>
        <v>0</v>
      </c>
      <c r="Z14" s="38">
        <f>+R14*各種係数!H13*各種係数!$L$5</f>
        <v>0</v>
      </c>
      <c r="AA14" s="74">
        <f t="shared" si="3"/>
        <v>0</v>
      </c>
      <c r="AB14" s="38">
        <f>+D14*各種係数!I13*各種係数!$L$5</f>
        <v>0</v>
      </c>
      <c r="AC14" s="74">
        <f>+J14*各種係数!I13*各種係数!$L$5</f>
        <v>0</v>
      </c>
      <c r="AD14" s="38">
        <f>+R14*各種係数!I13*各種係数!$L$5</f>
        <v>0</v>
      </c>
      <c r="AE14" s="74">
        <f t="shared" si="4"/>
        <v>0</v>
      </c>
    </row>
    <row r="15" spans="1:31">
      <c r="A15" s="254">
        <v>114</v>
      </c>
      <c r="B15" s="298" t="s">
        <v>251</v>
      </c>
      <c r="C15" s="36">
        <f>価格変換!J16</f>
        <v>0</v>
      </c>
      <c r="D15" s="72">
        <f>+$C15*各種係数!D14</f>
        <v>0</v>
      </c>
      <c r="E15" s="72">
        <f>+$D15*各種係数!E14</f>
        <v>0</v>
      </c>
      <c r="F15" s="36">
        <f>+$D15*各種係数!F14</f>
        <v>0</v>
      </c>
      <c r="G15" s="72">
        <v>0</v>
      </c>
      <c r="H15" s="36">
        <f>+G15*各種係数!D14</f>
        <v>0</v>
      </c>
      <c r="I15" s="72">
        <f>+G15*各種係数!C14</f>
        <v>0</v>
      </c>
      <c r="J15" s="36">
        <v>0</v>
      </c>
      <c r="K15" s="72">
        <f>+J15*各種係数!E14</f>
        <v>0</v>
      </c>
      <c r="L15" s="36">
        <f>+J15*各種係数!F14</f>
        <v>0</v>
      </c>
      <c r="M15" s="72"/>
      <c r="N15" s="36"/>
      <c r="O15" s="72">
        <f>$N$109*各種係数!G14</f>
        <v>0</v>
      </c>
      <c r="P15" s="36">
        <f>+O15*各種係数!D14</f>
        <v>0</v>
      </c>
      <c r="Q15" s="72">
        <f>+O15*各種係数!C14</f>
        <v>0</v>
      </c>
      <c r="R15" s="36">
        <v>0</v>
      </c>
      <c r="S15" s="72">
        <f>+R15*各種係数!E14</f>
        <v>0</v>
      </c>
      <c r="T15" s="36">
        <f>+R15*各種係数!F14</f>
        <v>0</v>
      </c>
      <c r="U15" s="72">
        <f t="shared" si="0"/>
        <v>0</v>
      </c>
      <c r="V15" s="36">
        <f t="shared" si="1"/>
        <v>0</v>
      </c>
      <c r="W15" s="72">
        <f t="shared" si="2"/>
        <v>0</v>
      </c>
      <c r="X15" s="36">
        <f>+D15*各種係数!H14*各種係数!$L$5</f>
        <v>0</v>
      </c>
      <c r="Y15" s="72">
        <f>+J15*各種係数!H14*各種係数!$L$5</f>
        <v>0</v>
      </c>
      <c r="Z15" s="36">
        <f>+R15*各種係数!H14*各種係数!$L$5</f>
        <v>0</v>
      </c>
      <c r="AA15" s="72">
        <f t="shared" si="3"/>
        <v>0</v>
      </c>
      <c r="AB15" s="36">
        <f>+D15*各種係数!I14*各種係数!$L$5</f>
        <v>0</v>
      </c>
      <c r="AC15" s="72">
        <f>+J15*各種係数!I14*各種係数!$L$5</f>
        <v>0</v>
      </c>
      <c r="AD15" s="36">
        <f>+R15*各種係数!I14*各種係数!$L$5</f>
        <v>0</v>
      </c>
      <c r="AE15" s="72">
        <f t="shared" si="4"/>
        <v>0</v>
      </c>
    </row>
    <row r="16" spans="1:31">
      <c r="A16" s="254">
        <v>151</v>
      </c>
      <c r="B16" s="298" t="s">
        <v>252</v>
      </c>
      <c r="C16" s="36">
        <f>価格変換!J17</f>
        <v>0</v>
      </c>
      <c r="D16" s="72">
        <f>+$C16*各種係数!D15</f>
        <v>0</v>
      </c>
      <c r="E16" s="72">
        <f>+$D16*各種係数!E15</f>
        <v>0</v>
      </c>
      <c r="F16" s="36">
        <f>+$D16*各種係数!F15</f>
        <v>0</v>
      </c>
      <c r="G16" s="72">
        <v>0</v>
      </c>
      <c r="H16" s="36">
        <f>+G16*各種係数!D15</f>
        <v>0</v>
      </c>
      <c r="I16" s="72">
        <f>+G16*各種係数!C15</f>
        <v>0</v>
      </c>
      <c r="J16" s="36">
        <v>0</v>
      </c>
      <c r="K16" s="72">
        <f>+J16*各種係数!E15</f>
        <v>0</v>
      </c>
      <c r="L16" s="36">
        <f>+J16*各種係数!F15</f>
        <v>0</v>
      </c>
      <c r="M16" s="72"/>
      <c r="N16" s="36"/>
      <c r="O16" s="72">
        <f>$N$109*各種係数!G15</f>
        <v>0</v>
      </c>
      <c r="P16" s="36">
        <f>+O16*各種係数!D15</f>
        <v>0</v>
      </c>
      <c r="Q16" s="72">
        <f>+O16*各種係数!C15</f>
        <v>0</v>
      </c>
      <c r="R16" s="36">
        <v>0</v>
      </c>
      <c r="S16" s="72">
        <f>+R16*各種係数!E15</f>
        <v>0</v>
      </c>
      <c r="T16" s="36">
        <f>+R16*各種係数!F15</f>
        <v>0</v>
      </c>
      <c r="U16" s="72">
        <f t="shared" si="0"/>
        <v>0</v>
      </c>
      <c r="V16" s="36">
        <f t="shared" si="1"/>
        <v>0</v>
      </c>
      <c r="W16" s="72">
        <f t="shared" si="2"/>
        <v>0</v>
      </c>
      <c r="X16" s="36">
        <f>+D16*各種係数!H15*各種係数!$L$5</f>
        <v>0</v>
      </c>
      <c r="Y16" s="72">
        <f>+J16*各種係数!H15*各種係数!$L$5</f>
        <v>0</v>
      </c>
      <c r="Z16" s="36">
        <f>+R16*各種係数!H15*各種係数!$L$5</f>
        <v>0</v>
      </c>
      <c r="AA16" s="72">
        <f t="shared" si="3"/>
        <v>0</v>
      </c>
      <c r="AB16" s="36">
        <f>+D16*各種係数!I15*各種係数!$L$5</f>
        <v>0</v>
      </c>
      <c r="AC16" s="72">
        <f>+J16*各種係数!I15*各種係数!$L$5</f>
        <v>0</v>
      </c>
      <c r="AD16" s="36">
        <f>+R16*各種係数!I15*各種係数!$L$5</f>
        <v>0</v>
      </c>
      <c r="AE16" s="72">
        <f t="shared" si="4"/>
        <v>0</v>
      </c>
    </row>
    <row r="17" spans="1:31">
      <c r="A17" s="254">
        <v>152</v>
      </c>
      <c r="B17" s="298" t="s">
        <v>253</v>
      </c>
      <c r="C17" s="36">
        <f>価格変換!J18</f>
        <v>0</v>
      </c>
      <c r="D17" s="72">
        <f>+$C17*各種係数!D16</f>
        <v>0</v>
      </c>
      <c r="E17" s="72">
        <f>+$D17*各種係数!E16</f>
        <v>0</v>
      </c>
      <c r="F17" s="36">
        <f>+$D17*各種係数!F16</f>
        <v>0</v>
      </c>
      <c r="G17" s="72">
        <v>0</v>
      </c>
      <c r="H17" s="36">
        <f>+G17*各種係数!D16</f>
        <v>0</v>
      </c>
      <c r="I17" s="72">
        <f>+G17*各種係数!C16</f>
        <v>0</v>
      </c>
      <c r="J17" s="36">
        <v>0</v>
      </c>
      <c r="K17" s="72">
        <f>+J17*各種係数!E16</f>
        <v>0</v>
      </c>
      <c r="L17" s="36">
        <f>+J17*各種係数!F16</f>
        <v>0</v>
      </c>
      <c r="M17" s="72"/>
      <c r="N17" s="36"/>
      <c r="O17" s="72">
        <f>$N$109*各種係数!G16</f>
        <v>0</v>
      </c>
      <c r="P17" s="36">
        <f>+O17*各種係数!D16</f>
        <v>0</v>
      </c>
      <c r="Q17" s="72">
        <f>+O17*各種係数!C16</f>
        <v>0</v>
      </c>
      <c r="R17" s="36">
        <v>0</v>
      </c>
      <c r="S17" s="72">
        <f>+R17*各種係数!E16</f>
        <v>0</v>
      </c>
      <c r="T17" s="36">
        <f>+R17*各種係数!F16</f>
        <v>0</v>
      </c>
      <c r="U17" s="72">
        <f t="shared" si="0"/>
        <v>0</v>
      </c>
      <c r="V17" s="36">
        <f t="shared" si="1"/>
        <v>0</v>
      </c>
      <c r="W17" s="72">
        <f t="shared" si="2"/>
        <v>0</v>
      </c>
      <c r="X17" s="36">
        <f>+D17*各種係数!H16*各種係数!$L$5</f>
        <v>0</v>
      </c>
      <c r="Y17" s="72">
        <f>+J17*各種係数!H16*各種係数!$L$5</f>
        <v>0</v>
      </c>
      <c r="Z17" s="36">
        <f>+R17*各種係数!H16*各種係数!$L$5</f>
        <v>0</v>
      </c>
      <c r="AA17" s="72">
        <f t="shared" si="3"/>
        <v>0</v>
      </c>
      <c r="AB17" s="36">
        <f>+D17*各種係数!I16*各種係数!$L$5</f>
        <v>0</v>
      </c>
      <c r="AC17" s="72">
        <f>+J17*各種係数!I16*各種係数!$L$5</f>
        <v>0</v>
      </c>
      <c r="AD17" s="36">
        <f>+R17*各種係数!I16*各種係数!$L$5</f>
        <v>0</v>
      </c>
      <c r="AE17" s="72">
        <f t="shared" si="4"/>
        <v>0</v>
      </c>
    </row>
    <row r="18" spans="1:31">
      <c r="A18" s="254">
        <v>161</v>
      </c>
      <c r="B18" s="298" t="s">
        <v>254</v>
      </c>
      <c r="C18" s="36">
        <f>価格変換!J19</f>
        <v>0</v>
      </c>
      <c r="D18" s="72">
        <f>+$C18*各種係数!D17</f>
        <v>0</v>
      </c>
      <c r="E18" s="72">
        <f>+$D18*各種係数!E17</f>
        <v>0</v>
      </c>
      <c r="F18" s="36">
        <f>+$D18*各種係数!F17</f>
        <v>0</v>
      </c>
      <c r="G18" s="72">
        <v>0</v>
      </c>
      <c r="H18" s="36">
        <f>+G18*各種係数!D17</f>
        <v>0</v>
      </c>
      <c r="I18" s="72">
        <f>+G18*各種係数!C17</f>
        <v>0</v>
      </c>
      <c r="J18" s="36">
        <v>0</v>
      </c>
      <c r="K18" s="72">
        <f>+J18*各種係数!E17</f>
        <v>0</v>
      </c>
      <c r="L18" s="36">
        <f>+J18*各種係数!F17</f>
        <v>0</v>
      </c>
      <c r="M18" s="72"/>
      <c r="N18" s="36"/>
      <c r="O18" s="72">
        <f>$N$109*各種係数!G17</f>
        <v>0</v>
      </c>
      <c r="P18" s="36">
        <f>+O18*各種係数!D17</f>
        <v>0</v>
      </c>
      <c r="Q18" s="72">
        <f>+O18*各種係数!C17</f>
        <v>0</v>
      </c>
      <c r="R18" s="36">
        <v>0</v>
      </c>
      <c r="S18" s="72">
        <f>+R18*各種係数!E17</f>
        <v>0</v>
      </c>
      <c r="T18" s="36">
        <f>+R18*各種係数!F17</f>
        <v>0</v>
      </c>
      <c r="U18" s="72">
        <f t="shared" si="0"/>
        <v>0</v>
      </c>
      <c r="V18" s="36">
        <f t="shared" si="1"/>
        <v>0</v>
      </c>
      <c r="W18" s="72">
        <f t="shared" si="2"/>
        <v>0</v>
      </c>
      <c r="X18" s="36">
        <f>+D18*各種係数!H17*各種係数!$L$5</f>
        <v>0</v>
      </c>
      <c r="Y18" s="72">
        <f>+J18*各種係数!H17*各種係数!$L$5</f>
        <v>0</v>
      </c>
      <c r="Z18" s="36">
        <f>+R18*各種係数!H17*各種係数!$L$5</f>
        <v>0</v>
      </c>
      <c r="AA18" s="72">
        <f t="shared" si="3"/>
        <v>0</v>
      </c>
      <c r="AB18" s="36">
        <f>+D18*各種係数!I17*各種係数!$L$5</f>
        <v>0</v>
      </c>
      <c r="AC18" s="72">
        <f>+J18*各種係数!I17*各種係数!$L$5</f>
        <v>0</v>
      </c>
      <c r="AD18" s="36">
        <f>+R18*各種係数!I17*各種係数!$L$5</f>
        <v>0</v>
      </c>
      <c r="AE18" s="72">
        <f t="shared" si="4"/>
        <v>0</v>
      </c>
    </row>
    <row r="19" spans="1:31">
      <c r="A19" s="255">
        <v>162</v>
      </c>
      <c r="B19" s="271" t="s">
        <v>255</v>
      </c>
      <c r="C19" s="36">
        <f>価格変換!J20</f>
        <v>0</v>
      </c>
      <c r="D19" s="72">
        <f>+$C19*各種係数!D18</f>
        <v>0</v>
      </c>
      <c r="E19" s="72">
        <f>+$D19*各種係数!E18</f>
        <v>0</v>
      </c>
      <c r="F19" s="36">
        <f>+$D19*各種係数!F18</f>
        <v>0</v>
      </c>
      <c r="G19" s="72">
        <v>0</v>
      </c>
      <c r="H19" s="36">
        <f>+G19*各種係数!D18</f>
        <v>0</v>
      </c>
      <c r="I19" s="72">
        <f>+G19*各種係数!C18</f>
        <v>0</v>
      </c>
      <c r="J19" s="36">
        <v>0</v>
      </c>
      <c r="K19" s="72">
        <f>+J19*各種係数!E18</f>
        <v>0</v>
      </c>
      <c r="L19" s="36">
        <f>+J19*各種係数!F18</f>
        <v>0</v>
      </c>
      <c r="M19" s="72"/>
      <c r="N19" s="36"/>
      <c r="O19" s="72">
        <f>$N$109*各種係数!G18</f>
        <v>0</v>
      </c>
      <c r="P19" s="36">
        <f>+O19*各種係数!D18</f>
        <v>0</v>
      </c>
      <c r="Q19" s="72">
        <f>+O19*各種係数!C18</f>
        <v>0</v>
      </c>
      <c r="R19" s="36">
        <v>0</v>
      </c>
      <c r="S19" s="72">
        <f>+R19*各種係数!E18</f>
        <v>0</v>
      </c>
      <c r="T19" s="36">
        <f>+R19*各種係数!F18</f>
        <v>0</v>
      </c>
      <c r="U19" s="72">
        <f t="shared" si="0"/>
        <v>0</v>
      </c>
      <c r="V19" s="36">
        <f t="shared" si="1"/>
        <v>0</v>
      </c>
      <c r="W19" s="72">
        <f t="shared" si="2"/>
        <v>0</v>
      </c>
      <c r="X19" s="36">
        <f>+D19*各種係数!H18*各種係数!$L$5</f>
        <v>0</v>
      </c>
      <c r="Y19" s="72">
        <f>+J19*各種係数!H18*各種係数!$L$5</f>
        <v>0</v>
      </c>
      <c r="Z19" s="36">
        <f>+R19*各種係数!H18*各種係数!$L$5</f>
        <v>0</v>
      </c>
      <c r="AA19" s="72">
        <f t="shared" si="3"/>
        <v>0</v>
      </c>
      <c r="AB19" s="36">
        <f>+D19*各種係数!I18*各種係数!$L$5</f>
        <v>0</v>
      </c>
      <c r="AC19" s="72">
        <f>+J19*各種係数!I18*各種係数!$L$5</f>
        <v>0</v>
      </c>
      <c r="AD19" s="36">
        <f>+R19*各種係数!I18*各種係数!$L$5</f>
        <v>0</v>
      </c>
      <c r="AE19" s="72">
        <f t="shared" si="4"/>
        <v>0</v>
      </c>
    </row>
    <row r="20" spans="1:31">
      <c r="A20" s="254">
        <v>163</v>
      </c>
      <c r="B20" s="298" t="s">
        <v>256</v>
      </c>
      <c r="C20" s="37">
        <f>価格変換!J21</f>
        <v>0</v>
      </c>
      <c r="D20" s="73">
        <f>+$C20*各種係数!D19</f>
        <v>0</v>
      </c>
      <c r="E20" s="73">
        <f>+$D20*各種係数!E19</f>
        <v>0</v>
      </c>
      <c r="F20" s="37">
        <f>+$D20*各種係数!F19</f>
        <v>0</v>
      </c>
      <c r="G20" s="73">
        <v>0</v>
      </c>
      <c r="H20" s="37">
        <f>+G20*各種係数!D19</f>
        <v>0</v>
      </c>
      <c r="I20" s="73">
        <f>+G20*各種係数!C19</f>
        <v>0</v>
      </c>
      <c r="J20" s="37">
        <v>0</v>
      </c>
      <c r="K20" s="73">
        <f>+J20*各種係数!E19</f>
        <v>0</v>
      </c>
      <c r="L20" s="37">
        <f>+J20*各種係数!F19</f>
        <v>0</v>
      </c>
      <c r="M20" s="73"/>
      <c r="N20" s="37"/>
      <c r="O20" s="73">
        <f>$N$109*各種係数!G19</f>
        <v>0</v>
      </c>
      <c r="P20" s="37">
        <f>+O20*各種係数!D19</f>
        <v>0</v>
      </c>
      <c r="Q20" s="73">
        <f>+O20*各種係数!C19</f>
        <v>0</v>
      </c>
      <c r="R20" s="37">
        <v>0</v>
      </c>
      <c r="S20" s="73">
        <f>+R20*各種係数!E19</f>
        <v>0</v>
      </c>
      <c r="T20" s="37">
        <f>+R20*各種係数!F19</f>
        <v>0</v>
      </c>
      <c r="U20" s="73">
        <f t="shared" si="0"/>
        <v>0</v>
      </c>
      <c r="V20" s="37">
        <f t="shared" si="1"/>
        <v>0</v>
      </c>
      <c r="W20" s="73">
        <f t="shared" si="2"/>
        <v>0</v>
      </c>
      <c r="X20" s="37">
        <f>+D20*各種係数!H19*各種係数!$L$5</f>
        <v>0</v>
      </c>
      <c r="Y20" s="73">
        <f>+J20*各種係数!H19*各種係数!$L$5</f>
        <v>0</v>
      </c>
      <c r="Z20" s="37">
        <f>+R20*各種係数!H19*各種係数!$L$5</f>
        <v>0</v>
      </c>
      <c r="AA20" s="73">
        <f t="shared" si="3"/>
        <v>0</v>
      </c>
      <c r="AB20" s="37">
        <f>+D20*各種係数!I19*各種係数!$L$5</f>
        <v>0</v>
      </c>
      <c r="AC20" s="73">
        <f>+J20*各種係数!I19*各種係数!$L$5</f>
        <v>0</v>
      </c>
      <c r="AD20" s="37">
        <f>+R20*各種係数!I19*各種係数!$L$5</f>
        <v>0</v>
      </c>
      <c r="AE20" s="73">
        <f t="shared" si="4"/>
        <v>0</v>
      </c>
    </row>
    <row r="21" spans="1:31">
      <c r="A21" s="254">
        <v>164</v>
      </c>
      <c r="B21" s="298" t="s">
        <v>257</v>
      </c>
      <c r="C21" s="36">
        <f>価格変換!J22</f>
        <v>0</v>
      </c>
      <c r="D21" s="72">
        <f>+$C21*各種係数!D20</f>
        <v>0</v>
      </c>
      <c r="E21" s="72">
        <f>+$D21*各種係数!E20</f>
        <v>0</v>
      </c>
      <c r="F21" s="36">
        <f>+$D21*各種係数!F20</f>
        <v>0</v>
      </c>
      <c r="G21" s="72">
        <v>0</v>
      </c>
      <c r="H21" s="36">
        <f>+G21*各種係数!D20</f>
        <v>0</v>
      </c>
      <c r="I21" s="72">
        <f>+G21*各種係数!C20</f>
        <v>0</v>
      </c>
      <c r="J21" s="36">
        <v>0</v>
      </c>
      <c r="K21" s="72">
        <f>+J21*各種係数!E20</f>
        <v>0</v>
      </c>
      <c r="L21" s="36">
        <f>+J21*各種係数!F20</f>
        <v>0</v>
      </c>
      <c r="M21" s="72"/>
      <c r="N21" s="36"/>
      <c r="O21" s="72">
        <f>$N$109*各種係数!G20</f>
        <v>0</v>
      </c>
      <c r="P21" s="36">
        <f>+O21*各種係数!D20</f>
        <v>0</v>
      </c>
      <c r="Q21" s="72">
        <f>+O21*各種係数!C20</f>
        <v>0</v>
      </c>
      <c r="R21" s="36">
        <v>0</v>
      </c>
      <c r="S21" s="72">
        <f>+R21*各種係数!E20</f>
        <v>0</v>
      </c>
      <c r="T21" s="36">
        <f>+R21*各種係数!F20</f>
        <v>0</v>
      </c>
      <c r="U21" s="72">
        <f t="shared" si="0"/>
        <v>0</v>
      </c>
      <c r="V21" s="36">
        <f t="shared" si="1"/>
        <v>0</v>
      </c>
      <c r="W21" s="72">
        <f t="shared" si="2"/>
        <v>0</v>
      </c>
      <c r="X21" s="36">
        <f>+D21*各種係数!H20*各種係数!$L$5</f>
        <v>0</v>
      </c>
      <c r="Y21" s="72">
        <f>+J21*各種係数!H20*各種係数!$L$5</f>
        <v>0</v>
      </c>
      <c r="Z21" s="36">
        <f>+R21*各種係数!H20*各種係数!$L$5</f>
        <v>0</v>
      </c>
      <c r="AA21" s="72">
        <f t="shared" si="3"/>
        <v>0</v>
      </c>
      <c r="AB21" s="36">
        <f>+D21*各種係数!I20*各種係数!$L$5</f>
        <v>0</v>
      </c>
      <c r="AC21" s="72">
        <f>+J21*各種係数!I20*各種係数!$L$5</f>
        <v>0</v>
      </c>
      <c r="AD21" s="36">
        <f>+R21*各種係数!I20*各種係数!$L$5</f>
        <v>0</v>
      </c>
      <c r="AE21" s="72">
        <f t="shared" si="4"/>
        <v>0</v>
      </c>
    </row>
    <row r="22" spans="1:31">
      <c r="A22" s="254">
        <v>191</v>
      </c>
      <c r="B22" s="298" t="s">
        <v>258</v>
      </c>
      <c r="C22" s="36">
        <f>価格変換!J23</f>
        <v>0</v>
      </c>
      <c r="D22" s="72">
        <f>+$C22*各種係数!D21</f>
        <v>0</v>
      </c>
      <c r="E22" s="72">
        <f>+$D22*各種係数!E21</f>
        <v>0</v>
      </c>
      <c r="F22" s="36">
        <f>+$D22*各種係数!F21</f>
        <v>0</v>
      </c>
      <c r="G22" s="72">
        <v>0</v>
      </c>
      <c r="H22" s="36">
        <f>+G22*各種係数!D21</f>
        <v>0</v>
      </c>
      <c r="I22" s="72">
        <f>+G22*各種係数!C21</f>
        <v>0</v>
      </c>
      <c r="J22" s="36">
        <v>0</v>
      </c>
      <c r="K22" s="72">
        <f>+J22*各種係数!E21</f>
        <v>0</v>
      </c>
      <c r="L22" s="36">
        <f>+J22*各種係数!F21</f>
        <v>0</v>
      </c>
      <c r="M22" s="72"/>
      <c r="N22" s="36"/>
      <c r="O22" s="72">
        <f>$N$109*各種係数!G21</f>
        <v>0</v>
      </c>
      <c r="P22" s="36">
        <f>+O22*各種係数!D21</f>
        <v>0</v>
      </c>
      <c r="Q22" s="72">
        <f>+O22*各種係数!C21</f>
        <v>0</v>
      </c>
      <c r="R22" s="36">
        <v>0</v>
      </c>
      <c r="S22" s="72">
        <f>+R22*各種係数!E21</f>
        <v>0</v>
      </c>
      <c r="T22" s="36">
        <f>+R22*各種係数!F21</f>
        <v>0</v>
      </c>
      <c r="U22" s="72">
        <f t="shared" si="0"/>
        <v>0</v>
      </c>
      <c r="V22" s="36">
        <f t="shared" si="1"/>
        <v>0</v>
      </c>
      <c r="W22" s="72">
        <f t="shared" si="2"/>
        <v>0</v>
      </c>
      <c r="X22" s="36">
        <f>+D22*各種係数!H21*各種係数!$L$5</f>
        <v>0</v>
      </c>
      <c r="Y22" s="72">
        <f>+J22*各種係数!H21*各種係数!$L$5</f>
        <v>0</v>
      </c>
      <c r="Z22" s="36">
        <f>+R22*各種係数!H21*各種係数!$L$5</f>
        <v>0</v>
      </c>
      <c r="AA22" s="72">
        <f t="shared" si="3"/>
        <v>0</v>
      </c>
      <c r="AB22" s="36">
        <f>+D22*各種係数!I21*各種係数!$L$5</f>
        <v>0</v>
      </c>
      <c r="AC22" s="72">
        <f>+J22*各種係数!I21*各種係数!$L$5</f>
        <v>0</v>
      </c>
      <c r="AD22" s="36">
        <f>+R22*各種係数!I21*各種係数!$L$5</f>
        <v>0</v>
      </c>
      <c r="AE22" s="72">
        <f t="shared" si="4"/>
        <v>0</v>
      </c>
    </row>
    <row r="23" spans="1:31">
      <c r="A23" s="254">
        <v>201</v>
      </c>
      <c r="B23" s="298" t="s">
        <v>259</v>
      </c>
      <c r="C23" s="36">
        <f>価格変換!J24</f>
        <v>0</v>
      </c>
      <c r="D23" s="72">
        <f>+$C23*各種係数!D22</f>
        <v>0</v>
      </c>
      <c r="E23" s="72">
        <f>+$D23*各種係数!E22</f>
        <v>0</v>
      </c>
      <c r="F23" s="36">
        <f>+$D23*各種係数!F22</f>
        <v>0</v>
      </c>
      <c r="G23" s="72">
        <v>0</v>
      </c>
      <c r="H23" s="36">
        <f>+G23*各種係数!D22</f>
        <v>0</v>
      </c>
      <c r="I23" s="72">
        <f>+G23*各種係数!C22</f>
        <v>0</v>
      </c>
      <c r="J23" s="36">
        <v>0</v>
      </c>
      <c r="K23" s="72">
        <f>+J23*各種係数!E22</f>
        <v>0</v>
      </c>
      <c r="L23" s="36">
        <f>+J23*各種係数!F22</f>
        <v>0</v>
      </c>
      <c r="M23" s="72"/>
      <c r="N23" s="36"/>
      <c r="O23" s="72">
        <f>$N$109*各種係数!G22</f>
        <v>0</v>
      </c>
      <c r="P23" s="36">
        <f>+O23*各種係数!D22</f>
        <v>0</v>
      </c>
      <c r="Q23" s="72">
        <f>+O23*各種係数!C22</f>
        <v>0</v>
      </c>
      <c r="R23" s="36">
        <v>0</v>
      </c>
      <c r="S23" s="72">
        <f>+R23*各種係数!E22</f>
        <v>0</v>
      </c>
      <c r="T23" s="36">
        <f>+R23*各種係数!F22</f>
        <v>0</v>
      </c>
      <c r="U23" s="72">
        <f t="shared" si="0"/>
        <v>0</v>
      </c>
      <c r="V23" s="36">
        <f t="shared" si="1"/>
        <v>0</v>
      </c>
      <c r="W23" s="72">
        <f t="shared" si="2"/>
        <v>0</v>
      </c>
      <c r="X23" s="36">
        <f>+D23*各種係数!H22*各種係数!$L$5</f>
        <v>0</v>
      </c>
      <c r="Y23" s="72">
        <f>+J23*各種係数!H22*各種係数!$L$5</f>
        <v>0</v>
      </c>
      <c r="Z23" s="36">
        <f>+R23*各種係数!H22*各種係数!$L$5</f>
        <v>0</v>
      </c>
      <c r="AA23" s="72">
        <f t="shared" si="3"/>
        <v>0</v>
      </c>
      <c r="AB23" s="36">
        <f>+D23*各種係数!I22*各種係数!$L$5</f>
        <v>0</v>
      </c>
      <c r="AC23" s="72">
        <f>+J23*各種係数!I22*各種係数!$L$5</f>
        <v>0</v>
      </c>
      <c r="AD23" s="36">
        <f>+R23*各種係数!I22*各種係数!$L$5</f>
        <v>0</v>
      </c>
      <c r="AE23" s="72">
        <f t="shared" si="4"/>
        <v>0</v>
      </c>
    </row>
    <row r="24" spans="1:31">
      <c r="A24" s="255">
        <v>202</v>
      </c>
      <c r="B24" s="271" t="s">
        <v>260</v>
      </c>
      <c r="C24" s="38">
        <f>価格変換!J25</f>
        <v>0</v>
      </c>
      <c r="D24" s="74">
        <f>+$C24*各種係数!D23</f>
        <v>0</v>
      </c>
      <c r="E24" s="74">
        <f>+$D24*各種係数!E23</f>
        <v>0</v>
      </c>
      <c r="F24" s="38">
        <f>+$D24*各種係数!F23</f>
        <v>0</v>
      </c>
      <c r="G24" s="74">
        <v>0</v>
      </c>
      <c r="H24" s="38">
        <f>+G24*各種係数!D23</f>
        <v>0</v>
      </c>
      <c r="I24" s="74">
        <f>+G24*各種係数!C23</f>
        <v>0</v>
      </c>
      <c r="J24" s="38">
        <v>0</v>
      </c>
      <c r="K24" s="74">
        <f>+J24*各種係数!E23</f>
        <v>0</v>
      </c>
      <c r="L24" s="38">
        <f>+J24*各種係数!F23</f>
        <v>0</v>
      </c>
      <c r="M24" s="74"/>
      <c r="N24" s="38"/>
      <c r="O24" s="74">
        <f>$N$109*各種係数!G23</f>
        <v>0</v>
      </c>
      <c r="P24" s="38">
        <f>+O24*各種係数!D23</f>
        <v>0</v>
      </c>
      <c r="Q24" s="74">
        <f>+O24*各種係数!C23</f>
        <v>0</v>
      </c>
      <c r="R24" s="38">
        <v>0</v>
      </c>
      <c r="S24" s="74">
        <f>+R24*各種係数!E23</f>
        <v>0</v>
      </c>
      <c r="T24" s="38">
        <f>+R24*各種係数!F23</f>
        <v>0</v>
      </c>
      <c r="U24" s="74">
        <f t="shared" si="0"/>
        <v>0</v>
      </c>
      <c r="V24" s="38">
        <f t="shared" si="1"/>
        <v>0</v>
      </c>
      <c r="W24" s="74">
        <f t="shared" si="2"/>
        <v>0</v>
      </c>
      <c r="X24" s="38">
        <f>+D24*各種係数!H23*各種係数!$L$5</f>
        <v>0</v>
      </c>
      <c r="Y24" s="74">
        <f>+J24*各種係数!H23*各種係数!$L$5</f>
        <v>0</v>
      </c>
      <c r="Z24" s="38">
        <f>+R24*各種係数!H23*各種係数!$L$5</f>
        <v>0</v>
      </c>
      <c r="AA24" s="74">
        <f t="shared" si="3"/>
        <v>0</v>
      </c>
      <c r="AB24" s="38">
        <f>+D24*各種係数!I23*各種係数!$L$5</f>
        <v>0</v>
      </c>
      <c r="AC24" s="74">
        <f>+J24*各種係数!I23*各種係数!$L$5</f>
        <v>0</v>
      </c>
      <c r="AD24" s="38">
        <f>+R24*各種係数!I23*各種係数!$L$5</f>
        <v>0</v>
      </c>
      <c r="AE24" s="74">
        <f t="shared" si="4"/>
        <v>0</v>
      </c>
    </row>
    <row r="25" spans="1:31">
      <c r="A25" s="254">
        <v>203</v>
      </c>
      <c r="B25" s="298" t="s">
        <v>261</v>
      </c>
      <c r="C25" s="36">
        <f>価格変換!J26</f>
        <v>0</v>
      </c>
      <c r="D25" s="72">
        <f>+$C25*各種係数!D24</f>
        <v>0</v>
      </c>
      <c r="E25" s="72">
        <f>+$D25*各種係数!E24</f>
        <v>0</v>
      </c>
      <c r="F25" s="36">
        <f>+$D25*各種係数!F24</f>
        <v>0</v>
      </c>
      <c r="G25" s="72">
        <v>0</v>
      </c>
      <c r="H25" s="36">
        <f>+G25*各種係数!D24</f>
        <v>0</v>
      </c>
      <c r="I25" s="72">
        <f>+G25*各種係数!C24</f>
        <v>0</v>
      </c>
      <c r="J25" s="36">
        <v>0</v>
      </c>
      <c r="K25" s="72">
        <f>+J25*各種係数!E24</f>
        <v>0</v>
      </c>
      <c r="L25" s="36">
        <f>+J25*各種係数!F24</f>
        <v>0</v>
      </c>
      <c r="M25" s="72"/>
      <c r="N25" s="36"/>
      <c r="O25" s="72">
        <f>$N$109*各種係数!G24</f>
        <v>0</v>
      </c>
      <c r="P25" s="36">
        <f>+O25*各種係数!D24</f>
        <v>0</v>
      </c>
      <c r="Q25" s="72">
        <f>+O25*各種係数!C24</f>
        <v>0</v>
      </c>
      <c r="R25" s="36">
        <v>0</v>
      </c>
      <c r="S25" s="72">
        <f>+R25*各種係数!E24</f>
        <v>0</v>
      </c>
      <c r="T25" s="36">
        <f>+R25*各種係数!F24</f>
        <v>0</v>
      </c>
      <c r="U25" s="72">
        <f t="shared" si="0"/>
        <v>0</v>
      </c>
      <c r="V25" s="36">
        <f t="shared" si="1"/>
        <v>0</v>
      </c>
      <c r="W25" s="72">
        <f t="shared" si="2"/>
        <v>0</v>
      </c>
      <c r="X25" s="36">
        <f>+D25*各種係数!H24*各種係数!$L$5</f>
        <v>0</v>
      </c>
      <c r="Y25" s="72">
        <f>+J25*各種係数!H24*各種係数!$L$5</f>
        <v>0</v>
      </c>
      <c r="Z25" s="36">
        <f>+R25*各種係数!H24*各種係数!$L$5</f>
        <v>0</v>
      </c>
      <c r="AA25" s="72">
        <f t="shared" si="3"/>
        <v>0</v>
      </c>
      <c r="AB25" s="36">
        <f>+D25*各種係数!I24*各種係数!$L$5</f>
        <v>0</v>
      </c>
      <c r="AC25" s="72">
        <f>+J25*各種係数!I24*各種係数!$L$5</f>
        <v>0</v>
      </c>
      <c r="AD25" s="36">
        <f>+R25*各種係数!I24*各種係数!$L$5</f>
        <v>0</v>
      </c>
      <c r="AE25" s="72">
        <f t="shared" si="4"/>
        <v>0</v>
      </c>
    </row>
    <row r="26" spans="1:31">
      <c r="A26" s="254">
        <v>204</v>
      </c>
      <c r="B26" s="298" t="s">
        <v>262</v>
      </c>
      <c r="C26" s="36">
        <f>価格変換!J27</f>
        <v>0</v>
      </c>
      <c r="D26" s="72">
        <f>+$C26*各種係数!D25</f>
        <v>0</v>
      </c>
      <c r="E26" s="72">
        <f>+$D26*各種係数!E25</f>
        <v>0</v>
      </c>
      <c r="F26" s="36">
        <f>+$D26*各種係数!F25</f>
        <v>0</v>
      </c>
      <c r="G26" s="72">
        <v>0</v>
      </c>
      <c r="H26" s="36">
        <f>+G26*各種係数!D25</f>
        <v>0</v>
      </c>
      <c r="I26" s="72">
        <f>+G26*各種係数!C25</f>
        <v>0</v>
      </c>
      <c r="J26" s="36">
        <v>0</v>
      </c>
      <c r="K26" s="72">
        <f>+J26*各種係数!E25</f>
        <v>0</v>
      </c>
      <c r="L26" s="36">
        <f>+J26*各種係数!F25</f>
        <v>0</v>
      </c>
      <c r="M26" s="72"/>
      <c r="N26" s="36"/>
      <c r="O26" s="72">
        <f>$N$109*各種係数!G25</f>
        <v>0</v>
      </c>
      <c r="P26" s="36">
        <f>+O26*各種係数!D25</f>
        <v>0</v>
      </c>
      <c r="Q26" s="72">
        <f>+O26*各種係数!C25</f>
        <v>0</v>
      </c>
      <c r="R26" s="36">
        <v>0</v>
      </c>
      <c r="S26" s="72">
        <f>+R26*各種係数!E25</f>
        <v>0</v>
      </c>
      <c r="T26" s="36">
        <f>+R26*各種係数!F25</f>
        <v>0</v>
      </c>
      <c r="U26" s="72">
        <f t="shared" si="0"/>
        <v>0</v>
      </c>
      <c r="V26" s="36">
        <f t="shared" si="1"/>
        <v>0</v>
      </c>
      <c r="W26" s="72">
        <f t="shared" si="2"/>
        <v>0</v>
      </c>
      <c r="X26" s="36">
        <f>+D26*各種係数!H25*各種係数!$L$5</f>
        <v>0</v>
      </c>
      <c r="Y26" s="72">
        <f>+J26*各種係数!H25*各種係数!$L$5</f>
        <v>0</v>
      </c>
      <c r="Z26" s="36">
        <f>+R26*各種係数!H25*各種係数!$L$5</f>
        <v>0</v>
      </c>
      <c r="AA26" s="72">
        <f t="shared" si="3"/>
        <v>0</v>
      </c>
      <c r="AB26" s="36">
        <f>+D26*各種係数!I25*各種係数!$L$5</f>
        <v>0</v>
      </c>
      <c r="AC26" s="72">
        <f>+J26*各種係数!I25*各種係数!$L$5</f>
        <v>0</v>
      </c>
      <c r="AD26" s="36">
        <f>+R26*各種係数!I25*各種係数!$L$5</f>
        <v>0</v>
      </c>
      <c r="AE26" s="72">
        <f t="shared" si="4"/>
        <v>0</v>
      </c>
    </row>
    <row r="27" spans="1:31">
      <c r="A27" s="254">
        <v>205</v>
      </c>
      <c r="B27" s="298" t="s">
        <v>263</v>
      </c>
      <c r="C27" s="36">
        <f>価格変換!J28</f>
        <v>0</v>
      </c>
      <c r="D27" s="72">
        <f>+$C27*各種係数!D26</f>
        <v>0</v>
      </c>
      <c r="E27" s="72">
        <f>+$D27*各種係数!E26</f>
        <v>0</v>
      </c>
      <c r="F27" s="36">
        <f>+$D27*各種係数!F26</f>
        <v>0</v>
      </c>
      <c r="G27" s="72">
        <v>0</v>
      </c>
      <c r="H27" s="36">
        <f>+G27*各種係数!D26</f>
        <v>0</v>
      </c>
      <c r="I27" s="72">
        <f>+G27*各種係数!C26</f>
        <v>0</v>
      </c>
      <c r="J27" s="36">
        <v>0</v>
      </c>
      <c r="K27" s="72">
        <f>+J27*各種係数!E26</f>
        <v>0</v>
      </c>
      <c r="L27" s="36">
        <f>+J27*各種係数!F26</f>
        <v>0</v>
      </c>
      <c r="M27" s="72"/>
      <c r="N27" s="36"/>
      <c r="O27" s="72">
        <f>$N$109*各種係数!G26</f>
        <v>0</v>
      </c>
      <c r="P27" s="36">
        <f>+O27*各種係数!D26</f>
        <v>0</v>
      </c>
      <c r="Q27" s="72">
        <f>+O27*各種係数!C26</f>
        <v>0</v>
      </c>
      <c r="R27" s="36">
        <v>0</v>
      </c>
      <c r="S27" s="72">
        <f>+R27*各種係数!E26</f>
        <v>0</v>
      </c>
      <c r="T27" s="36">
        <f>+R27*各種係数!F26</f>
        <v>0</v>
      </c>
      <c r="U27" s="72">
        <f t="shared" si="0"/>
        <v>0</v>
      </c>
      <c r="V27" s="36">
        <f t="shared" si="1"/>
        <v>0</v>
      </c>
      <c r="W27" s="72">
        <f t="shared" si="2"/>
        <v>0</v>
      </c>
      <c r="X27" s="36">
        <f>+D27*各種係数!H26*各種係数!$L$5</f>
        <v>0</v>
      </c>
      <c r="Y27" s="72">
        <f>+J27*各種係数!H26*各種係数!$L$5</f>
        <v>0</v>
      </c>
      <c r="Z27" s="36">
        <f>+R27*各種係数!H26*各種係数!$L$5</f>
        <v>0</v>
      </c>
      <c r="AA27" s="72">
        <f t="shared" si="3"/>
        <v>0</v>
      </c>
      <c r="AB27" s="36">
        <f>+D27*各種係数!I26*各種係数!$L$5</f>
        <v>0</v>
      </c>
      <c r="AC27" s="72">
        <f>+J27*各種係数!I26*各種係数!$L$5</f>
        <v>0</v>
      </c>
      <c r="AD27" s="36">
        <f>+R27*各種係数!I26*各種係数!$L$5</f>
        <v>0</v>
      </c>
      <c r="AE27" s="72">
        <f t="shared" si="4"/>
        <v>0</v>
      </c>
    </row>
    <row r="28" spans="1:31">
      <c r="A28" s="254">
        <v>206</v>
      </c>
      <c r="B28" s="298" t="s">
        <v>264</v>
      </c>
      <c r="C28" s="36">
        <f>価格変換!J29</f>
        <v>0</v>
      </c>
      <c r="D28" s="72">
        <f>+$C28*各種係数!D27</f>
        <v>0</v>
      </c>
      <c r="E28" s="72">
        <f>+$D28*各種係数!E27</f>
        <v>0</v>
      </c>
      <c r="F28" s="36">
        <f>+$D28*各種係数!F27</f>
        <v>0</v>
      </c>
      <c r="G28" s="72">
        <v>0</v>
      </c>
      <c r="H28" s="36">
        <f>+G28*各種係数!D27</f>
        <v>0</v>
      </c>
      <c r="I28" s="72">
        <f>+G28*各種係数!C27</f>
        <v>0</v>
      </c>
      <c r="J28" s="36">
        <v>0</v>
      </c>
      <c r="K28" s="72">
        <f>+J28*各種係数!E27</f>
        <v>0</v>
      </c>
      <c r="L28" s="36">
        <f>+J28*各種係数!F27</f>
        <v>0</v>
      </c>
      <c r="M28" s="72"/>
      <c r="N28" s="36"/>
      <c r="O28" s="72">
        <f>$N$109*各種係数!G27</f>
        <v>0</v>
      </c>
      <c r="P28" s="36">
        <f>+O28*各種係数!D27</f>
        <v>0</v>
      </c>
      <c r="Q28" s="72">
        <f>+O28*各種係数!C27</f>
        <v>0</v>
      </c>
      <c r="R28" s="36">
        <v>0</v>
      </c>
      <c r="S28" s="72">
        <f>+R28*各種係数!E27</f>
        <v>0</v>
      </c>
      <c r="T28" s="36">
        <f>+R28*各種係数!F27</f>
        <v>0</v>
      </c>
      <c r="U28" s="72">
        <f t="shared" si="0"/>
        <v>0</v>
      </c>
      <c r="V28" s="36">
        <f t="shared" si="1"/>
        <v>0</v>
      </c>
      <c r="W28" s="72">
        <f t="shared" si="2"/>
        <v>0</v>
      </c>
      <c r="X28" s="36">
        <f>+D28*各種係数!H27*各種係数!$L$5</f>
        <v>0</v>
      </c>
      <c r="Y28" s="72">
        <f>+J28*各種係数!H27*各種係数!$L$5</f>
        <v>0</v>
      </c>
      <c r="Z28" s="36">
        <f>+R28*各種係数!H27*各種係数!$L$5</f>
        <v>0</v>
      </c>
      <c r="AA28" s="72">
        <f t="shared" si="3"/>
        <v>0</v>
      </c>
      <c r="AB28" s="36">
        <f>+D28*各種係数!I27*各種係数!$L$5</f>
        <v>0</v>
      </c>
      <c r="AC28" s="72">
        <f>+J28*各種係数!I27*各種係数!$L$5</f>
        <v>0</v>
      </c>
      <c r="AD28" s="36">
        <f>+R28*各種係数!I27*各種係数!$L$5</f>
        <v>0</v>
      </c>
      <c r="AE28" s="72">
        <f t="shared" si="4"/>
        <v>0</v>
      </c>
    </row>
    <row r="29" spans="1:31">
      <c r="A29" s="255">
        <v>207</v>
      </c>
      <c r="B29" s="271" t="s">
        <v>265</v>
      </c>
      <c r="C29" s="36">
        <f>価格変換!J30</f>
        <v>0</v>
      </c>
      <c r="D29" s="72">
        <f>+$C29*各種係数!D28</f>
        <v>0</v>
      </c>
      <c r="E29" s="72">
        <f>+$D29*各種係数!E28</f>
        <v>0</v>
      </c>
      <c r="F29" s="36">
        <f>+$D29*各種係数!F28</f>
        <v>0</v>
      </c>
      <c r="G29" s="72">
        <v>0</v>
      </c>
      <c r="H29" s="36">
        <f>+G29*各種係数!D28</f>
        <v>0</v>
      </c>
      <c r="I29" s="72">
        <f>+G29*各種係数!C28</f>
        <v>0</v>
      </c>
      <c r="J29" s="36">
        <v>0</v>
      </c>
      <c r="K29" s="72">
        <f>+J29*各種係数!E28</f>
        <v>0</v>
      </c>
      <c r="L29" s="36">
        <f>+J29*各種係数!F28</f>
        <v>0</v>
      </c>
      <c r="M29" s="72"/>
      <c r="N29" s="36"/>
      <c r="O29" s="72">
        <f>$N$109*各種係数!G28</f>
        <v>0</v>
      </c>
      <c r="P29" s="36">
        <f>+O29*各種係数!D28</f>
        <v>0</v>
      </c>
      <c r="Q29" s="72">
        <f>+O29*各種係数!C28</f>
        <v>0</v>
      </c>
      <c r="R29" s="36">
        <v>0</v>
      </c>
      <c r="S29" s="72">
        <f>+R29*各種係数!E28</f>
        <v>0</v>
      </c>
      <c r="T29" s="36">
        <f>+R29*各種係数!F28</f>
        <v>0</v>
      </c>
      <c r="U29" s="72">
        <f t="shared" si="0"/>
        <v>0</v>
      </c>
      <c r="V29" s="36">
        <f t="shared" si="1"/>
        <v>0</v>
      </c>
      <c r="W29" s="72">
        <f t="shared" si="2"/>
        <v>0</v>
      </c>
      <c r="X29" s="36">
        <f>+D29*各種係数!H28*各種係数!$L$5</f>
        <v>0</v>
      </c>
      <c r="Y29" s="72">
        <f>+J29*各種係数!H28*各種係数!$L$5</f>
        <v>0</v>
      </c>
      <c r="Z29" s="36">
        <f>+R29*各種係数!H28*各種係数!$L$5</f>
        <v>0</v>
      </c>
      <c r="AA29" s="72">
        <f t="shared" si="3"/>
        <v>0</v>
      </c>
      <c r="AB29" s="36">
        <f>+D29*各種係数!I28*各種係数!$L$5</f>
        <v>0</v>
      </c>
      <c r="AC29" s="72">
        <f>+J29*各種係数!I28*各種係数!$L$5</f>
        <v>0</v>
      </c>
      <c r="AD29" s="36">
        <f>+R29*各種係数!I28*各種係数!$L$5</f>
        <v>0</v>
      </c>
      <c r="AE29" s="72">
        <f t="shared" si="4"/>
        <v>0</v>
      </c>
    </row>
    <row r="30" spans="1:31">
      <c r="A30" s="254">
        <v>208</v>
      </c>
      <c r="B30" s="298" t="s">
        <v>266</v>
      </c>
      <c r="C30" s="37">
        <f>価格変換!J31</f>
        <v>0</v>
      </c>
      <c r="D30" s="73">
        <f>+$C30*各種係数!D29</f>
        <v>0</v>
      </c>
      <c r="E30" s="73">
        <f>+$D30*各種係数!E29</f>
        <v>0</v>
      </c>
      <c r="F30" s="37">
        <f>+$D30*各種係数!F29</f>
        <v>0</v>
      </c>
      <c r="G30" s="73">
        <v>0</v>
      </c>
      <c r="H30" s="37">
        <f>+G30*各種係数!D29</f>
        <v>0</v>
      </c>
      <c r="I30" s="73">
        <f>+G30*各種係数!C29</f>
        <v>0</v>
      </c>
      <c r="J30" s="37">
        <v>0</v>
      </c>
      <c r="K30" s="73">
        <f>+J30*各種係数!E29</f>
        <v>0</v>
      </c>
      <c r="L30" s="37">
        <f>+J30*各種係数!F29</f>
        <v>0</v>
      </c>
      <c r="M30" s="73"/>
      <c r="N30" s="37"/>
      <c r="O30" s="73">
        <f>$N$109*各種係数!G29</f>
        <v>0</v>
      </c>
      <c r="P30" s="37">
        <f>+O30*各種係数!D29</f>
        <v>0</v>
      </c>
      <c r="Q30" s="73">
        <f>+O30*各種係数!C29</f>
        <v>0</v>
      </c>
      <c r="R30" s="37">
        <v>0</v>
      </c>
      <c r="S30" s="73">
        <f>+R30*各種係数!E29</f>
        <v>0</v>
      </c>
      <c r="T30" s="37">
        <f>+R30*各種係数!F29</f>
        <v>0</v>
      </c>
      <c r="U30" s="73">
        <f t="shared" si="0"/>
        <v>0</v>
      </c>
      <c r="V30" s="37">
        <f t="shared" si="1"/>
        <v>0</v>
      </c>
      <c r="W30" s="73">
        <f t="shared" si="2"/>
        <v>0</v>
      </c>
      <c r="X30" s="37">
        <f>+D30*各種係数!H29*各種係数!$L$5</f>
        <v>0</v>
      </c>
      <c r="Y30" s="73">
        <f>+J30*各種係数!H29*各種係数!$L$5</f>
        <v>0</v>
      </c>
      <c r="Z30" s="37">
        <f>+R30*各種係数!H29*各種係数!$L$5</f>
        <v>0</v>
      </c>
      <c r="AA30" s="73">
        <f t="shared" si="3"/>
        <v>0</v>
      </c>
      <c r="AB30" s="37">
        <f>+D30*各種係数!I29*各種係数!$L$5</f>
        <v>0</v>
      </c>
      <c r="AC30" s="73">
        <f>+J30*各種係数!I29*各種係数!$L$5</f>
        <v>0</v>
      </c>
      <c r="AD30" s="37">
        <f>+R30*各種係数!I29*各種係数!$L$5</f>
        <v>0</v>
      </c>
      <c r="AE30" s="73">
        <f t="shared" si="4"/>
        <v>0</v>
      </c>
    </row>
    <row r="31" spans="1:31">
      <c r="A31" s="254">
        <v>211</v>
      </c>
      <c r="B31" s="298" t="s">
        <v>267</v>
      </c>
      <c r="C31" s="36">
        <f>価格変換!J32</f>
        <v>0</v>
      </c>
      <c r="D31" s="72">
        <f>+$C31*各種係数!D30</f>
        <v>0</v>
      </c>
      <c r="E31" s="72">
        <f>+$D31*各種係数!E30</f>
        <v>0</v>
      </c>
      <c r="F31" s="36">
        <f>+$D31*各種係数!F30</f>
        <v>0</v>
      </c>
      <c r="G31" s="72">
        <v>0</v>
      </c>
      <c r="H31" s="36">
        <f>+G31*各種係数!D30</f>
        <v>0</v>
      </c>
      <c r="I31" s="72">
        <f>+G31*各種係数!C30</f>
        <v>0</v>
      </c>
      <c r="J31" s="36">
        <v>0</v>
      </c>
      <c r="K31" s="72">
        <f>+J31*各種係数!E30</f>
        <v>0</v>
      </c>
      <c r="L31" s="36">
        <f>+J31*各種係数!F30</f>
        <v>0</v>
      </c>
      <c r="M31" s="72"/>
      <c r="N31" s="36"/>
      <c r="O31" s="72">
        <f>$N$109*各種係数!G30</f>
        <v>0</v>
      </c>
      <c r="P31" s="36">
        <f>+O31*各種係数!D30</f>
        <v>0</v>
      </c>
      <c r="Q31" s="72">
        <f>+O31*各種係数!C30</f>
        <v>0</v>
      </c>
      <c r="R31" s="36">
        <v>0</v>
      </c>
      <c r="S31" s="72">
        <f>+R31*各種係数!E30</f>
        <v>0</v>
      </c>
      <c r="T31" s="36">
        <f>+R31*各種係数!F30</f>
        <v>0</v>
      </c>
      <c r="U31" s="72">
        <f t="shared" si="0"/>
        <v>0</v>
      </c>
      <c r="V31" s="36">
        <f t="shared" si="1"/>
        <v>0</v>
      </c>
      <c r="W31" s="72">
        <f t="shared" si="2"/>
        <v>0</v>
      </c>
      <c r="X31" s="36">
        <f>+D31*各種係数!H30*各種係数!$L$5</f>
        <v>0</v>
      </c>
      <c r="Y31" s="72">
        <f>+J31*各種係数!H30*各種係数!$L$5</f>
        <v>0</v>
      </c>
      <c r="Z31" s="36">
        <f>+R31*各種係数!H30*各種係数!$L$5</f>
        <v>0</v>
      </c>
      <c r="AA31" s="72">
        <f t="shared" si="3"/>
        <v>0</v>
      </c>
      <c r="AB31" s="36">
        <f>+D31*各種係数!I30*各種係数!$L$5</f>
        <v>0</v>
      </c>
      <c r="AC31" s="72">
        <f>+J31*各種係数!I30*各種係数!$L$5</f>
        <v>0</v>
      </c>
      <c r="AD31" s="36">
        <f>+R31*各種係数!I30*各種係数!$L$5</f>
        <v>0</v>
      </c>
      <c r="AE31" s="72">
        <f t="shared" si="4"/>
        <v>0</v>
      </c>
    </row>
    <row r="32" spans="1:31">
      <c r="A32" s="254">
        <v>212</v>
      </c>
      <c r="B32" s="298" t="s">
        <v>268</v>
      </c>
      <c r="C32" s="36">
        <f>価格変換!J33</f>
        <v>0</v>
      </c>
      <c r="D32" s="72">
        <f>+$C32*各種係数!D31</f>
        <v>0</v>
      </c>
      <c r="E32" s="72">
        <f>+$D32*各種係数!E31</f>
        <v>0</v>
      </c>
      <c r="F32" s="36">
        <f>+$D32*各種係数!F31</f>
        <v>0</v>
      </c>
      <c r="G32" s="72">
        <v>0</v>
      </c>
      <c r="H32" s="36">
        <f>+G32*各種係数!D31</f>
        <v>0</v>
      </c>
      <c r="I32" s="72">
        <f>+G32*各種係数!C31</f>
        <v>0</v>
      </c>
      <c r="J32" s="36">
        <v>0</v>
      </c>
      <c r="K32" s="72">
        <f>+J32*各種係数!E31</f>
        <v>0</v>
      </c>
      <c r="L32" s="36">
        <f>+J32*各種係数!F31</f>
        <v>0</v>
      </c>
      <c r="M32" s="72"/>
      <c r="N32" s="36"/>
      <c r="O32" s="72">
        <f>$N$109*各種係数!G31</f>
        <v>0</v>
      </c>
      <c r="P32" s="36">
        <f>+O32*各種係数!D31</f>
        <v>0</v>
      </c>
      <c r="Q32" s="72">
        <f>+O32*各種係数!C31</f>
        <v>0</v>
      </c>
      <c r="R32" s="36">
        <v>0</v>
      </c>
      <c r="S32" s="72">
        <f>+R32*各種係数!E31</f>
        <v>0</v>
      </c>
      <c r="T32" s="36">
        <f>+R32*各種係数!F31</f>
        <v>0</v>
      </c>
      <c r="U32" s="72">
        <f t="shared" si="0"/>
        <v>0</v>
      </c>
      <c r="V32" s="36">
        <f t="shared" si="1"/>
        <v>0</v>
      </c>
      <c r="W32" s="72">
        <f t="shared" si="2"/>
        <v>0</v>
      </c>
      <c r="X32" s="36">
        <f>+D32*各種係数!H31*各種係数!$L$5</f>
        <v>0</v>
      </c>
      <c r="Y32" s="72">
        <f>+J32*各種係数!H31*各種係数!$L$5</f>
        <v>0</v>
      </c>
      <c r="Z32" s="36">
        <f>+R32*各種係数!H31*各種係数!$L$5</f>
        <v>0</v>
      </c>
      <c r="AA32" s="72">
        <f t="shared" si="3"/>
        <v>0</v>
      </c>
      <c r="AB32" s="36">
        <f>+D32*各種係数!I31*各種係数!$L$5</f>
        <v>0</v>
      </c>
      <c r="AC32" s="72">
        <f>+J32*各種係数!I31*各種係数!$L$5</f>
        <v>0</v>
      </c>
      <c r="AD32" s="36">
        <f>+R32*各種係数!I31*各種係数!$L$5</f>
        <v>0</v>
      </c>
      <c r="AE32" s="72">
        <f t="shared" si="4"/>
        <v>0</v>
      </c>
    </row>
    <row r="33" spans="1:31">
      <c r="A33" s="254">
        <v>221</v>
      </c>
      <c r="B33" s="298" t="s">
        <v>269</v>
      </c>
      <c r="C33" s="36">
        <f>価格変換!J34</f>
        <v>0</v>
      </c>
      <c r="D33" s="72">
        <f>+$C33*各種係数!D32</f>
        <v>0</v>
      </c>
      <c r="E33" s="72">
        <f>+$D33*各種係数!E32</f>
        <v>0</v>
      </c>
      <c r="F33" s="36">
        <f>+$D33*各種係数!F32</f>
        <v>0</v>
      </c>
      <c r="G33" s="72">
        <v>0</v>
      </c>
      <c r="H33" s="36">
        <f>+G33*各種係数!D32</f>
        <v>0</v>
      </c>
      <c r="I33" s="72">
        <f>+G33*各種係数!C32</f>
        <v>0</v>
      </c>
      <c r="J33" s="36">
        <v>0</v>
      </c>
      <c r="K33" s="72">
        <f>+J33*各種係数!E32</f>
        <v>0</v>
      </c>
      <c r="L33" s="36">
        <f>+J33*各種係数!F32</f>
        <v>0</v>
      </c>
      <c r="M33" s="72"/>
      <c r="N33" s="36"/>
      <c r="O33" s="72">
        <f>$N$109*各種係数!G32</f>
        <v>0</v>
      </c>
      <c r="P33" s="36">
        <f>+O33*各種係数!D32</f>
        <v>0</v>
      </c>
      <c r="Q33" s="72">
        <f>+O33*各種係数!C32</f>
        <v>0</v>
      </c>
      <c r="R33" s="36">
        <v>0</v>
      </c>
      <c r="S33" s="72">
        <f>+R33*各種係数!E32</f>
        <v>0</v>
      </c>
      <c r="T33" s="36">
        <f>+R33*各種係数!F32</f>
        <v>0</v>
      </c>
      <c r="U33" s="72">
        <f t="shared" si="0"/>
        <v>0</v>
      </c>
      <c r="V33" s="36">
        <f t="shared" si="1"/>
        <v>0</v>
      </c>
      <c r="W33" s="72">
        <f t="shared" si="2"/>
        <v>0</v>
      </c>
      <c r="X33" s="36">
        <f>+D33*各種係数!H32*各種係数!$L$5</f>
        <v>0</v>
      </c>
      <c r="Y33" s="72">
        <f>+J33*各種係数!H32*各種係数!$L$5</f>
        <v>0</v>
      </c>
      <c r="Z33" s="36">
        <f>+R33*各種係数!H32*各種係数!$L$5</f>
        <v>0</v>
      </c>
      <c r="AA33" s="72">
        <f t="shared" si="3"/>
        <v>0</v>
      </c>
      <c r="AB33" s="36">
        <f>+D33*各種係数!I32*各種係数!$L$5</f>
        <v>0</v>
      </c>
      <c r="AC33" s="72">
        <f>+J33*各種係数!I32*各種係数!$L$5</f>
        <v>0</v>
      </c>
      <c r="AD33" s="36">
        <f>+R33*各種係数!I32*各種係数!$L$5</f>
        <v>0</v>
      </c>
      <c r="AE33" s="72">
        <f t="shared" si="4"/>
        <v>0</v>
      </c>
    </row>
    <row r="34" spans="1:31">
      <c r="A34" s="255">
        <v>222</v>
      </c>
      <c r="B34" s="271" t="s">
        <v>270</v>
      </c>
      <c r="C34" s="38">
        <f>価格変換!J35</f>
        <v>0</v>
      </c>
      <c r="D34" s="74">
        <f>+$C34*各種係数!D33</f>
        <v>0</v>
      </c>
      <c r="E34" s="74">
        <f>+$D34*各種係数!E33</f>
        <v>0</v>
      </c>
      <c r="F34" s="38">
        <f>+$D34*各種係数!F33</f>
        <v>0</v>
      </c>
      <c r="G34" s="74">
        <v>0</v>
      </c>
      <c r="H34" s="38">
        <f>+G34*各種係数!D33</f>
        <v>0</v>
      </c>
      <c r="I34" s="74">
        <f>+G34*各種係数!C33</f>
        <v>0</v>
      </c>
      <c r="J34" s="38">
        <v>0</v>
      </c>
      <c r="K34" s="74">
        <f>+J34*各種係数!E33</f>
        <v>0</v>
      </c>
      <c r="L34" s="38">
        <f>+J34*各種係数!F33</f>
        <v>0</v>
      </c>
      <c r="M34" s="74"/>
      <c r="N34" s="38"/>
      <c r="O34" s="74">
        <f>$N$109*各種係数!G33</f>
        <v>0</v>
      </c>
      <c r="P34" s="38">
        <f>+O34*各種係数!D33</f>
        <v>0</v>
      </c>
      <c r="Q34" s="74">
        <f>+O34*各種係数!C33</f>
        <v>0</v>
      </c>
      <c r="R34" s="38">
        <v>0</v>
      </c>
      <c r="S34" s="74">
        <f>+R34*各種係数!E33</f>
        <v>0</v>
      </c>
      <c r="T34" s="38">
        <f>+R34*各種係数!F33</f>
        <v>0</v>
      </c>
      <c r="U34" s="74">
        <f t="shared" si="0"/>
        <v>0</v>
      </c>
      <c r="V34" s="38">
        <f t="shared" si="1"/>
        <v>0</v>
      </c>
      <c r="W34" s="74">
        <f t="shared" si="2"/>
        <v>0</v>
      </c>
      <c r="X34" s="38">
        <f>+D34*各種係数!H33*各種係数!$L$5</f>
        <v>0</v>
      </c>
      <c r="Y34" s="74">
        <f>+J34*各種係数!H33*各種係数!$L$5</f>
        <v>0</v>
      </c>
      <c r="Z34" s="38">
        <f>+R34*各種係数!H33*各種係数!$L$5</f>
        <v>0</v>
      </c>
      <c r="AA34" s="74">
        <f t="shared" si="3"/>
        <v>0</v>
      </c>
      <c r="AB34" s="38">
        <f>+D34*各種係数!I33*各種係数!$L$5</f>
        <v>0</v>
      </c>
      <c r="AC34" s="74">
        <f>+J34*各種係数!I33*各種係数!$L$5</f>
        <v>0</v>
      </c>
      <c r="AD34" s="38">
        <f>+R34*各種係数!I33*各種係数!$L$5</f>
        <v>0</v>
      </c>
      <c r="AE34" s="74">
        <f t="shared" si="4"/>
        <v>0</v>
      </c>
    </row>
    <row r="35" spans="1:31">
      <c r="A35" s="254">
        <v>231</v>
      </c>
      <c r="B35" s="298" t="s">
        <v>271</v>
      </c>
      <c r="C35" s="37">
        <f>価格変換!J36</f>
        <v>0</v>
      </c>
      <c r="D35" s="73">
        <f>+$C35*各種係数!D34</f>
        <v>0</v>
      </c>
      <c r="E35" s="73">
        <f>+$D35*各種係数!E34</f>
        <v>0</v>
      </c>
      <c r="F35" s="37">
        <f>+$D35*各種係数!F34</f>
        <v>0</v>
      </c>
      <c r="G35" s="73">
        <v>0</v>
      </c>
      <c r="H35" s="37">
        <f>+G35*各種係数!D34</f>
        <v>0</v>
      </c>
      <c r="I35" s="73">
        <f>+G35*各種係数!C34</f>
        <v>0</v>
      </c>
      <c r="J35" s="37">
        <v>0</v>
      </c>
      <c r="K35" s="73">
        <f>+J35*各種係数!E34</f>
        <v>0</v>
      </c>
      <c r="L35" s="37">
        <f>+J35*各種係数!F34</f>
        <v>0</v>
      </c>
      <c r="M35" s="73"/>
      <c r="N35" s="37"/>
      <c r="O35" s="73">
        <f>$N$109*各種係数!G34</f>
        <v>0</v>
      </c>
      <c r="P35" s="37">
        <f>+O35*各種係数!D34</f>
        <v>0</v>
      </c>
      <c r="Q35" s="73">
        <f>+O35*各種係数!C34</f>
        <v>0</v>
      </c>
      <c r="R35" s="37">
        <v>0</v>
      </c>
      <c r="S35" s="73">
        <f>+R35*各種係数!E34</f>
        <v>0</v>
      </c>
      <c r="T35" s="37">
        <f>+R35*各種係数!F34</f>
        <v>0</v>
      </c>
      <c r="U35" s="73">
        <f t="shared" si="0"/>
        <v>0</v>
      </c>
      <c r="V35" s="37">
        <f t="shared" si="1"/>
        <v>0</v>
      </c>
      <c r="W35" s="73">
        <f t="shared" si="2"/>
        <v>0</v>
      </c>
      <c r="X35" s="37">
        <f>+D35*各種係数!H34*各種係数!$L$5</f>
        <v>0</v>
      </c>
      <c r="Y35" s="73">
        <f>+J35*各種係数!H34*各種係数!$L$5</f>
        <v>0</v>
      </c>
      <c r="Z35" s="37">
        <f>+R35*各種係数!H34*各種係数!$L$5</f>
        <v>0</v>
      </c>
      <c r="AA35" s="73">
        <f t="shared" si="3"/>
        <v>0</v>
      </c>
      <c r="AB35" s="37">
        <f>+D35*各種係数!I34*各種係数!$L$5</f>
        <v>0</v>
      </c>
      <c r="AC35" s="73">
        <f>+J35*各種係数!I34*各種係数!$L$5</f>
        <v>0</v>
      </c>
      <c r="AD35" s="37">
        <f>+R35*各種係数!I34*各種係数!$L$5</f>
        <v>0</v>
      </c>
      <c r="AE35" s="73">
        <f t="shared" si="4"/>
        <v>0</v>
      </c>
    </row>
    <row r="36" spans="1:31">
      <c r="A36" s="254">
        <v>251</v>
      </c>
      <c r="B36" s="298" t="s">
        <v>272</v>
      </c>
      <c r="C36" s="36">
        <f>価格変換!J37</f>
        <v>0</v>
      </c>
      <c r="D36" s="72">
        <f>+$C36*各種係数!D35</f>
        <v>0</v>
      </c>
      <c r="E36" s="72">
        <f>+$D36*各種係数!E35</f>
        <v>0</v>
      </c>
      <c r="F36" s="36">
        <f>+$D36*各種係数!F35</f>
        <v>0</v>
      </c>
      <c r="G36" s="72">
        <v>0</v>
      </c>
      <c r="H36" s="36">
        <f>+G36*各種係数!D35</f>
        <v>0</v>
      </c>
      <c r="I36" s="72">
        <f>+G36*各種係数!C35</f>
        <v>0</v>
      </c>
      <c r="J36" s="36">
        <v>0</v>
      </c>
      <c r="K36" s="72">
        <f>+J36*各種係数!E35</f>
        <v>0</v>
      </c>
      <c r="L36" s="36">
        <f>+J36*各種係数!F35</f>
        <v>0</v>
      </c>
      <c r="M36" s="72"/>
      <c r="N36" s="36"/>
      <c r="O36" s="72">
        <f>$N$109*各種係数!G35</f>
        <v>0</v>
      </c>
      <c r="P36" s="36">
        <f>+O36*各種係数!D35</f>
        <v>0</v>
      </c>
      <c r="Q36" s="72">
        <f>+O36*各種係数!C35</f>
        <v>0</v>
      </c>
      <c r="R36" s="36">
        <v>0</v>
      </c>
      <c r="S36" s="72">
        <f>+R36*各種係数!E35</f>
        <v>0</v>
      </c>
      <c r="T36" s="36">
        <f>+R36*各種係数!F35</f>
        <v>0</v>
      </c>
      <c r="U36" s="72">
        <f t="shared" si="0"/>
        <v>0</v>
      </c>
      <c r="V36" s="36">
        <f t="shared" si="1"/>
        <v>0</v>
      </c>
      <c r="W36" s="72">
        <f t="shared" si="2"/>
        <v>0</v>
      </c>
      <c r="X36" s="36">
        <f>+D36*各種係数!H35*各種係数!$L$5</f>
        <v>0</v>
      </c>
      <c r="Y36" s="72">
        <f>+J36*各種係数!H35*各種係数!$L$5</f>
        <v>0</v>
      </c>
      <c r="Z36" s="36">
        <f>+R36*各種係数!H35*各種係数!$L$5</f>
        <v>0</v>
      </c>
      <c r="AA36" s="72">
        <f t="shared" si="3"/>
        <v>0</v>
      </c>
      <c r="AB36" s="36">
        <f>+D36*各種係数!I35*各種係数!$L$5</f>
        <v>0</v>
      </c>
      <c r="AC36" s="72">
        <f>+J36*各種係数!I35*各種係数!$L$5</f>
        <v>0</v>
      </c>
      <c r="AD36" s="36">
        <f>+R36*各種係数!I35*各種係数!$L$5</f>
        <v>0</v>
      </c>
      <c r="AE36" s="72">
        <f t="shared" si="4"/>
        <v>0</v>
      </c>
    </row>
    <row r="37" spans="1:31">
      <c r="A37" s="254">
        <v>252</v>
      </c>
      <c r="B37" s="298" t="s">
        <v>273</v>
      </c>
      <c r="C37" s="36">
        <f>価格変換!J38</f>
        <v>0</v>
      </c>
      <c r="D37" s="72">
        <f>+$C37*各種係数!D36</f>
        <v>0</v>
      </c>
      <c r="E37" s="72">
        <f>+$D37*各種係数!E36</f>
        <v>0</v>
      </c>
      <c r="F37" s="36">
        <f>+$D37*各種係数!F36</f>
        <v>0</v>
      </c>
      <c r="G37" s="72">
        <v>0</v>
      </c>
      <c r="H37" s="36">
        <f>+G37*各種係数!D36</f>
        <v>0</v>
      </c>
      <c r="I37" s="72">
        <f>+G37*各種係数!C36</f>
        <v>0</v>
      </c>
      <c r="J37" s="36">
        <v>0</v>
      </c>
      <c r="K37" s="72">
        <f>+J37*各種係数!E36</f>
        <v>0</v>
      </c>
      <c r="L37" s="36">
        <f>+J37*各種係数!F36</f>
        <v>0</v>
      </c>
      <c r="M37" s="72"/>
      <c r="N37" s="36"/>
      <c r="O37" s="72">
        <f>$N$109*各種係数!G36</f>
        <v>0</v>
      </c>
      <c r="P37" s="36">
        <f>+O37*各種係数!D36</f>
        <v>0</v>
      </c>
      <c r="Q37" s="72">
        <f>+O37*各種係数!C36</f>
        <v>0</v>
      </c>
      <c r="R37" s="36">
        <v>0</v>
      </c>
      <c r="S37" s="72">
        <f>+R37*各種係数!E36</f>
        <v>0</v>
      </c>
      <c r="T37" s="36">
        <f>+R37*各種係数!F36</f>
        <v>0</v>
      </c>
      <c r="U37" s="72">
        <f t="shared" si="0"/>
        <v>0</v>
      </c>
      <c r="V37" s="36">
        <f t="shared" si="1"/>
        <v>0</v>
      </c>
      <c r="W37" s="72">
        <f t="shared" si="2"/>
        <v>0</v>
      </c>
      <c r="X37" s="36">
        <f>+D37*各種係数!H36*各種係数!$L$5</f>
        <v>0</v>
      </c>
      <c r="Y37" s="72">
        <f>+J37*各種係数!H36*各種係数!$L$5</f>
        <v>0</v>
      </c>
      <c r="Z37" s="36">
        <f>+R37*各種係数!H36*各種係数!$L$5</f>
        <v>0</v>
      </c>
      <c r="AA37" s="72">
        <f t="shared" si="3"/>
        <v>0</v>
      </c>
      <c r="AB37" s="36">
        <f>+D37*各種係数!I36*各種係数!$L$5</f>
        <v>0</v>
      </c>
      <c r="AC37" s="72">
        <f>+J37*各種係数!I36*各種係数!$L$5</f>
        <v>0</v>
      </c>
      <c r="AD37" s="36">
        <f>+R37*各種係数!I36*各種係数!$L$5</f>
        <v>0</v>
      </c>
      <c r="AE37" s="72">
        <f t="shared" si="4"/>
        <v>0</v>
      </c>
    </row>
    <row r="38" spans="1:31">
      <c r="A38" s="254">
        <v>253</v>
      </c>
      <c r="B38" s="298" t="s">
        <v>274</v>
      </c>
      <c r="C38" s="36">
        <f>価格変換!J39</f>
        <v>0</v>
      </c>
      <c r="D38" s="72">
        <f>+$C38*各種係数!D37</f>
        <v>0</v>
      </c>
      <c r="E38" s="72">
        <f>+$D38*各種係数!E37</f>
        <v>0</v>
      </c>
      <c r="F38" s="36">
        <f>+$D38*各種係数!F37</f>
        <v>0</v>
      </c>
      <c r="G38" s="72">
        <v>0</v>
      </c>
      <c r="H38" s="36">
        <f>+G38*各種係数!D37</f>
        <v>0</v>
      </c>
      <c r="I38" s="72">
        <f>+G38*各種係数!C37</f>
        <v>0</v>
      </c>
      <c r="J38" s="36">
        <v>0</v>
      </c>
      <c r="K38" s="72">
        <f>+J38*各種係数!E37</f>
        <v>0</v>
      </c>
      <c r="L38" s="36">
        <f>+J38*各種係数!F37</f>
        <v>0</v>
      </c>
      <c r="M38" s="72"/>
      <c r="N38" s="36"/>
      <c r="O38" s="72">
        <f>$N$109*各種係数!G37</f>
        <v>0</v>
      </c>
      <c r="P38" s="36">
        <f>+O38*各種係数!D37</f>
        <v>0</v>
      </c>
      <c r="Q38" s="72">
        <f>+O38*各種係数!C37</f>
        <v>0</v>
      </c>
      <c r="R38" s="36">
        <v>0</v>
      </c>
      <c r="S38" s="72">
        <f>+R38*各種係数!E37</f>
        <v>0</v>
      </c>
      <c r="T38" s="36">
        <f>+R38*各種係数!F37</f>
        <v>0</v>
      </c>
      <c r="U38" s="72">
        <f t="shared" si="0"/>
        <v>0</v>
      </c>
      <c r="V38" s="36">
        <f t="shared" si="1"/>
        <v>0</v>
      </c>
      <c r="W38" s="72">
        <f t="shared" si="2"/>
        <v>0</v>
      </c>
      <c r="X38" s="36">
        <f>+D38*各種係数!H37*各種係数!$L$5</f>
        <v>0</v>
      </c>
      <c r="Y38" s="72">
        <f>+J38*各種係数!H37*各種係数!$L$5</f>
        <v>0</v>
      </c>
      <c r="Z38" s="36">
        <f>+R38*各種係数!H37*各種係数!$L$5</f>
        <v>0</v>
      </c>
      <c r="AA38" s="72">
        <f t="shared" si="3"/>
        <v>0</v>
      </c>
      <c r="AB38" s="36">
        <f>+D38*各種係数!I37*各種係数!$L$5</f>
        <v>0</v>
      </c>
      <c r="AC38" s="72">
        <f>+J38*各種係数!I37*各種係数!$L$5</f>
        <v>0</v>
      </c>
      <c r="AD38" s="36">
        <f>+R38*各種係数!I37*各種係数!$L$5</f>
        <v>0</v>
      </c>
      <c r="AE38" s="72">
        <f t="shared" si="4"/>
        <v>0</v>
      </c>
    </row>
    <row r="39" spans="1:31">
      <c r="A39" s="255">
        <v>259</v>
      </c>
      <c r="B39" s="271" t="s">
        <v>275</v>
      </c>
      <c r="C39" s="38">
        <f>価格変換!J40</f>
        <v>0</v>
      </c>
      <c r="D39" s="74">
        <f>+$C39*各種係数!D38</f>
        <v>0</v>
      </c>
      <c r="E39" s="74">
        <f>+$D39*各種係数!E38</f>
        <v>0</v>
      </c>
      <c r="F39" s="38">
        <f>+$D39*各種係数!F38</f>
        <v>0</v>
      </c>
      <c r="G39" s="74">
        <v>0</v>
      </c>
      <c r="H39" s="38">
        <f>+G39*各種係数!D38</f>
        <v>0</v>
      </c>
      <c r="I39" s="74">
        <f>+G39*各種係数!C38</f>
        <v>0</v>
      </c>
      <c r="J39" s="38">
        <v>0</v>
      </c>
      <c r="K39" s="74">
        <f>+J39*各種係数!E38</f>
        <v>0</v>
      </c>
      <c r="L39" s="38">
        <f>+J39*各種係数!F38</f>
        <v>0</v>
      </c>
      <c r="M39" s="74"/>
      <c r="N39" s="38"/>
      <c r="O39" s="74">
        <f>$N$109*各種係数!G38</f>
        <v>0</v>
      </c>
      <c r="P39" s="38">
        <f>+O39*各種係数!D38</f>
        <v>0</v>
      </c>
      <c r="Q39" s="74">
        <f>+O39*各種係数!C38</f>
        <v>0</v>
      </c>
      <c r="R39" s="38">
        <v>0</v>
      </c>
      <c r="S39" s="74">
        <f>+R39*各種係数!E38</f>
        <v>0</v>
      </c>
      <c r="T39" s="38">
        <f>+R39*各種係数!F38</f>
        <v>0</v>
      </c>
      <c r="U39" s="74">
        <f t="shared" si="0"/>
        <v>0</v>
      </c>
      <c r="V39" s="38">
        <f t="shared" si="1"/>
        <v>0</v>
      </c>
      <c r="W39" s="74">
        <f t="shared" si="2"/>
        <v>0</v>
      </c>
      <c r="X39" s="38">
        <f>+D39*各種係数!H38*各種係数!$L$5</f>
        <v>0</v>
      </c>
      <c r="Y39" s="74">
        <f>+J39*各種係数!H38*各種係数!$L$5</f>
        <v>0</v>
      </c>
      <c r="Z39" s="38">
        <f>+R39*各種係数!H38*各種係数!$L$5</f>
        <v>0</v>
      </c>
      <c r="AA39" s="74">
        <f t="shared" si="3"/>
        <v>0</v>
      </c>
      <c r="AB39" s="38">
        <f>+D39*各種係数!I38*各種係数!$L$5</f>
        <v>0</v>
      </c>
      <c r="AC39" s="74">
        <f>+J39*各種係数!I38*各種係数!$L$5</f>
        <v>0</v>
      </c>
      <c r="AD39" s="38">
        <f>+R39*各種係数!I38*各種係数!$L$5</f>
        <v>0</v>
      </c>
      <c r="AE39" s="74">
        <f t="shared" si="4"/>
        <v>0</v>
      </c>
    </row>
    <row r="40" spans="1:31">
      <c r="A40" s="254">
        <v>261</v>
      </c>
      <c r="B40" s="298" t="s">
        <v>276</v>
      </c>
      <c r="C40" s="36">
        <f>価格変換!J41</f>
        <v>0</v>
      </c>
      <c r="D40" s="72">
        <f>+$C40*各種係数!D39</f>
        <v>0</v>
      </c>
      <c r="E40" s="72">
        <f>+$D40*各種係数!E39</f>
        <v>0</v>
      </c>
      <c r="F40" s="36">
        <f>+$D40*各種係数!F39</f>
        <v>0</v>
      </c>
      <c r="G40" s="72">
        <v>0</v>
      </c>
      <c r="H40" s="36">
        <f>+G40*各種係数!D39</f>
        <v>0</v>
      </c>
      <c r="I40" s="72">
        <f>+G40*各種係数!C39</f>
        <v>0</v>
      </c>
      <c r="J40" s="36">
        <v>0</v>
      </c>
      <c r="K40" s="72">
        <f>+J40*各種係数!E39</f>
        <v>0</v>
      </c>
      <c r="L40" s="36">
        <f>+J40*各種係数!F39</f>
        <v>0</v>
      </c>
      <c r="M40" s="72"/>
      <c r="N40" s="36"/>
      <c r="O40" s="72">
        <f>$N$109*各種係数!G39</f>
        <v>0</v>
      </c>
      <c r="P40" s="36">
        <f>+O40*各種係数!D39</f>
        <v>0</v>
      </c>
      <c r="Q40" s="72">
        <f>+O40*各種係数!C39</f>
        <v>0</v>
      </c>
      <c r="R40" s="36">
        <v>0</v>
      </c>
      <c r="S40" s="72">
        <f>+R40*各種係数!E39</f>
        <v>0</v>
      </c>
      <c r="T40" s="36">
        <f>+R40*各種係数!F39</f>
        <v>0</v>
      </c>
      <c r="U40" s="72">
        <f t="shared" si="0"/>
        <v>0</v>
      </c>
      <c r="V40" s="36">
        <f t="shared" si="1"/>
        <v>0</v>
      </c>
      <c r="W40" s="72">
        <f t="shared" si="2"/>
        <v>0</v>
      </c>
      <c r="X40" s="36">
        <f>+D40*各種係数!H39*各種係数!$L$5</f>
        <v>0</v>
      </c>
      <c r="Y40" s="72">
        <f>+J40*各種係数!H39*各種係数!$L$5</f>
        <v>0</v>
      </c>
      <c r="Z40" s="36">
        <f>+R40*各種係数!H39*各種係数!$L$5</f>
        <v>0</v>
      </c>
      <c r="AA40" s="72">
        <f t="shared" si="3"/>
        <v>0</v>
      </c>
      <c r="AB40" s="36">
        <f>+D40*各種係数!I39*各種係数!$L$5</f>
        <v>0</v>
      </c>
      <c r="AC40" s="72">
        <f>+J40*各種係数!I39*各種係数!$L$5</f>
        <v>0</v>
      </c>
      <c r="AD40" s="36">
        <f>+R40*各種係数!I39*各種係数!$L$5</f>
        <v>0</v>
      </c>
      <c r="AE40" s="72">
        <f t="shared" si="4"/>
        <v>0</v>
      </c>
    </row>
    <row r="41" spans="1:31">
      <c r="A41" s="254">
        <v>263</v>
      </c>
      <c r="B41" s="298" t="s">
        <v>277</v>
      </c>
      <c r="C41" s="36">
        <f>価格変換!J42</f>
        <v>0</v>
      </c>
      <c r="D41" s="72">
        <f>+$C41*各種係数!D40</f>
        <v>0</v>
      </c>
      <c r="E41" s="72">
        <f>+$D41*各種係数!E40</f>
        <v>0</v>
      </c>
      <c r="F41" s="36">
        <f>+$D41*各種係数!F40</f>
        <v>0</v>
      </c>
      <c r="G41" s="72">
        <v>0</v>
      </c>
      <c r="H41" s="36">
        <f>+G41*各種係数!D40</f>
        <v>0</v>
      </c>
      <c r="I41" s="72">
        <f>+G41*各種係数!C40</f>
        <v>0</v>
      </c>
      <c r="J41" s="36">
        <v>0</v>
      </c>
      <c r="K41" s="72">
        <f>+J41*各種係数!E40</f>
        <v>0</v>
      </c>
      <c r="L41" s="36">
        <f>+J41*各種係数!F40</f>
        <v>0</v>
      </c>
      <c r="M41" s="294"/>
      <c r="N41" s="36"/>
      <c r="O41" s="72">
        <f>$N$109*各種係数!G40</f>
        <v>0</v>
      </c>
      <c r="P41" s="36">
        <f>+O41*各種係数!D40</f>
        <v>0</v>
      </c>
      <c r="Q41" s="72">
        <f>+O41*各種係数!C40</f>
        <v>0</v>
      </c>
      <c r="R41" s="36">
        <v>0</v>
      </c>
      <c r="S41" s="72">
        <f>+R41*各種係数!E40</f>
        <v>0</v>
      </c>
      <c r="T41" s="36">
        <f>+R41*各種係数!F40</f>
        <v>0</v>
      </c>
      <c r="U41" s="72">
        <f t="shared" si="0"/>
        <v>0</v>
      </c>
      <c r="V41" s="36">
        <f t="shared" si="1"/>
        <v>0</v>
      </c>
      <c r="W41" s="72">
        <f t="shared" si="2"/>
        <v>0</v>
      </c>
      <c r="X41" s="36">
        <f>+D41*各種係数!H40*各種係数!$L$5</f>
        <v>0</v>
      </c>
      <c r="Y41" s="72">
        <f>+J41*各種係数!H40*各種係数!$L$5</f>
        <v>0</v>
      </c>
      <c r="Z41" s="36">
        <f>+R41*各種係数!H40*各種係数!$L$5</f>
        <v>0</v>
      </c>
      <c r="AA41" s="72">
        <f t="shared" si="3"/>
        <v>0</v>
      </c>
      <c r="AB41" s="36">
        <f>+D41*各種係数!I40*各種係数!$L$5</f>
        <v>0</v>
      </c>
      <c r="AC41" s="72">
        <f>+J41*各種係数!I40*各種係数!$L$5</f>
        <v>0</v>
      </c>
      <c r="AD41" s="36">
        <f>+R41*各種係数!I40*各種係数!$L$5</f>
        <v>0</v>
      </c>
      <c r="AE41" s="72">
        <f t="shared" si="4"/>
        <v>0</v>
      </c>
    </row>
    <row r="42" spans="1:31">
      <c r="A42" s="254">
        <v>269</v>
      </c>
      <c r="B42" s="298" t="s">
        <v>278</v>
      </c>
      <c r="C42" s="36">
        <f>価格変換!J43</f>
        <v>0</v>
      </c>
      <c r="D42" s="72">
        <f>+$C42*各種係数!D41</f>
        <v>0</v>
      </c>
      <c r="E42" s="72">
        <f>+$D42*各種係数!E41</f>
        <v>0</v>
      </c>
      <c r="F42" s="36">
        <f>+$D42*各種係数!F41</f>
        <v>0</v>
      </c>
      <c r="G42" s="72">
        <v>0</v>
      </c>
      <c r="H42" s="36">
        <f>+G42*各種係数!D41</f>
        <v>0</v>
      </c>
      <c r="I42" s="72">
        <f>+G42*各種係数!C41</f>
        <v>0</v>
      </c>
      <c r="J42" s="36">
        <v>0</v>
      </c>
      <c r="K42" s="72">
        <f>+J42*各種係数!E41</f>
        <v>0</v>
      </c>
      <c r="L42" s="36">
        <f>+J42*各種係数!F41</f>
        <v>0</v>
      </c>
      <c r="M42" s="72"/>
      <c r="N42" s="36"/>
      <c r="O42" s="72">
        <f>$N$109*各種係数!G41</f>
        <v>0</v>
      </c>
      <c r="P42" s="36">
        <f>+O42*各種係数!D41</f>
        <v>0</v>
      </c>
      <c r="Q42" s="72">
        <f>+O42*各種係数!C41</f>
        <v>0</v>
      </c>
      <c r="R42" s="36">
        <v>0</v>
      </c>
      <c r="S42" s="72">
        <f>+R42*各種係数!E41</f>
        <v>0</v>
      </c>
      <c r="T42" s="36">
        <f>+R42*各種係数!F41</f>
        <v>0</v>
      </c>
      <c r="U42" s="72">
        <f t="shared" si="0"/>
        <v>0</v>
      </c>
      <c r="V42" s="36">
        <f t="shared" si="1"/>
        <v>0</v>
      </c>
      <c r="W42" s="72">
        <f t="shared" si="2"/>
        <v>0</v>
      </c>
      <c r="X42" s="36">
        <f>+D42*各種係数!H41*各種係数!$L$5</f>
        <v>0</v>
      </c>
      <c r="Y42" s="72">
        <f>+J42*各種係数!H41*各種係数!$L$5</f>
        <v>0</v>
      </c>
      <c r="Z42" s="36">
        <f>+R42*各種係数!H41*各種係数!$L$5</f>
        <v>0</v>
      </c>
      <c r="AA42" s="72">
        <f t="shared" si="3"/>
        <v>0</v>
      </c>
      <c r="AB42" s="36">
        <f>+D42*各種係数!I41*各種係数!$L$5</f>
        <v>0</v>
      </c>
      <c r="AC42" s="72">
        <f>+J42*各種係数!I41*各種係数!$L$5</f>
        <v>0</v>
      </c>
      <c r="AD42" s="36">
        <f>+R42*各種係数!I41*各種係数!$L$5</f>
        <v>0</v>
      </c>
      <c r="AE42" s="72">
        <f t="shared" si="4"/>
        <v>0</v>
      </c>
    </row>
    <row r="43" spans="1:31">
      <c r="A43" s="254">
        <v>271</v>
      </c>
      <c r="B43" s="298" t="s">
        <v>279</v>
      </c>
      <c r="C43" s="36">
        <f>価格変換!J44</f>
        <v>0</v>
      </c>
      <c r="D43" s="72">
        <f>+$C43*各種係数!D42</f>
        <v>0</v>
      </c>
      <c r="E43" s="72">
        <f>+$D43*各種係数!E42</f>
        <v>0</v>
      </c>
      <c r="F43" s="36">
        <f>+$D43*各種係数!F42</f>
        <v>0</v>
      </c>
      <c r="G43" s="72">
        <v>0</v>
      </c>
      <c r="H43" s="36">
        <f>+G43*各種係数!D42</f>
        <v>0</v>
      </c>
      <c r="I43" s="72">
        <f>+G43*各種係数!C42</f>
        <v>0</v>
      </c>
      <c r="J43" s="36">
        <v>0</v>
      </c>
      <c r="K43" s="72">
        <f>+J43*各種係数!E42</f>
        <v>0</v>
      </c>
      <c r="L43" s="36">
        <f>+J43*各種係数!F42</f>
        <v>0</v>
      </c>
      <c r="M43" s="72"/>
      <c r="N43" s="36"/>
      <c r="O43" s="72">
        <f>$N$109*各種係数!G42</f>
        <v>0</v>
      </c>
      <c r="P43" s="36">
        <f>+O43*各種係数!D42</f>
        <v>0</v>
      </c>
      <c r="Q43" s="72">
        <f>+O43*各種係数!C42</f>
        <v>0</v>
      </c>
      <c r="R43" s="36">
        <v>0</v>
      </c>
      <c r="S43" s="72">
        <f>+R43*各種係数!E42</f>
        <v>0</v>
      </c>
      <c r="T43" s="36">
        <f>+R43*各種係数!F42</f>
        <v>0</v>
      </c>
      <c r="U43" s="72">
        <f t="shared" si="0"/>
        <v>0</v>
      </c>
      <c r="V43" s="36">
        <f t="shared" si="1"/>
        <v>0</v>
      </c>
      <c r="W43" s="72">
        <f t="shared" si="2"/>
        <v>0</v>
      </c>
      <c r="X43" s="36">
        <f>+D43*各種係数!H42*各種係数!$L$5</f>
        <v>0</v>
      </c>
      <c r="Y43" s="72">
        <f>+J43*各種係数!H42*各種係数!$L$5</f>
        <v>0</v>
      </c>
      <c r="Z43" s="36">
        <f>+R43*各種係数!H42*各種係数!$L$5</f>
        <v>0</v>
      </c>
      <c r="AA43" s="72">
        <f t="shared" si="3"/>
        <v>0</v>
      </c>
      <c r="AB43" s="36">
        <f>+D43*各種係数!I42*各種係数!$L$5</f>
        <v>0</v>
      </c>
      <c r="AC43" s="72">
        <f>+J43*各種係数!I42*各種係数!$L$5</f>
        <v>0</v>
      </c>
      <c r="AD43" s="36">
        <f>+R43*各種係数!I42*各種係数!$L$5</f>
        <v>0</v>
      </c>
      <c r="AE43" s="72">
        <f t="shared" si="4"/>
        <v>0</v>
      </c>
    </row>
    <row r="44" spans="1:31">
      <c r="A44" s="254">
        <v>272</v>
      </c>
      <c r="B44" s="298" t="s">
        <v>280</v>
      </c>
      <c r="C44" s="36">
        <f>価格変換!J45</f>
        <v>0</v>
      </c>
      <c r="D44" s="72">
        <f>+$C44*各種係数!D43</f>
        <v>0</v>
      </c>
      <c r="E44" s="72">
        <f>+$D44*各種係数!E43</f>
        <v>0</v>
      </c>
      <c r="F44" s="36">
        <f>+$D44*各種係数!F43</f>
        <v>0</v>
      </c>
      <c r="G44" s="72">
        <v>0</v>
      </c>
      <c r="H44" s="36">
        <f>+G44*各種係数!D43</f>
        <v>0</v>
      </c>
      <c r="I44" s="72">
        <f>+G44*各種係数!C43</f>
        <v>0</v>
      </c>
      <c r="J44" s="36">
        <v>0</v>
      </c>
      <c r="K44" s="72">
        <f>+J44*各種係数!E43</f>
        <v>0</v>
      </c>
      <c r="L44" s="36">
        <f>+J44*各種係数!F43</f>
        <v>0</v>
      </c>
      <c r="M44" s="72"/>
      <c r="N44" s="36"/>
      <c r="O44" s="72">
        <f>$N$109*各種係数!G43</f>
        <v>0</v>
      </c>
      <c r="P44" s="36">
        <f>+O44*各種係数!D43</f>
        <v>0</v>
      </c>
      <c r="Q44" s="72">
        <f>+O44*各種係数!C43</f>
        <v>0</v>
      </c>
      <c r="R44" s="36">
        <v>0</v>
      </c>
      <c r="S44" s="72">
        <f>+R44*各種係数!E43</f>
        <v>0</v>
      </c>
      <c r="T44" s="36">
        <f>+R44*各種係数!F43</f>
        <v>0</v>
      </c>
      <c r="U44" s="72">
        <f t="shared" si="0"/>
        <v>0</v>
      </c>
      <c r="V44" s="36">
        <f t="shared" si="1"/>
        <v>0</v>
      </c>
      <c r="W44" s="72">
        <f t="shared" si="2"/>
        <v>0</v>
      </c>
      <c r="X44" s="36">
        <f>+D44*各種係数!H43*各種係数!$L$5</f>
        <v>0</v>
      </c>
      <c r="Y44" s="72">
        <f>+J44*各種係数!H43*各種係数!$L$5</f>
        <v>0</v>
      </c>
      <c r="Z44" s="36">
        <f>+R44*各種係数!H43*各種係数!$L$5</f>
        <v>0</v>
      </c>
      <c r="AA44" s="72">
        <f t="shared" si="3"/>
        <v>0</v>
      </c>
      <c r="AB44" s="36">
        <f>+D44*各種係数!I43*各種係数!$L$5</f>
        <v>0</v>
      </c>
      <c r="AC44" s="72">
        <f>+J44*各種係数!I43*各種係数!$L$5</f>
        <v>0</v>
      </c>
      <c r="AD44" s="36">
        <f>+R44*各種係数!I43*各種係数!$L$5</f>
        <v>0</v>
      </c>
      <c r="AE44" s="72">
        <f t="shared" si="4"/>
        <v>0</v>
      </c>
    </row>
    <row r="45" spans="1:31">
      <c r="A45" s="304">
        <v>281</v>
      </c>
      <c r="B45" s="272" t="s">
        <v>281</v>
      </c>
      <c r="C45" s="37">
        <f>価格変換!J46</f>
        <v>0</v>
      </c>
      <c r="D45" s="73">
        <f>+$C45*各種係数!D44</f>
        <v>0</v>
      </c>
      <c r="E45" s="73">
        <f>+$D45*各種係数!E44</f>
        <v>0</v>
      </c>
      <c r="F45" s="37">
        <f>+$D45*各種係数!F44</f>
        <v>0</v>
      </c>
      <c r="G45" s="73">
        <v>0</v>
      </c>
      <c r="H45" s="37">
        <f>+G45*各種係数!D44</f>
        <v>0</v>
      </c>
      <c r="I45" s="73">
        <f>+G45*各種係数!C44</f>
        <v>0</v>
      </c>
      <c r="J45" s="37">
        <v>0</v>
      </c>
      <c r="K45" s="73">
        <f>+J45*各種係数!E44</f>
        <v>0</v>
      </c>
      <c r="L45" s="37">
        <f>+J45*各種係数!F44</f>
        <v>0</v>
      </c>
      <c r="M45" s="73"/>
      <c r="N45" s="37"/>
      <c r="O45" s="73">
        <f>$N$109*各種係数!G44</f>
        <v>0</v>
      </c>
      <c r="P45" s="37">
        <f>+O45*各種係数!D44</f>
        <v>0</v>
      </c>
      <c r="Q45" s="73">
        <f>+O45*各種係数!C44</f>
        <v>0</v>
      </c>
      <c r="R45" s="37">
        <v>0</v>
      </c>
      <c r="S45" s="73">
        <f>+R45*各種係数!E44</f>
        <v>0</v>
      </c>
      <c r="T45" s="37">
        <f>+R45*各種係数!F44</f>
        <v>0</v>
      </c>
      <c r="U45" s="73">
        <f t="shared" si="0"/>
        <v>0</v>
      </c>
      <c r="V45" s="37">
        <f t="shared" si="1"/>
        <v>0</v>
      </c>
      <c r="W45" s="73">
        <f t="shared" si="2"/>
        <v>0</v>
      </c>
      <c r="X45" s="37">
        <f>+D45*各種係数!H44*各種係数!$L$5</f>
        <v>0</v>
      </c>
      <c r="Y45" s="73">
        <f>+J45*各種係数!H44*各種係数!$L$5</f>
        <v>0</v>
      </c>
      <c r="Z45" s="37">
        <f>+R45*各種係数!H44*各種係数!$L$5</f>
        <v>0</v>
      </c>
      <c r="AA45" s="73">
        <f t="shared" si="3"/>
        <v>0</v>
      </c>
      <c r="AB45" s="37">
        <f>+D45*各種係数!I44*各種係数!$L$5</f>
        <v>0</v>
      </c>
      <c r="AC45" s="73">
        <f>+J45*各種係数!I44*各種係数!$L$5</f>
        <v>0</v>
      </c>
      <c r="AD45" s="37">
        <f>+R45*各種係数!I44*各種係数!$L$5</f>
        <v>0</v>
      </c>
      <c r="AE45" s="73">
        <f t="shared" si="4"/>
        <v>0</v>
      </c>
    </row>
    <row r="46" spans="1:31">
      <c r="A46" s="254">
        <v>289</v>
      </c>
      <c r="B46" s="298" t="s">
        <v>282</v>
      </c>
      <c r="C46" s="36">
        <f>価格変換!J47</f>
        <v>0</v>
      </c>
      <c r="D46" s="72">
        <f>+$C46*各種係数!D45</f>
        <v>0</v>
      </c>
      <c r="E46" s="72">
        <f>+$D46*各種係数!E45</f>
        <v>0</v>
      </c>
      <c r="F46" s="36">
        <f>+$D46*各種係数!F45</f>
        <v>0</v>
      </c>
      <c r="G46" s="72">
        <v>0</v>
      </c>
      <c r="H46" s="36">
        <f>+G46*各種係数!D45</f>
        <v>0</v>
      </c>
      <c r="I46" s="72">
        <f>+G46*各種係数!C45</f>
        <v>0</v>
      </c>
      <c r="J46" s="36">
        <v>0</v>
      </c>
      <c r="K46" s="72">
        <f>+J46*各種係数!E45</f>
        <v>0</v>
      </c>
      <c r="L46" s="36">
        <f>+J46*各種係数!F45</f>
        <v>0</v>
      </c>
      <c r="M46" s="72"/>
      <c r="N46" s="36"/>
      <c r="O46" s="72">
        <f>$N$109*各種係数!G45</f>
        <v>0</v>
      </c>
      <c r="P46" s="36">
        <f>+O46*各種係数!D45</f>
        <v>0</v>
      </c>
      <c r="Q46" s="72">
        <f>+O46*各種係数!C45</f>
        <v>0</v>
      </c>
      <c r="R46" s="36">
        <v>0</v>
      </c>
      <c r="S46" s="72">
        <f>+R46*各種係数!E45</f>
        <v>0</v>
      </c>
      <c r="T46" s="36">
        <f>+R46*各種係数!F45</f>
        <v>0</v>
      </c>
      <c r="U46" s="72">
        <f t="shared" si="0"/>
        <v>0</v>
      </c>
      <c r="V46" s="36">
        <f t="shared" si="1"/>
        <v>0</v>
      </c>
      <c r="W46" s="72">
        <f t="shared" si="2"/>
        <v>0</v>
      </c>
      <c r="X46" s="36">
        <f>+D46*各種係数!H45*各種係数!$L$5</f>
        <v>0</v>
      </c>
      <c r="Y46" s="72">
        <f>+J46*各種係数!H45*各種係数!$L$5</f>
        <v>0</v>
      </c>
      <c r="Z46" s="36">
        <f>+R46*各種係数!H45*各種係数!$L$5</f>
        <v>0</v>
      </c>
      <c r="AA46" s="72">
        <f t="shared" si="3"/>
        <v>0</v>
      </c>
      <c r="AB46" s="36">
        <f>+D46*各種係数!I45*各種係数!$L$5</f>
        <v>0</v>
      </c>
      <c r="AC46" s="72">
        <f>+J46*各種係数!I45*各種係数!$L$5</f>
        <v>0</v>
      </c>
      <c r="AD46" s="36">
        <f>+R46*各種係数!I45*各種係数!$L$5</f>
        <v>0</v>
      </c>
      <c r="AE46" s="72">
        <f t="shared" si="4"/>
        <v>0</v>
      </c>
    </row>
    <row r="47" spans="1:31">
      <c r="A47" s="254">
        <v>291</v>
      </c>
      <c r="B47" s="298" t="s">
        <v>283</v>
      </c>
      <c r="C47" s="36">
        <f>価格変換!J48</f>
        <v>0</v>
      </c>
      <c r="D47" s="72">
        <f>+$C47*各種係数!D46</f>
        <v>0</v>
      </c>
      <c r="E47" s="72">
        <f>+$D47*各種係数!E46</f>
        <v>0</v>
      </c>
      <c r="F47" s="36">
        <f>+$D47*各種係数!F46</f>
        <v>0</v>
      </c>
      <c r="G47" s="72">
        <v>0</v>
      </c>
      <c r="H47" s="36">
        <f>+G47*各種係数!D46</f>
        <v>0</v>
      </c>
      <c r="I47" s="72">
        <f>+G47*各種係数!C46</f>
        <v>0</v>
      </c>
      <c r="J47" s="36">
        <v>0</v>
      </c>
      <c r="K47" s="72">
        <f>+J47*各種係数!E46</f>
        <v>0</v>
      </c>
      <c r="L47" s="36">
        <f>+J47*各種係数!F46</f>
        <v>0</v>
      </c>
      <c r="M47" s="72"/>
      <c r="N47" s="36"/>
      <c r="O47" s="72">
        <f>$N$109*各種係数!G46</f>
        <v>0</v>
      </c>
      <c r="P47" s="36">
        <f>+O47*各種係数!D46</f>
        <v>0</v>
      </c>
      <c r="Q47" s="72">
        <f>+O47*各種係数!C46</f>
        <v>0</v>
      </c>
      <c r="R47" s="36">
        <v>0</v>
      </c>
      <c r="S47" s="72">
        <f>+R47*各種係数!E46</f>
        <v>0</v>
      </c>
      <c r="T47" s="36">
        <f>+R47*各種係数!F46</f>
        <v>0</v>
      </c>
      <c r="U47" s="72">
        <f t="shared" si="0"/>
        <v>0</v>
      </c>
      <c r="V47" s="36">
        <f t="shared" si="1"/>
        <v>0</v>
      </c>
      <c r="W47" s="72">
        <f t="shared" si="2"/>
        <v>0</v>
      </c>
      <c r="X47" s="36">
        <f>+D47*各種係数!H46*各種係数!$L$5</f>
        <v>0</v>
      </c>
      <c r="Y47" s="72">
        <f>+J47*各種係数!H46*各種係数!$L$5</f>
        <v>0</v>
      </c>
      <c r="Z47" s="36">
        <f>+R47*各種係数!H46*各種係数!$L$5</f>
        <v>0</v>
      </c>
      <c r="AA47" s="72">
        <f t="shared" si="3"/>
        <v>0</v>
      </c>
      <c r="AB47" s="36">
        <f>+D47*各種係数!I46*各種係数!$L$5</f>
        <v>0</v>
      </c>
      <c r="AC47" s="72">
        <f>+J47*各種係数!I46*各種係数!$L$5</f>
        <v>0</v>
      </c>
      <c r="AD47" s="36">
        <f>+R47*各種係数!I46*各種係数!$L$5</f>
        <v>0</v>
      </c>
      <c r="AE47" s="72">
        <f t="shared" si="4"/>
        <v>0</v>
      </c>
    </row>
    <row r="48" spans="1:31">
      <c r="A48" s="254">
        <v>301</v>
      </c>
      <c r="B48" s="298" t="s">
        <v>284</v>
      </c>
      <c r="C48" s="36">
        <f>価格変換!J49</f>
        <v>0</v>
      </c>
      <c r="D48" s="72">
        <f>+$C48*各種係数!D47</f>
        <v>0</v>
      </c>
      <c r="E48" s="72">
        <f>+$D48*各種係数!E47</f>
        <v>0</v>
      </c>
      <c r="F48" s="36">
        <f>+$D48*各種係数!F47</f>
        <v>0</v>
      </c>
      <c r="G48" s="72">
        <v>0</v>
      </c>
      <c r="H48" s="36">
        <f>+G48*各種係数!D47</f>
        <v>0</v>
      </c>
      <c r="I48" s="72">
        <f>+G48*各種係数!C47</f>
        <v>0</v>
      </c>
      <c r="J48" s="36">
        <v>0</v>
      </c>
      <c r="K48" s="72">
        <f>+J48*各種係数!E47</f>
        <v>0</v>
      </c>
      <c r="L48" s="36">
        <f>+J48*各種係数!F47</f>
        <v>0</v>
      </c>
      <c r="M48" s="72"/>
      <c r="N48" s="36"/>
      <c r="O48" s="72">
        <f>$N$109*各種係数!G47</f>
        <v>0</v>
      </c>
      <c r="P48" s="36">
        <f>+O48*各種係数!D47</f>
        <v>0</v>
      </c>
      <c r="Q48" s="72">
        <f>+O48*各種係数!C47</f>
        <v>0</v>
      </c>
      <c r="R48" s="36">
        <v>0</v>
      </c>
      <c r="S48" s="72">
        <f>+R48*各種係数!E47</f>
        <v>0</v>
      </c>
      <c r="T48" s="36">
        <f>+R48*各種係数!F47</f>
        <v>0</v>
      </c>
      <c r="U48" s="72">
        <f t="shared" si="0"/>
        <v>0</v>
      </c>
      <c r="V48" s="36">
        <f t="shared" si="1"/>
        <v>0</v>
      </c>
      <c r="W48" s="72">
        <f t="shared" si="2"/>
        <v>0</v>
      </c>
      <c r="X48" s="36">
        <f>+D48*各種係数!H47*各種係数!$L$5</f>
        <v>0</v>
      </c>
      <c r="Y48" s="72">
        <f>+J48*各種係数!H47*各種係数!$L$5</f>
        <v>0</v>
      </c>
      <c r="Z48" s="36">
        <f>+R48*各種係数!H47*各種係数!$L$5</f>
        <v>0</v>
      </c>
      <c r="AA48" s="72">
        <f t="shared" si="3"/>
        <v>0</v>
      </c>
      <c r="AB48" s="36">
        <f>+D48*各種係数!I47*各種係数!$L$5</f>
        <v>0</v>
      </c>
      <c r="AC48" s="72">
        <f>+J48*各種係数!I47*各種係数!$L$5</f>
        <v>0</v>
      </c>
      <c r="AD48" s="36">
        <f>+R48*各種係数!I47*各種係数!$L$5</f>
        <v>0</v>
      </c>
      <c r="AE48" s="72">
        <f t="shared" si="4"/>
        <v>0</v>
      </c>
    </row>
    <row r="49" spans="1:31">
      <c r="A49" s="255">
        <v>311</v>
      </c>
      <c r="B49" s="271" t="s">
        <v>285</v>
      </c>
      <c r="C49" s="38">
        <f>価格変換!J50</f>
        <v>0</v>
      </c>
      <c r="D49" s="74">
        <f>+$C49*各種係数!D48</f>
        <v>0</v>
      </c>
      <c r="E49" s="74">
        <f>+$D49*各種係数!E48</f>
        <v>0</v>
      </c>
      <c r="F49" s="38">
        <f>+$D49*各種係数!F48</f>
        <v>0</v>
      </c>
      <c r="G49" s="74">
        <v>0</v>
      </c>
      <c r="H49" s="38">
        <f>+G49*各種係数!D48</f>
        <v>0</v>
      </c>
      <c r="I49" s="74">
        <f>+G49*各種係数!C48</f>
        <v>0</v>
      </c>
      <c r="J49" s="38">
        <v>0</v>
      </c>
      <c r="K49" s="74">
        <f>+J49*各種係数!E48</f>
        <v>0</v>
      </c>
      <c r="L49" s="38">
        <f>+J49*各種係数!F48</f>
        <v>0</v>
      </c>
      <c r="M49" s="74"/>
      <c r="N49" s="38"/>
      <c r="O49" s="74">
        <f>$N$109*各種係数!G48</f>
        <v>0</v>
      </c>
      <c r="P49" s="38">
        <f>+O49*各種係数!D48</f>
        <v>0</v>
      </c>
      <c r="Q49" s="74">
        <f>+O49*各種係数!C48</f>
        <v>0</v>
      </c>
      <c r="R49" s="38">
        <v>0</v>
      </c>
      <c r="S49" s="74">
        <f>+R49*各種係数!E48</f>
        <v>0</v>
      </c>
      <c r="T49" s="38">
        <f>+R49*各種係数!F48</f>
        <v>0</v>
      </c>
      <c r="U49" s="74">
        <f t="shared" si="0"/>
        <v>0</v>
      </c>
      <c r="V49" s="38">
        <f t="shared" si="1"/>
        <v>0</v>
      </c>
      <c r="W49" s="74">
        <f t="shared" si="2"/>
        <v>0</v>
      </c>
      <c r="X49" s="38">
        <f>+D49*各種係数!H48*各種係数!$L$5</f>
        <v>0</v>
      </c>
      <c r="Y49" s="74">
        <f>+J49*各種係数!H48*各種係数!$L$5</f>
        <v>0</v>
      </c>
      <c r="Z49" s="38">
        <f>+R49*各種係数!H48*各種係数!$L$5</f>
        <v>0</v>
      </c>
      <c r="AA49" s="74">
        <f t="shared" si="3"/>
        <v>0</v>
      </c>
      <c r="AB49" s="38">
        <f>+D49*各種係数!I48*各種係数!$L$5</f>
        <v>0</v>
      </c>
      <c r="AC49" s="74">
        <f>+J49*各種係数!I48*各種係数!$L$5</f>
        <v>0</v>
      </c>
      <c r="AD49" s="38">
        <f>+R49*各種係数!I48*各種係数!$L$5</f>
        <v>0</v>
      </c>
      <c r="AE49" s="74">
        <f t="shared" si="4"/>
        <v>0</v>
      </c>
    </row>
    <row r="50" spans="1:31">
      <c r="A50" s="254">
        <v>321</v>
      </c>
      <c r="B50" s="298" t="s">
        <v>286</v>
      </c>
      <c r="C50" s="36">
        <f>価格変換!J51</f>
        <v>0</v>
      </c>
      <c r="D50" s="72">
        <f>+$C50*各種係数!D49</f>
        <v>0</v>
      </c>
      <c r="E50" s="72">
        <f>+$D50*各種係数!E49</f>
        <v>0</v>
      </c>
      <c r="F50" s="36">
        <f>+$D50*各種係数!F49</f>
        <v>0</v>
      </c>
      <c r="G50" s="72">
        <v>0</v>
      </c>
      <c r="H50" s="36">
        <f>+G50*各種係数!D49</f>
        <v>0</v>
      </c>
      <c r="I50" s="72">
        <f>+G50*各種係数!C49</f>
        <v>0</v>
      </c>
      <c r="J50" s="36">
        <v>0</v>
      </c>
      <c r="K50" s="72">
        <f>+J50*各種係数!E49</f>
        <v>0</v>
      </c>
      <c r="L50" s="36">
        <f>+J50*各種係数!F49</f>
        <v>0</v>
      </c>
      <c r="M50" s="72"/>
      <c r="N50" s="36"/>
      <c r="O50" s="72">
        <f>$N$109*各種係数!G49</f>
        <v>0</v>
      </c>
      <c r="P50" s="36">
        <f>+O50*各種係数!D49</f>
        <v>0</v>
      </c>
      <c r="Q50" s="72">
        <f>+O50*各種係数!C49</f>
        <v>0</v>
      </c>
      <c r="R50" s="36">
        <v>0</v>
      </c>
      <c r="S50" s="72">
        <f>+R50*各種係数!E49</f>
        <v>0</v>
      </c>
      <c r="T50" s="36">
        <f>+R50*各種係数!F49</f>
        <v>0</v>
      </c>
      <c r="U50" s="72">
        <f t="shared" si="0"/>
        <v>0</v>
      </c>
      <c r="V50" s="36">
        <f t="shared" si="1"/>
        <v>0</v>
      </c>
      <c r="W50" s="72">
        <f t="shared" si="2"/>
        <v>0</v>
      </c>
      <c r="X50" s="36">
        <f>+D50*各種係数!H49*各種係数!$L$5</f>
        <v>0</v>
      </c>
      <c r="Y50" s="72">
        <f>+J50*各種係数!H49*各種係数!$L$5</f>
        <v>0</v>
      </c>
      <c r="Z50" s="36">
        <f>+R50*各種係数!H49*各種係数!$L$5</f>
        <v>0</v>
      </c>
      <c r="AA50" s="72">
        <f t="shared" si="3"/>
        <v>0</v>
      </c>
      <c r="AB50" s="36">
        <f>+D50*各種係数!I49*各種係数!$L$5</f>
        <v>0</v>
      </c>
      <c r="AC50" s="72">
        <f>+J50*各種係数!I49*各種係数!$L$5</f>
        <v>0</v>
      </c>
      <c r="AD50" s="36">
        <f>+R50*各種係数!I49*各種係数!$L$5</f>
        <v>0</v>
      </c>
      <c r="AE50" s="72">
        <f t="shared" si="4"/>
        <v>0</v>
      </c>
    </row>
    <row r="51" spans="1:31">
      <c r="A51" s="254">
        <v>329</v>
      </c>
      <c r="B51" s="298" t="s">
        <v>287</v>
      </c>
      <c r="C51" s="36">
        <f>価格変換!J52</f>
        <v>0</v>
      </c>
      <c r="D51" s="72">
        <f>+$C51*各種係数!D50</f>
        <v>0</v>
      </c>
      <c r="E51" s="72">
        <f>+$D51*各種係数!E50</f>
        <v>0</v>
      </c>
      <c r="F51" s="36">
        <f>+$D51*各種係数!F50</f>
        <v>0</v>
      </c>
      <c r="G51" s="72">
        <v>0</v>
      </c>
      <c r="H51" s="36">
        <f>+G51*各種係数!D50</f>
        <v>0</v>
      </c>
      <c r="I51" s="72">
        <f>+G51*各種係数!C50</f>
        <v>0</v>
      </c>
      <c r="J51" s="36">
        <v>0</v>
      </c>
      <c r="K51" s="72">
        <f>+J51*各種係数!E50</f>
        <v>0</v>
      </c>
      <c r="L51" s="36">
        <f>+J51*各種係数!F50</f>
        <v>0</v>
      </c>
      <c r="M51" s="72"/>
      <c r="N51" s="36"/>
      <c r="O51" s="72">
        <f>$N$109*各種係数!G50</f>
        <v>0</v>
      </c>
      <c r="P51" s="36">
        <f>+O51*各種係数!D50</f>
        <v>0</v>
      </c>
      <c r="Q51" s="72">
        <f>+O51*各種係数!C50</f>
        <v>0</v>
      </c>
      <c r="R51" s="36">
        <v>0</v>
      </c>
      <c r="S51" s="72">
        <f>+R51*各種係数!E50</f>
        <v>0</v>
      </c>
      <c r="T51" s="36">
        <f>+R51*各種係数!F50</f>
        <v>0</v>
      </c>
      <c r="U51" s="72">
        <f t="shared" si="0"/>
        <v>0</v>
      </c>
      <c r="V51" s="36">
        <f t="shared" si="1"/>
        <v>0</v>
      </c>
      <c r="W51" s="72">
        <f t="shared" si="2"/>
        <v>0</v>
      </c>
      <c r="X51" s="36">
        <f>+D51*各種係数!H50*各種係数!$L$5</f>
        <v>0</v>
      </c>
      <c r="Y51" s="72">
        <f>+J51*各種係数!H50*各種係数!$L$5</f>
        <v>0</v>
      </c>
      <c r="Z51" s="36">
        <f>+R51*各種係数!H50*各種係数!$L$5</f>
        <v>0</v>
      </c>
      <c r="AA51" s="72">
        <f t="shared" si="3"/>
        <v>0</v>
      </c>
      <c r="AB51" s="36">
        <f>+D51*各種係数!I50*各種係数!$L$5</f>
        <v>0</v>
      </c>
      <c r="AC51" s="72">
        <f>+J51*各種係数!I50*各種係数!$L$5</f>
        <v>0</v>
      </c>
      <c r="AD51" s="36">
        <f>+R51*各種係数!I50*各種係数!$L$5</f>
        <v>0</v>
      </c>
      <c r="AE51" s="72">
        <f t="shared" si="4"/>
        <v>0</v>
      </c>
    </row>
    <row r="52" spans="1:31">
      <c r="A52" s="254">
        <v>331</v>
      </c>
      <c r="B52" s="298" t="s">
        <v>288</v>
      </c>
      <c r="C52" s="36">
        <f>価格変換!J53</f>
        <v>0</v>
      </c>
      <c r="D52" s="72">
        <f>+$C52*各種係数!D51</f>
        <v>0</v>
      </c>
      <c r="E52" s="72">
        <f>+$D52*各種係数!E51</f>
        <v>0</v>
      </c>
      <c r="F52" s="36">
        <f>+$D52*各種係数!F51</f>
        <v>0</v>
      </c>
      <c r="G52" s="72">
        <v>0</v>
      </c>
      <c r="H52" s="36">
        <f>+G52*各種係数!D51</f>
        <v>0</v>
      </c>
      <c r="I52" s="72">
        <f>+G52*各種係数!C51</f>
        <v>0</v>
      </c>
      <c r="J52" s="36">
        <v>0</v>
      </c>
      <c r="K52" s="72">
        <f>+J52*各種係数!E51</f>
        <v>0</v>
      </c>
      <c r="L52" s="36">
        <f>+J52*各種係数!F51</f>
        <v>0</v>
      </c>
      <c r="M52" s="72"/>
      <c r="N52" s="36"/>
      <c r="O52" s="72">
        <f>$N$109*各種係数!G51</f>
        <v>0</v>
      </c>
      <c r="P52" s="36">
        <f>+O52*各種係数!D51</f>
        <v>0</v>
      </c>
      <c r="Q52" s="72">
        <f>+O52*各種係数!C51</f>
        <v>0</v>
      </c>
      <c r="R52" s="36">
        <v>0</v>
      </c>
      <c r="S52" s="72">
        <f>+R52*各種係数!E51</f>
        <v>0</v>
      </c>
      <c r="T52" s="36">
        <f>+R52*各種係数!F51</f>
        <v>0</v>
      </c>
      <c r="U52" s="72">
        <f t="shared" si="0"/>
        <v>0</v>
      </c>
      <c r="V52" s="36">
        <f t="shared" si="1"/>
        <v>0</v>
      </c>
      <c r="W52" s="72">
        <f t="shared" si="2"/>
        <v>0</v>
      </c>
      <c r="X52" s="36">
        <f>+D52*各種係数!H51*各種係数!$L$5</f>
        <v>0</v>
      </c>
      <c r="Y52" s="72">
        <f>+J52*各種係数!H51*各種係数!$L$5</f>
        <v>0</v>
      </c>
      <c r="Z52" s="36">
        <f>+R52*各種係数!H51*各種係数!$L$5</f>
        <v>0</v>
      </c>
      <c r="AA52" s="72">
        <f t="shared" si="3"/>
        <v>0</v>
      </c>
      <c r="AB52" s="36">
        <f>+D52*各種係数!I51*各種係数!$L$5</f>
        <v>0</v>
      </c>
      <c r="AC52" s="72">
        <f>+J52*各種係数!I51*各種係数!$L$5</f>
        <v>0</v>
      </c>
      <c r="AD52" s="36">
        <f>+R52*各種係数!I51*各種係数!$L$5</f>
        <v>0</v>
      </c>
      <c r="AE52" s="72">
        <f t="shared" si="4"/>
        <v>0</v>
      </c>
    </row>
    <row r="53" spans="1:31">
      <c r="A53" s="254">
        <v>332</v>
      </c>
      <c r="B53" s="298" t="s">
        <v>289</v>
      </c>
      <c r="C53" s="36">
        <f>価格変換!J54</f>
        <v>0</v>
      </c>
      <c r="D53" s="72">
        <f>+$C53*各種係数!D52</f>
        <v>0</v>
      </c>
      <c r="E53" s="72">
        <f>+$D53*各種係数!E52</f>
        <v>0</v>
      </c>
      <c r="F53" s="36">
        <f>+$D53*各種係数!F52</f>
        <v>0</v>
      </c>
      <c r="G53" s="72">
        <v>0</v>
      </c>
      <c r="H53" s="36">
        <f>+G53*各種係数!D52</f>
        <v>0</v>
      </c>
      <c r="I53" s="72">
        <f>+G53*各種係数!C52</f>
        <v>0</v>
      </c>
      <c r="J53" s="36">
        <v>0</v>
      </c>
      <c r="K53" s="72">
        <f>+J53*各種係数!E52</f>
        <v>0</v>
      </c>
      <c r="L53" s="36">
        <f>+J53*各種係数!F52</f>
        <v>0</v>
      </c>
      <c r="M53" s="72"/>
      <c r="N53" s="36"/>
      <c r="O53" s="72">
        <f>$N$109*各種係数!G52</f>
        <v>0</v>
      </c>
      <c r="P53" s="36">
        <f>+O53*各種係数!D52</f>
        <v>0</v>
      </c>
      <c r="Q53" s="72">
        <f>+O53*各種係数!C52</f>
        <v>0</v>
      </c>
      <c r="R53" s="36">
        <v>0</v>
      </c>
      <c r="S53" s="72">
        <f>+R53*各種係数!E52</f>
        <v>0</v>
      </c>
      <c r="T53" s="36">
        <f>+R53*各種係数!F52</f>
        <v>0</v>
      </c>
      <c r="U53" s="72">
        <f t="shared" si="0"/>
        <v>0</v>
      </c>
      <c r="V53" s="36">
        <f t="shared" si="1"/>
        <v>0</v>
      </c>
      <c r="W53" s="72">
        <f t="shared" si="2"/>
        <v>0</v>
      </c>
      <c r="X53" s="36">
        <f>+D53*各種係数!H52*各種係数!$L$5</f>
        <v>0</v>
      </c>
      <c r="Y53" s="72">
        <f>+J53*各種係数!H52*各種係数!$L$5</f>
        <v>0</v>
      </c>
      <c r="Z53" s="36">
        <f>+R53*各種係数!H52*各種係数!$L$5</f>
        <v>0</v>
      </c>
      <c r="AA53" s="72">
        <f t="shared" si="3"/>
        <v>0</v>
      </c>
      <c r="AB53" s="36">
        <f>+D53*各種係数!I52*各種係数!$L$5</f>
        <v>0</v>
      </c>
      <c r="AC53" s="72">
        <f>+J53*各種係数!I52*各種係数!$L$5</f>
        <v>0</v>
      </c>
      <c r="AD53" s="36">
        <f>+R53*各種係数!I52*各種係数!$L$5</f>
        <v>0</v>
      </c>
      <c r="AE53" s="72">
        <f t="shared" si="4"/>
        <v>0</v>
      </c>
    </row>
    <row r="54" spans="1:31">
      <c r="A54" s="254">
        <v>333</v>
      </c>
      <c r="B54" s="298" t="s">
        <v>290</v>
      </c>
      <c r="C54" s="36">
        <f>価格変換!J55</f>
        <v>0</v>
      </c>
      <c r="D54" s="72">
        <f>+$C54*各種係数!D53</f>
        <v>0</v>
      </c>
      <c r="E54" s="72">
        <f>+$D54*各種係数!E53</f>
        <v>0</v>
      </c>
      <c r="F54" s="36">
        <f>+$D54*各種係数!F53</f>
        <v>0</v>
      </c>
      <c r="G54" s="72">
        <v>0</v>
      </c>
      <c r="H54" s="36">
        <f>+G54*各種係数!D53</f>
        <v>0</v>
      </c>
      <c r="I54" s="72">
        <f>+G54*各種係数!C53</f>
        <v>0</v>
      </c>
      <c r="J54" s="36">
        <v>0</v>
      </c>
      <c r="K54" s="72">
        <f>+J54*各種係数!E53</f>
        <v>0</v>
      </c>
      <c r="L54" s="36">
        <f>+J54*各種係数!F53</f>
        <v>0</v>
      </c>
      <c r="M54" s="72"/>
      <c r="N54" s="36"/>
      <c r="O54" s="72">
        <f>$N$109*各種係数!G53</f>
        <v>0</v>
      </c>
      <c r="P54" s="36">
        <f>+O54*各種係数!D53</f>
        <v>0</v>
      </c>
      <c r="Q54" s="72">
        <f>+O54*各種係数!C53</f>
        <v>0</v>
      </c>
      <c r="R54" s="36">
        <v>0</v>
      </c>
      <c r="S54" s="72">
        <f>+R54*各種係数!E53</f>
        <v>0</v>
      </c>
      <c r="T54" s="36">
        <f>+R54*各種係数!F53</f>
        <v>0</v>
      </c>
      <c r="U54" s="72">
        <f t="shared" si="0"/>
        <v>0</v>
      </c>
      <c r="V54" s="36">
        <f t="shared" si="1"/>
        <v>0</v>
      </c>
      <c r="W54" s="72">
        <f t="shared" si="2"/>
        <v>0</v>
      </c>
      <c r="X54" s="36">
        <f>+D54*各種係数!H53*各種係数!$L$5</f>
        <v>0</v>
      </c>
      <c r="Y54" s="72">
        <f>+J54*各種係数!H53*各種係数!$L$5</f>
        <v>0</v>
      </c>
      <c r="Z54" s="36">
        <f>+R54*各種係数!H53*各種係数!$L$5</f>
        <v>0</v>
      </c>
      <c r="AA54" s="72">
        <f t="shared" si="3"/>
        <v>0</v>
      </c>
      <c r="AB54" s="36">
        <f>+D54*各種係数!I53*各種係数!$L$5</f>
        <v>0</v>
      </c>
      <c r="AC54" s="72">
        <f>+J54*各種係数!I53*各種係数!$L$5</f>
        <v>0</v>
      </c>
      <c r="AD54" s="36">
        <f>+R54*各種係数!I53*各種係数!$L$5</f>
        <v>0</v>
      </c>
      <c r="AE54" s="72">
        <f t="shared" si="4"/>
        <v>0</v>
      </c>
    </row>
    <row r="55" spans="1:31">
      <c r="A55" s="304">
        <v>339</v>
      </c>
      <c r="B55" s="272" t="s">
        <v>291</v>
      </c>
      <c r="C55" s="37">
        <f>価格変換!J56</f>
        <v>0</v>
      </c>
      <c r="D55" s="73">
        <f>+$C55*各種係数!D54</f>
        <v>0</v>
      </c>
      <c r="E55" s="73">
        <f>+$D55*各種係数!E54</f>
        <v>0</v>
      </c>
      <c r="F55" s="37">
        <f>+$D55*各種係数!F54</f>
        <v>0</v>
      </c>
      <c r="G55" s="73">
        <v>0</v>
      </c>
      <c r="H55" s="37">
        <f>+G55*各種係数!D54</f>
        <v>0</v>
      </c>
      <c r="I55" s="73">
        <f>+G55*各種係数!C54</f>
        <v>0</v>
      </c>
      <c r="J55" s="37">
        <v>0</v>
      </c>
      <c r="K55" s="73">
        <f>+J55*各種係数!E54</f>
        <v>0</v>
      </c>
      <c r="L55" s="37">
        <f>+J55*各種係数!F54</f>
        <v>0</v>
      </c>
      <c r="M55" s="73"/>
      <c r="N55" s="37"/>
      <c r="O55" s="73">
        <f>$N$109*各種係数!G54</f>
        <v>0</v>
      </c>
      <c r="P55" s="37">
        <f>+O55*各種係数!D54</f>
        <v>0</v>
      </c>
      <c r="Q55" s="73">
        <f>+O55*各種係数!C54</f>
        <v>0</v>
      </c>
      <c r="R55" s="37">
        <v>0</v>
      </c>
      <c r="S55" s="73">
        <f>+R55*各種係数!E54</f>
        <v>0</v>
      </c>
      <c r="T55" s="37">
        <f>+R55*各種係数!F54</f>
        <v>0</v>
      </c>
      <c r="U55" s="73">
        <f t="shared" si="0"/>
        <v>0</v>
      </c>
      <c r="V55" s="37">
        <f t="shared" si="1"/>
        <v>0</v>
      </c>
      <c r="W55" s="73">
        <f t="shared" si="2"/>
        <v>0</v>
      </c>
      <c r="X55" s="37">
        <f>+D55*各種係数!H54*各種係数!$L$5</f>
        <v>0</v>
      </c>
      <c r="Y55" s="73">
        <f>+J55*各種係数!H54*各種係数!$L$5</f>
        <v>0</v>
      </c>
      <c r="Z55" s="37">
        <f>+R55*各種係数!H54*各種係数!$L$5</f>
        <v>0</v>
      </c>
      <c r="AA55" s="73">
        <f t="shared" si="3"/>
        <v>0</v>
      </c>
      <c r="AB55" s="37">
        <f>+D55*各種係数!I54*各種係数!$L$5</f>
        <v>0</v>
      </c>
      <c r="AC55" s="73">
        <f>+J55*各種係数!I54*各種係数!$L$5</f>
        <v>0</v>
      </c>
      <c r="AD55" s="37">
        <f>+R55*各種係数!I54*各種係数!$L$5</f>
        <v>0</v>
      </c>
      <c r="AE55" s="73">
        <f t="shared" si="4"/>
        <v>0</v>
      </c>
    </row>
    <row r="56" spans="1:31">
      <c r="A56" s="254">
        <v>341</v>
      </c>
      <c r="B56" s="298" t="s">
        <v>292</v>
      </c>
      <c r="C56" s="36">
        <f>価格変換!J57</f>
        <v>0</v>
      </c>
      <c r="D56" s="72">
        <f>+$C56*各種係数!D55</f>
        <v>0</v>
      </c>
      <c r="E56" s="72">
        <f>+$D56*各種係数!E55</f>
        <v>0</v>
      </c>
      <c r="F56" s="36">
        <f>+$D56*各種係数!F55</f>
        <v>0</v>
      </c>
      <c r="G56" s="72">
        <v>0</v>
      </c>
      <c r="H56" s="36">
        <f>+G56*各種係数!D55</f>
        <v>0</v>
      </c>
      <c r="I56" s="72">
        <f>+G56*各種係数!C55</f>
        <v>0</v>
      </c>
      <c r="J56" s="36">
        <v>0</v>
      </c>
      <c r="K56" s="72">
        <f>+J56*各種係数!E55</f>
        <v>0</v>
      </c>
      <c r="L56" s="36">
        <f>+J56*各種係数!F55</f>
        <v>0</v>
      </c>
      <c r="M56" s="72"/>
      <c r="N56" s="36"/>
      <c r="O56" s="72">
        <f>$N$109*各種係数!G55</f>
        <v>0</v>
      </c>
      <c r="P56" s="36">
        <f>+O56*各種係数!D55</f>
        <v>0</v>
      </c>
      <c r="Q56" s="72">
        <f>+O56*各種係数!C55</f>
        <v>0</v>
      </c>
      <c r="R56" s="36">
        <v>0</v>
      </c>
      <c r="S56" s="72">
        <f>+R56*各種係数!E55</f>
        <v>0</v>
      </c>
      <c r="T56" s="36">
        <f>+R56*各種係数!F55</f>
        <v>0</v>
      </c>
      <c r="U56" s="72">
        <f t="shared" si="0"/>
        <v>0</v>
      </c>
      <c r="V56" s="36">
        <f t="shared" si="1"/>
        <v>0</v>
      </c>
      <c r="W56" s="72">
        <f t="shared" si="2"/>
        <v>0</v>
      </c>
      <c r="X56" s="36">
        <f>+D56*各種係数!H55*各種係数!$L$5</f>
        <v>0</v>
      </c>
      <c r="Y56" s="72">
        <f>+J56*各種係数!H55*各種係数!$L$5</f>
        <v>0</v>
      </c>
      <c r="Z56" s="36">
        <f>+R56*各種係数!H55*各種係数!$L$5</f>
        <v>0</v>
      </c>
      <c r="AA56" s="72">
        <f t="shared" si="3"/>
        <v>0</v>
      </c>
      <c r="AB56" s="36">
        <f>+D56*各種係数!I55*各種係数!$L$5</f>
        <v>0</v>
      </c>
      <c r="AC56" s="72">
        <f>+J56*各種係数!I55*各種係数!$L$5</f>
        <v>0</v>
      </c>
      <c r="AD56" s="36">
        <f>+R56*各種係数!I55*各種係数!$L$5</f>
        <v>0</v>
      </c>
      <c r="AE56" s="72">
        <f t="shared" si="4"/>
        <v>0</v>
      </c>
    </row>
    <row r="57" spans="1:31">
      <c r="A57" s="254">
        <v>342</v>
      </c>
      <c r="B57" s="298" t="s">
        <v>293</v>
      </c>
      <c r="C57" s="36">
        <f>価格変換!J58</f>
        <v>0</v>
      </c>
      <c r="D57" s="72">
        <f>+$C57*各種係数!D56</f>
        <v>0</v>
      </c>
      <c r="E57" s="72">
        <f>+$D57*各種係数!E56</f>
        <v>0</v>
      </c>
      <c r="F57" s="36">
        <f>+$D57*各種係数!F56</f>
        <v>0</v>
      </c>
      <c r="G57" s="72">
        <v>0</v>
      </c>
      <c r="H57" s="36">
        <f>+G57*各種係数!D56</f>
        <v>0</v>
      </c>
      <c r="I57" s="72">
        <f>+G57*各種係数!C56</f>
        <v>0</v>
      </c>
      <c r="J57" s="36">
        <v>0</v>
      </c>
      <c r="K57" s="72">
        <f>+J57*各種係数!E56</f>
        <v>0</v>
      </c>
      <c r="L57" s="36">
        <f>+J57*各種係数!F56</f>
        <v>0</v>
      </c>
      <c r="M57" s="72"/>
      <c r="N57" s="36"/>
      <c r="O57" s="72">
        <f>$N$109*各種係数!G56</f>
        <v>0</v>
      </c>
      <c r="P57" s="36">
        <f>+O57*各種係数!D56</f>
        <v>0</v>
      </c>
      <c r="Q57" s="72">
        <f>+O57*各種係数!C56</f>
        <v>0</v>
      </c>
      <c r="R57" s="36">
        <v>0</v>
      </c>
      <c r="S57" s="72">
        <f>+R57*各種係数!E56</f>
        <v>0</v>
      </c>
      <c r="T57" s="36">
        <f>+R57*各種係数!F56</f>
        <v>0</v>
      </c>
      <c r="U57" s="72">
        <f t="shared" si="0"/>
        <v>0</v>
      </c>
      <c r="V57" s="36">
        <f t="shared" si="1"/>
        <v>0</v>
      </c>
      <c r="W57" s="72">
        <f t="shared" si="2"/>
        <v>0</v>
      </c>
      <c r="X57" s="36">
        <f>+D57*各種係数!H56*各種係数!$L$5</f>
        <v>0</v>
      </c>
      <c r="Y57" s="72">
        <f>+J57*各種係数!H56*各種係数!$L$5</f>
        <v>0</v>
      </c>
      <c r="Z57" s="36">
        <f>+R57*各種係数!H56*各種係数!$L$5</f>
        <v>0</v>
      </c>
      <c r="AA57" s="72">
        <f t="shared" si="3"/>
        <v>0</v>
      </c>
      <c r="AB57" s="36">
        <f>+D57*各種係数!I56*各種係数!$L$5</f>
        <v>0</v>
      </c>
      <c r="AC57" s="72">
        <f>+J57*各種係数!I56*各種係数!$L$5</f>
        <v>0</v>
      </c>
      <c r="AD57" s="36">
        <f>+R57*各種係数!I56*各種係数!$L$5</f>
        <v>0</v>
      </c>
      <c r="AE57" s="72">
        <f t="shared" si="4"/>
        <v>0</v>
      </c>
    </row>
    <row r="58" spans="1:31">
      <c r="A58" s="254">
        <v>351</v>
      </c>
      <c r="B58" s="298" t="s">
        <v>294</v>
      </c>
      <c r="C58" s="36">
        <f>価格変換!J59</f>
        <v>0</v>
      </c>
      <c r="D58" s="72">
        <f>+$C58*各種係数!D57</f>
        <v>0</v>
      </c>
      <c r="E58" s="72">
        <f>+$D58*各種係数!E57</f>
        <v>0</v>
      </c>
      <c r="F58" s="36">
        <f>+$D58*各種係数!F57</f>
        <v>0</v>
      </c>
      <c r="G58" s="72">
        <v>0</v>
      </c>
      <c r="H58" s="36">
        <f>+G58*各種係数!D57</f>
        <v>0</v>
      </c>
      <c r="I58" s="72">
        <f>+G58*各種係数!C57</f>
        <v>0</v>
      </c>
      <c r="J58" s="36">
        <v>0</v>
      </c>
      <c r="K58" s="72">
        <f>+J58*各種係数!E57</f>
        <v>0</v>
      </c>
      <c r="L58" s="36">
        <f>+J58*各種係数!F57</f>
        <v>0</v>
      </c>
      <c r="M58" s="72"/>
      <c r="N58" s="36"/>
      <c r="O58" s="72">
        <f>$N$109*各種係数!G57</f>
        <v>0</v>
      </c>
      <c r="P58" s="36">
        <f>+O58*各種係数!D57</f>
        <v>0</v>
      </c>
      <c r="Q58" s="72">
        <f>+O58*各種係数!C57</f>
        <v>0</v>
      </c>
      <c r="R58" s="36">
        <v>0</v>
      </c>
      <c r="S58" s="72">
        <f>+R58*各種係数!E57</f>
        <v>0</v>
      </c>
      <c r="T58" s="36">
        <f>+R58*各種係数!F57</f>
        <v>0</v>
      </c>
      <c r="U58" s="72">
        <f t="shared" si="0"/>
        <v>0</v>
      </c>
      <c r="V58" s="36">
        <f t="shared" si="1"/>
        <v>0</v>
      </c>
      <c r="W58" s="72">
        <f t="shared" si="2"/>
        <v>0</v>
      </c>
      <c r="X58" s="36">
        <f>+D58*各種係数!H57*各種係数!$L$5</f>
        <v>0</v>
      </c>
      <c r="Y58" s="72">
        <f>+J58*各種係数!H57*各種係数!$L$5</f>
        <v>0</v>
      </c>
      <c r="Z58" s="36">
        <f>+R58*各種係数!H57*各種係数!$L$5</f>
        <v>0</v>
      </c>
      <c r="AA58" s="72">
        <f t="shared" si="3"/>
        <v>0</v>
      </c>
      <c r="AB58" s="36">
        <f>+D58*各種係数!I57*各種係数!$L$5</f>
        <v>0</v>
      </c>
      <c r="AC58" s="72">
        <f>+J58*各種係数!I57*各種係数!$L$5</f>
        <v>0</v>
      </c>
      <c r="AD58" s="36">
        <f>+R58*各種係数!I57*各種係数!$L$5</f>
        <v>0</v>
      </c>
      <c r="AE58" s="72">
        <f t="shared" si="4"/>
        <v>0</v>
      </c>
    </row>
    <row r="59" spans="1:31">
      <c r="A59" s="255">
        <v>354</v>
      </c>
      <c r="B59" s="271" t="s">
        <v>295</v>
      </c>
      <c r="C59" s="38">
        <f>価格変換!J60</f>
        <v>0</v>
      </c>
      <c r="D59" s="74">
        <f>+$C59*各種係数!D58</f>
        <v>0</v>
      </c>
      <c r="E59" s="74">
        <f>+$D59*各種係数!E58</f>
        <v>0</v>
      </c>
      <c r="F59" s="38">
        <f>+$D59*各種係数!F58</f>
        <v>0</v>
      </c>
      <c r="G59" s="74">
        <v>0</v>
      </c>
      <c r="H59" s="38">
        <f>+G59*各種係数!D58</f>
        <v>0</v>
      </c>
      <c r="I59" s="74">
        <f>+G59*各種係数!C58</f>
        <v>0</v>
      </c>
      <c r="J59" s="38">
        <v>0</v>
      </c>
      <c r="K59" s="74">
        <f>+J59*各種係数!E58</f>
        <v>0</v>
      </c>
      <c r="L59" s="38">
        <f>+J59*各種係数!F58</f>
        <v>0</v>
      </c>
      <c r="M59" s="74"/>
      <c r="N59" s="38"/>
      <c r="O59" s="74">
        <f>$N$109*各種係数!G58</f>
        <v>0</v>
      </c>
      <c r="P59" s="38">
        <f>+O59*各種係数!D58</f>
        <v>0</v>
      </c>
      <c r="Q59" s="74">
        <f>+O59*各種係数!C58</f>
        <v>0</v>
      </c>
      <c r="R59" s="38">
        <v>0</v>
      </c>
      <c r="S59" s="74">
        <f>+R59*各種係数!E58</f>
        <v>0</v>
      </c>
      <c r="T59" s="38">
        <f>+R59*各種係数!F58</f>
        <v>0</v>
      </c>
      <c r="U59" s="74">
        <f t="shared" si="0"/>
        <v>0</v>
      </c>
      <c r="V59" s="38">
        <f t="shared" si="1"/>
        <v>0</v>
      </c>
      <c r="W59" s="74">
        <f t="shared" si="2"/>
        <v>0</v>
      </c>
      <c r="X59" s="38">
        <f>+D59*各種係数!H58*各種係数!$L$5</f>
        <v>0</v>
      </c>
      <c r="Y59" s="74">
        <f>+J59*各種係数!H58*各種係数!$L$5</f>
        <v>0</v>
      </c>
      <c r="Z59" s="38">
        <f>+R59*各種係数!H58*各種係数!$L$5</f>
        <v>0</v>
      </c>
      <c r="AA59" s="74">
        <f t="shared" si="3"/>
        <v>0</v>
      </c>
      <c r="AB59" s="38">
        <f>+D59*各種係数!I58*各種係数!$L$5</f>
        <v>0</v>
      </c>
      <c r="AC59" s="74">
        <f>+J59*各種係数!I58*各種係数!$L$5</f>
        <v>0</v>
      </c>
      <c r="AD59" s="38">
        <f>+R59*各種係数!I58*各種係数!$L$5</f>
        <v>0</v>
      </c>
      <c r="AE59" s="74">
        <f t="shared" si="4"/>
        <v>0</v>
      </c>
    </row>
    <row r="60" spans="1:31">
      <c r="A60" s="254">
        <v>359</v>
      </c>
      <c r="B60" s="298" t="s">
        <v>296</v>
      </c>
      <c r="C60" s="36">
        <f>価格変換!J61</f>
        <v>0</v>
      </c>
      <c r="D60" s="72">
        <f>+$C60*各種係数!D59</f>
        <v>0</v>
      </c>
      <c r="E60" s="72">
        <f>+$D60*各種係数!E59</f>
        <v>0</v>
      </c>
      <c r="F60" s="36">
        <f>+$D60*各種係数!F59</f>
        <v>0</v>
      </c>
      <c r="G60" s="72">
        <v>0</v>
      </c>
      <c r="H60" s="36">
        <f>+G60*各種係数!D59</f>
        <v>0</v>
      </c>
      <c r="I60" s="72">
        <f>+G60*各種係数!C59</f>
        <v>0</v>
      </c>
      <c r="J60" s="36">
        <v>0</v>
      </c>
      <c r="K60" s="72">
        <f>+J60*各種係数!E59</f>
        <v>0</v>
      </c>
      <c r="L60" s="36">
        <f>+J60*各種係数!F59</f>
        <v>0</v>
      </c>
      <c r="M60" s="72"/>
      <c r="N60" s="36"/>
      <c r="O60" s="72">
        <f>$N$109*各種係数!G59</f>
        <v>0</v>
      </c>
      <c r="P60" s="36">
        <f>+O60*各種係数!D59</f>
        <v>0</v>
      </c>
      <c r="Q60" s="72">
        <f>+O60*各種係数!C59</f>
        <v>0</v>
      </c>
      <c r="R60" s="36">
        <v>0</v>
      </c>
      <c r="S60" s="72">
        <f>+R60*各種係数!E59</f>
        <v>0</v>
      </c>
      <c r="T60" s="36">
        <f>+R60*各種係数!F59</f>
        <v>0</v>
      </c>
      <c r="U60" s="72">
        <f t="shared" si="0"/>
        <v>0</v>
      </c>
      <c r="V60" s="36">
        <f t="shared" si="1"/>
        <v>0</v>
      </c>
      <c r="W60" s="72">
        <f t="shared" si="2"/>
        <v>0</v>
      </c>
      <c r="X60" s="36">
        <f>+D60*各種係数!H59*各種係数!$L$5</f>
        <v>0</v>
      </c>
      <c r="Y60" s="72">
        <f>+J60*各種係数!H59*各種係数!$L$5</f>
        <v>0</v>
      </c>
      <c r="Z60" s="36">
        <f>+R60*各種係数!H59*各種係数!$L$5</f>
        <v>0</v>
      </c>
      <c r="AA60" s="72">
        <f t="shared" si="3"/>
        <v>0</v>
      </c>
      <c r="AB60" s="36">
        <f>+D60*各種係数!I59*各種係数!$L$5</f>
        <v>0</v>
      </c>
      <c r="AC60" s="72">
        <f>+J60*各種係数!I59*各種係数!$L$5</f>
        <v>0</v>
      </c>
      <c r="AD60" s="36">
        <f>+R60*各種係数!I59*各種係数!$L$5</f>
        <v>0</v>
      </c>
      <c r="AE60" s="72">
        <f t="shared" si="4"/>
        <v>0</v>
      </c>
    </row>
    <row r="61" spans="1:31">
      <c r="A61" s="254">
        <v>391</v>
      </c>
      <c r="B61" s="298" t="s">
        <v>2</v>
      </c>
      <c r="C61" s="36">
        <f>価格変換!J62</f>
        <v>0</v>
      </c>
      <c r="D61" s="72">
        <f>+$C61*各種係数!D60</f>
        <v>0</v>
      </c>
      <c r="E61" s="72">
        <f>+$D61*各種係数!E60</f>
        <v>0</v>
      </c>
      <c r="F61" s="36">
        <f>+$D61*各種係数!F60</f>
        <v>0</v>
      </c>
      <c r="G61" s="72">
        <v>0</v>
      </c>
      <c r="H61" s="36">
        <f>+G61*各種係数!D60</f>
        <v>0</v>
      </c>
      <c r="I61" s="72">
        <f>+G61*各種係数!C60</f>
        <v>0</v>
      </c>
      <c r="J61" s="36">
        <v>0</v>
      </c>
      <c r="K61" s="72">
        <f>+J61*各種係数!E60</f>
        <v>0</v>
      </c>
      <c r="L61" s="36">
        <f>+J61*各種係数!F60</f>
        <v>0</v>
      </c>
      <c r="M61" s="72"/>
      <c r="N61" s="36"/>
      <c r="O61" s="72">
        <f>$N$109*各種係数!G60</f>
        <v>0</v>
      </c>
      <c r="P61" s="36">
        <f>+O61*各種係数!D60</f>
        <v>0</v>
      </c>
      <c r="Q61" s="72">
        <f>+O61*各種係数!C60</f>
        <v>0</v>
      </c>
      <c r="R61" s="36">
        <v>0</v>
      </c>
      <c r="S61" s="72">
        <f>+R61*各種係数!E60</f>
        <v>0</v>
      </c>
      <c r="T61" s="36">
        <f>+R61*各種係数!F60</f>
        <v>0</v>
      </c>
      <c r="U61" s="72">
        <f t="shared" si="0"/>
        <v>0</v>
      </c>
      <c r="V61" s="36">
        <f t="shared" si="1"/>
        <v>0</v>
      </c>
      <c r="W61" s="72">
        <f t="shared" si="2"/>
        <v>0</v>
      </c>
      <c r="X61" s="36">
        <f>+D61*各種係数!H60*各種係数!$L$5</f>
        <v>0</v>
      </c>
      <c r="Y61" s="72">
        <f>+J61*各種係数!H60*各種係数!$L$5</f>
        <v>0</v>
      </c>
      <c r="Z61" s="36">
        <f>+R61*各種係数!H60*各種係数!$L$5</f>
        <v>0</v>
      </c>
      <c r="AA61" s="72">
        <f t="shared" si="3"/>
        <v>0</v>
      </c>
      <c r="AB61" s="36">
        <f>+D61*各種係数!I60*各種係数!$L$5</f>
        <v>0</v>
      </c>
      <c r="AC61" s="72">
        <f>+J61*各種係数!I60*各種係数!$L$5</f>
        <v>0</v>
      </c>
      <c r="AD61" s="36">
        <f>+R61*各種係数!I60*各種係数!$L$5</f>
        <v>0</v>
      </c>
      <c r="AE61" s="72">
        <f t="shared" si="4"/>
        <v>0</v>
      </c>
    </row>
    <row r="62" spans="1:31">
      <c r="A62" s="254">
        <v>392</v>
      </c>
      <c r="B62" s="298" t="s">
        <v>297</v>
      </c>
      <c r="C62" s="36">
        <f>価格変換!J63</f>
        <v>0</v>
      </c>
      <c r="D62" s="72">
        <f>+$C62*各種係数!D61</f>
        <v>0</v>
      </c>
      <c r="E62" s="72">
        <f>+$D62*各種係数!E61</f>
        <v>0</v>
      </c>
      <c r="F62" s="36">
        <f>+$D62*各種係数!F61</f>
        <v>0</v>
      </c>
      <c r="G62" s="72">
        <v>0</v>
      </c>
      <c r="H62" s="36">
        <f>+G62*各種係数!D61</f>
        <v>0</v>
      </c>
      <c r="I62" s="72">
        <f>+G62*各種係数!C61</f>
        <v>0</v>
      </c>
      <c r="J62" s="36">
        <v>0</v>
      </c>
      <c r="K62" s="72">
        <f>+J62*各種係数!E61</f>
        <v>0</v>
      </c>
      <c r="L62" s="36">
        <f>+J62*各種係数!F61</f>
        <v>0</v>
      </c>
      <c r="M62" s="72"/>
      <c r="N62" s="36"/>
      <c r="O62" s="72">
        <f>$N$109*各種係数!G61</f>
        <v>0</v>
      </c>
      <c r="P62" s="36">
        <f>+O62*各種係数!D61</f>
        <v>0</v>
      </c>
      <c r="Q62" s="72">
        <f>+O62*各種係数!C61</f>
        <v>0</v>
      </c>
      <c r="R62" s="36">
        <v>0</v>
      </c>
      <c r="S62" s="72">
        <f>+R62*各種係数!E61</f>
        <v>0</v>
      </c>
      <c r="T62" s="36">
        <f>+R62*各種係数!F61</f>
        <v>0</v>
      </c>
      <c r="U62" s="72">
        <f t="shared" si="0"/>
        <v>0</v>
      </c>
      <c r="V62" s="36">
        <f t="shared" si="1"/>
        <v>0</v>
      </c>
      <c r="W62" s="72">
        <f t="shared" si="2"/>
        <v>0</v>
      </c>
      <c r="X62" s="36">
        <f>+D62*各種係数!H61*各種係数!$L$5</f>
        <v>0</v>
      </c>
      <c r="Y62" s="72">
        <f>+J62*各種係数!H61*各種係数!$L$5</f>
        <v>0</v>
      </c>
      <c r="Z62" s="36">
        <f>+R62*各種係数!H61*各種係数!$L$5</f>
        <v>0</v>
      </c>
      <c r="AA62" s="72">
        <f t="shared" si="3"/>
        <v>0</v>
      </c>
      <c r="AB62" s="36">
        <f>+D62*各種係数!I61*各種係数!$L$5</f>
        <v>0</v>
      </c>
      <c r="AC62" s="72">
        <f>+J62*各種係数!I61*各種係数!$L$5</f>
        <v>0</v>
      </c>
      <c r="AD62" s="36">
        <f>+R62*各種係数!I61*各種係数!$L$5</f>
        <v>0</v>
      </c>
      <c r="AE62" s="72">
        <f t="shared" si="4"/>
        <v>0</v>
      </c>
    </row>
    <row r="63" spans="1:31">
      <c r="A63" s="254">
        <v>411</v>
      </c>
      <c r="B63" s="298" t="s">
        <v>298</v>
      </c>
      <c r="C63" s="36">
        <f>価格変換!J64</f>
        <v>0</v>
      </c>
      <c r="D63" s="72">
        <f>+$C63*各種係数!D62</f>
        <v>0</v>
      </c>
      <c r="E63" s="72">
        <f>+$D63*各種係数!E62</f>
        <v>0</v>
      </c>
      <c r="F63" s="36">
        <f>+$D63*各種係数!F62</f>
        <v>0</v>
      </c>
      <c r="G63" s="72">
        <v>0</v>
      </c>
      <c r="H63" s="36">
        <f>+G63*各種係数!D62</f>
        <v>0</v>
      </c>
      <c r="I63" s="72">
        <f>+G63*各種係数!C62</f>
        <v>0</v>
      </c>
      <c r="J63" s="36">
        <v>0</v>
      </c>
      <c r="K63" s="72">
        <f>+J63*各種係数!E62</f>
        <v>0</v>
      </c>
      <c r="L63" s="36">
        <f>+J63*各種係数!F62</f>
        <v>0</v>
      </c>
      <c r="M63" s="72"/>
      <c r="N63" s="36"/>
      <c r="O63" s="72">
        <f>$N$109*各種係数!G62</f>
        <v>0</v>
      </c>
      <c r="P63" s="36">
        <f>+O63*各種係数!D62</f>
        <v>0</v>
      </c>
      <c r="Q63" s="72">
        <f>+O63*各種係数!C62</f>
        <v>0</v>
      </c>
      <c r="R63" s="36">
        <v>0</v>
      </c>
      <c r="S63" s="72">
        <f>+R63*各種係数!E62</f>
        <v>0</v>
      </c>
      <c r="T63" s="36">
        <f>+R63*各種係数!F62</f>
        <v>0</v>
      </c>
      <c r="U63" s="72">
        <f t="shared" si="0"/>
        <v>0</v>
      </c>
      <c r="V63" s="36">
        <f t="shared" si="1"/>
        <v>0</v>
      </c>
      <c r="W63" s="72">
        <f t="shared" si="2"/>
        <v>0</v>
      </c>
      <c r="X63" s="36">
        <f>+D63*各種係数!H62*各種係数!$L$5</f>
        <v>0</v>
      </c>
      <c r="Y63" s="72">
        <f>+J63*各種係数!H62*各種係数!$L$5</f>
        <v>0</v>
      </c>
      <c r="Z63" s="36">
        <f>+R63*各種係数!H62*各種係数!$L$5</f>
        <v>0</v>
      </c>
      <c r="AA63" s="72">
        <f t="shared" si="3"/>
        <v>0</v>
      </c>
      <c r="AB63" s="36">
        <f>+D63*各種係数!I62*各種係数!$L$5</f>
        <v>0</v>
      </c>
      <c r="AC63" s="72">
        <f>+J63*各種係数!I62*各種係数!$L$5</f>
        <v>0</v>
      </c>
      <c r="AD63" s="36">
        <f>+R63*各種係数!I62*各種係数!$L$5</f>
        <v>0</v>
      </c>
      <c r="AE63" s="72">
        <f t="shared" si="4"/>
        <v>0</v>
      </c>
    </row>
    <row r="64" spans="1:31">
      <c r="A64" s="254">
        <v>412</v>
      </c>
      <c r="B64" s="298" t="s">
        <v>299</v>
      </c>
      <c r="C64" s="36">
        <f>価格変換!J65</f>
        <v>0</v>
      </c>
      <c r="D64" s="72">
        <f>+$C64*各種係数!D63</f>
        <v>0</v>
      </c>
      <c r="E64" s="72">
        <f>+$D64*各種係数!E63</f>
        <v>0</v>
      </c>
      <c r="F64" s="36">
        <f>+$D64*各種係数!F63</f>
        <v>0</v>
      </c>
      <c r="G64" s="72">
        <v>0</v>
      </c>
      <c r="H64" s="36">
        <f>+G64*各種係数!D63</f>
        <v>0</v>
      </c>
      <c r="I64" s="72">
        <f>+G64*各種係数!C63</f>
        <v>0</v>
      </c>
      <c r="J64" s="36">
        <v>0</v>
      </c>
      <c r="K64" s="72">
        <f>+J64*各種係数!E63</f>
        <v>0</v>
      </c>
      <c r="L64" s="36">
        <f>+J64*各種係数!F63</f>
        <v>0</v>
      </c>
      <c r="M64" s="72"/>
      <c r="N64" s="36"/>
      <c r="O64" s="72">
        <f>$N$109*各種係数!G63</f>
        <v>0</v>
      </c>
      <c r="P64" s="36">
        <f>+O64*各種係数!D63</f>
        <v>0</v>
      </c>
      <c r="Q64" s="72">
        <f>+O64*各種係数!C63</f>
        <v>0</v>
      </c>
      <c r="R64" s="36">
        <v>0</v>
      </c>
      <c r="S64" s="72">
        <f>+R64*各種係数!E63</f>
        <v>0</v>
      </c>
      <c r="T64" s="36">
        <f>+R64*各種係数!F63</f>
        <v>0</v>
      </c>
      <c r="U64" s="72">
        <f t="shared" si="0"/>
        <v>0</v>
      </c>
      <c r="V64" s="36">
        <f t="shared" si="1"/>
        <v>0</v>
      </c>
      <c r="W64" s="72">
        <f t="shared" si="2"/>
        <v>0</v>
      </c>
      <c r="X64" s="36">
        <f>+D64*各種係数!H63*各種係数!$L$5</f>
        <v>0</v>
      </c>
      <c r="Y64" s="72">
        <f>+J64*各種係数!H63*各種係数!$L$5</f>
        <v>0</v>
      </c>
      <c r="Z64" s="36">
        <f>+R64*各種係数!H63*各種係数!$L$5</f>
        <v>0</v>
      </c>
      <c r="AA64" s="72">
        <f t="shared" si="3"/>
        <v>0</v>
      </c>
      <c r="AB64" s="36">
        <f>+D64*各種係数!I63*各種係数!$L$5</f>
        <v>0</v>
      </c>
      <c r="AC64" s="72">
        <f>+J64*各種係数!I63*各種係数!$L$5</f>
        <v>0</v>
      </c>
      <c r="AD64" s="36">
        <f>+R64*各種係数!I63*各種係数!$L$5</f>
        <v>0</v>
      </c>
      <c r="AE64" s="72">
        <f t="shared" si="4"/>
        <v>0</v>
      </c>
    </row>
    <row r="65" spans="1:31">
      <c r="A65" s="304">
        <v>413</v>
      </c>
      <c r="B65" s="272" t="s">
        <v>300</v>
      </c>
      <c r="C65" s="37">
        <f>価格変換!J66</f>
        <v>0</v>
      </c>
      <c r="D65" s="73">
        <f>+$C65*各種係数!D64</f>
        <v>0</v>
      </c>
      <c r="E65" s="73">
        <f>+$D65*各種係数!E64</f>
        <v>0</v>
      </c>
      <c r="F65" s="37">
        <f>+$D65*各種係数!F64</f>
        <v>0</v>
      </c>
      <c r="G65" s="73">
        <v>0</v>
      </c>
      <c r="H65" s="37">
        <f>+G65*各種係数!D64</f>
        <v>0</v>
      </c>
      <c r="I65" s="73">
        <f>+G65*各種係数!C64</f>
        <v>0</v>
      </c>
      <c r="J65" s="37">
        <v>0</v>
      </c>
      <c r="K65" s="73">
        <f>+J65*各種係数!E64</f>
        <v>0</v>
      </c>
      <c r="L65" s="37">
        <f>+J65*各種係数!F64</f>
        <v>0</v>
      </c>
      <c r="M65" s="73"/>
      <c r="N65" s="37"/>
      <c r="O65" s="73">
        <f>$N$109*各種係数!G64</f>
        <v>0</v>
      </c>
      <c r="P65" s="37">
        <f>+O65*各種係数!D64</f>
        <v>0</v>
      </c>
      <c r="Q65" s="73">
        <f>+O65*各種係数!C64</f>
        <v>0</v>
      </c>
      <c r="R65" s="37">
        <v>0</v>
      </c>
      <c r="S65" s="73">
        <f>+R65*各種係数!E64</f>
        <v>0</v>
      </c>
      <c r="T65" s="37">
        <f>+R65*各種係数!F64</f>
        <v>0</v>
      </c>
      <c r="U65" s="73">
        <f t="shared" si="0"/>
        <v>0</v>
      </c>
      <c r="V65" s="37">
        <f t="shared" si="1"/>
        <v>0</v>
      </c>
      <c r="W65" s="73">
        <f t="shared" si="2"/>
        <v>0</v>
      </c>
      <c r="X65" s="37">
        <f>+D65*各種係数!H64*各種係数!$L$5</f>
        <v>0</v>
      </c>
      <c r="Y65" s="73">
        <f>+J65*各種係数!H64*各種係数!$L$5</f>
        <v>0</v>
      </c>
      <c r="Z65" s="37">
        <f>+R65*各種係数!H64*各種係数!$L$5</f>
        <v>0</v>
      </c>
      <c r="AA65" s="73">
        <f t="shared" si="3"/>
        <v>0</v>
      </c>
      <c r="AB65" s="37">
        <f>+D65*各種係数!I64*各種係数!$L$5</f>
        <v>0</v>
      </c>
      <c r="AC65" s="73">
        <f>+J65*各種係数!I64*各種係数!$L$5</f>
        <v>0</v>
      </c>
      <c r="AD65" s="37">
        <f>+R65*各種係数!I64*各種係数!$L$5</f>
        <v>0</v>
      </c>
      <c r="AE65" s="73">
        <f t="shared" si="4"/>
        <v>0</v>
      </c>
    </row>
    <row r="66" spans="1:31">
      <c r="A66" s="254">
        <v>419</v>
      </c>
      <c r="B66" s="298" t="s">
        <v>301</v>
      </c>
      <c r="C66" s="36">
        <f>価格変換!J67</f>
        <v>0</v>
      </c>
      <c r="D66" s="72">
        <f>+$C66*各種係数!D65</f>
        <v>0</v>
      </c>
      <c r="E66" s="72">
        <f>+$D66*各種係数!E65</f>
        <v>0</v>
      </c>
      <c r="F66" s="36">
        <f>+$D66*各種係数!F65</f>
        <v>0</v>
      </c>
      <c r="G66" s="72">
        <v>0</v>
      </c>
      <c r="H66" s="36">
        <f>+G66*各種係数!D65</f>
        <v>0</v>
      </c>
      <c r="I66" s="72">
        <f>+G66*各種係数!C65</f>
        <v>0</v>
      </c>
      <c r="J66" s="36">
        <v>0</v>
      </c>
      <c r="K66" s="72">
        <f>+J66*各種係数!E65</f>
        <v>0</v>
      </c>
      <c r="L66" s="36">
        <f>+J66*各種係数!F65</f>
        <v>0</v>
      </c>
      <c r="M66" s="72"/>
      <c r="N66" s="36"/>
      <c r="O66" s="72">
        <f>$N$109*各種係数!G65</f>
        <v>0</v>
      </c>
      <c r="P66" s="36">
        <f>+O66*各種係数!D65</f>
        <v>0</v>
      </c>
      <c r="Q66" s="72">
        <f>+O66*各種係数!C65</f>
        <v>0</v>
      </c>
      <c r="R66" s="36">
        <v>0</v>
      </c>
      <c r="S66" s="72">
        <f>+R66*各種係数!E65</f>
        <v>0</v>
      </c>
      <c r="T66" s="36">
        <f>+R66*各種係数!F65</f>
        <v>0</v>
      </c>
      <c r="U66" s="72">
        <f t="shared" si="0"/>
        <v>0</v>
      </c>
      <c r="V66" s="36">
        <f t="shared" si="1"/>
        <v>0</v>
      </c>
      <c r="W66" s="72">
        <f t="shared" si="2"/>
        <v>0</v>
      </c>
      <c r="X66" s="36">
        <f>+D66*各種係数!H65*各種係数!$L$5</f>
        <v>0</v>
      </c>
      <c r="Y66" s="72">
        <f>+J66*各種係数!H65*各種係数!$L$5</f>
        <v>0</v>
      </c>
      <c r="Z66" s="36">
        <f>+R66*各種係数!H65*各種係数!$L$5</f>
        <v>0</v>
      </c>
      <c r="AA66" s="72">
        <f t="shared" si="3"/>
        <v>0</v>
      </c>
      <c r="AB66" s="36">
        <f>+D66*各種係数!I65*各種係数!$L$5</f>
        <v>0</v>
      </c>
      <c r="AC66" s="72">
        <f>+J66*各種係数!I65*各種係数!$L$5</f>
        <v>0</v>
      </c>
      <c r="AD66" s="36">
        <f>+R66*各種係数!I65*各種係数!$L$5</f>
        <v>0</v>
      </c>
      <c r="AE66" s="72">
        <f t="shared" si="4"/>
        <v>0</v>
      </c>
    </row>
    <row r="67" spans="1:31">
      <c r="A67" s="254">
        <v>461</v>
      </c>
      <c r="B67" s="298" t="s">
        <v>302</v>
      </c>
      <c r="C67" s="36">
        <f>価格変換!J68</f>
        <v>0</v>
      </c>
      <c r="D67" s="72">
        <f>+$C67*各種係数!D66</f>
        <v>0</v>
      </c>
      <c r="E67" s="72">
        <f>+$D67*各種係数!E66</f>
        <v>0</v>
      </c>
      <c r="F67" s="36">
        <f>+$D67*各種係数!F66</f>
        <v>0</v>
      </c>
      <c r="G67" s="72">
        <v>0</v>
      </c>
      <c r="H67" s="36">
        <f>+G67*各種係数!D66</f>
        <v>0</v>
      </c>
      <c r="I67" s="72">
        <f>+G67*各種係数!C66</f>
        <v>0</v>
      </c>
      <c r="J67" s="36">
        <v>0</v>
      </c>
      <c r="K67" s="72">
        <f>+J67*各種係数!E66</f>
        <v>0</v>
      </c>
      <c r="L67" s="36">
        <f>+J67*各種係数!F66</f>
        <v>0</v>
      </c>
      <c r="M67" s="72"/>
      <c r="N67" s="36"/>
      <c r="O67" s="72">
        <f>$N$109*各種係数!G66</f>
        <v>0</v>
      </c>
      <c r="P67" s="36">
        <f>+O67*各種係数!D66</f>
        <v>0</v>
      </c>
      <c r="Q67" s="72">
        <f>+O67*各種係数!C66</f>
        <v>0</v>
      </c>
      <c r="R67" s="36">
        <v>0</v>
      </c>
      <c r="S67" s="72">
        <f>+R67*各種係数!E66</f>
        <v>0</v>
      </c>
      <c r="T67" s="36">
        <f>+R67*各種係数!F66</f>
        <v>0</v>
      </c>
      <c r="U67" s="72">
        <f t="shared" si="0"/>
        <v>0</v>
      </c>
      <c r="V67" s="36">
        <f t="shared" si="1"/>
        <v>0</v>
      </c>
      <c r="W67" s="72">
        <f t="shared" si="2"/>
        <v>0</v>
      </c>
      <c r="X67" s="36">
        <f>+D67*各種係数!H66*各種係数!$L$5</f>
        <v>0</v>
      </c>
      <c r="Y67" s="72">
        <f>+J67*各種係数!H66*各種係数!$L$5</f>
        <v>0</v>
      </c>
      <c r="Z67" s="36">
        <f>+R67*各種係数!H66*各種係数!$L$5</f>
        <v>0</v>
      </c>
      <c r="AA67" s="72">
        <f t="shared" si="3"/>
        <v>0</v>
      </c>
      <c r="AB67" s="36">
        <f>+D67*各種係数!I66*各種係数!$L$5</f>
        <v>0</v>
      </c>
      <c r="AC67" s="72">
        <f>+J67*各種係数!I66*各種係数!$L$5</f>
        <v>0</v>
      </c>
      <c r="AD67" s="36">
        <f>+R67*各種係数!I66*各種係数!$L$5</f>
        <v>0</v>
      </c>
      <c r="AE67" s="72">
        <f t="shared" si="4"/>
        <v>0</v>
      </c>
    </row>
    <row r="68" spans="1:31">
      <c r="A68" s="254">
        <v>462</v>
      </c>
      <c r="B68" s="298" t="s">
        <v>303</v>
      </c>
      <c r="C68" s="36">
        <f>価格変換!J69</f>
        <v>0</v>
      </c>
      <c r="D68" s="72">
        <f>+$C68*各種係数!D67</f>
        <v>0</v>
      </c>
      <c r="E68" s="72">
        <f>+$D68*各種係数!E67</f>
        <v>0</v>
      </c>
      <c r="F68" s="36">
        <f>+$D68*各種係数!F67</f>
        <v>0</v>
      </c>
      <c r="G68" s="72">
        <v>0</v>
      </c>
      <c r="H68" s="36">
        <f>+G68*各種係数!D67</f>
        <v>0</v>
      </c>
      <c r="I68" s="72">
        <f>+G68*各種係数!C67</f>
        <v>0</v>
      </c>
      <c r="J68" s="36">
        <v>0</v>
      </c>
      <c r="K68" s="72">
        <f>+J68*各種係数!E67</f>
        <v>0</v>
      </c>
      <c r="L68" s="36">
        <f>+J68*各種係数!F67</f>
        <v>0</v>
      </c>
      <c r="M68" s="72"/>
      <c r="N68" s="36"/>
      <c r="O68" s="72">
        <f>$N$109*各種係数!G67</f>
        <v>0</v>
      </c>
      <c r="P68" s="36">
        <f>+O68*各種係数!D67</f>
        <v>0</v>
      </c>
      <c r="Q68" s="72">
        <f>+O68*各種係数!C67</f>
        <v>0</v>
      </c>
      <c r="R68" s="36">
        <v>0</v>
      </c>
      <c r="S68" s="72">
        <f>+R68*各種係数!E67</f>
        <v>0</v>
      </c>
      <c r="T68" s="36">
        <f>+R68*各種係数!F67</f>
        <v>0</v>
      </c>
      <c r="U68" s="72">
        <f t="shared" si="0"/>
        <v>0</v>
      </c>
      <c r="V68" s="36">
        <f t="shared" si="1"/>
        <v>0</v>
      </c>
      <c r="W68" s="72">
        <f t="shared" si="2"/>
        <v>0</v>
      </c>
      <c r="X68" s="36">
        <f>+D68*各種係数!H67*各種係数!$L$5</f>
        <v>0</v>
      </c>
      <c r="Y68" s="72">
        <f>+J68*各種係数!H67*各種係数!$L$5</f>
        <v>0</v>
      </c>
      <c r="Z68" s="36">
        <f>+R68*各種係数!H67*各種係数!$L$5</f>
        <v>0</v>
      </c>
      <c r="AA68" s="72">
        <f t="shared" si="3"/>
        <v>0</v>
      </c>
      <c r="AB68" s="36">
        <f>+D68*各種係数!I67*各種係数!$L$5</f>
        <v>0</v>
      </c>
      <c r="AC68" s="72">
        <f>+J68*各種係数!I67*各種係数!$L$5</f>
        <v>0</v>
      </c>
      <c r="AD68" s="36">
        <f>+R68*各種係数!I67*各種係数!$L$5</f>
        <v>0</v>
      </c>
      <c r="AE68" s="72">
        <f t="shared" si="4"/>
        <v>0</v>
      </c>
    </row>
    <row r="69" spans="1:31">
      <c r="A69" s="255">
        <v>471</v>
      </c>
      <c r="B69" s="271" t="s">
        <v>216</v>
      </c>
      <c r="C69" s="38">
        <f>価格変換!J70</f>
        <v>0</v>
      </c>
      <c r="D69" s="74">
        <f>+$C69*各種係数!D68</f>
        <v>0</v>
      </c>
      <c r="E69" s="74">
        <f>+$D69*各種係数!E68</f>
        <v>0</v>
      </c>
      <c r="F69" s="38">
        <f>+$D69*各種係数!F68</f>
        <v>0</v>
      </c>
      <c r="G69" s="74">
        <v>0</v>
      </c>
      <c r="H69" s="38">
        <f>+G69*各種係数!D68</f>
        <v>0</v>
      </c>
      <c r="I69" s="74">
        <f>+G69*各種係数!C68</f>
        <v>0</v>
      </c>
      <c r="J69" s="38">
        <v>0</v>
      </c>
      <c r="K69" s="74">
        <f>+J69*各種係数!E68</f>
        <v>0</v>
      </c>
      <c r="L69" s="38">
        <f>+J69*各種係数!F68</f>
        <v>0</v>
      </c>
      <c r="M69" s="74"/>
      <c r="N69" s="38"/>
      <c r="O69" s="74">
        <f>$N$109*各種係数!G68</f>
        <v>0</v>
      </c>
      <c r="P69" s="38">
        <f>+O69*各種係数!D68</f>
        <v>0</v>
      </c>
      <c r="Q69" s="74">
        <f>+O69*各種係数!C68</f>
        <v>0</v>
      </c>
      <c r="R69" s="38">
        <v>0</v>
      </c>
      <c r="S69" s="74">
        <f>+R69*各種係数!E68</f>
        <v>0</v>
      </c>
      <c r="T69" s="38">
        <f>+R69*各種係数!F68</f>
        <v>0</v>
      </c>
      <c r="U69" s="74">
        <f t="shared" si="0"/>
        <v>0</v>
      </c>
      <c r="V69" s="38">
        <f t="shared" si="1"/>
        <v>0</v>
      </c>
      <c r="W69" s="74">
        <f t="shared" ref="W69:W108" si="5">+F69+L69+T69</f>
        <v>0</v>
      </c>
      <c r="X69" s="38">
        <f>+D69*各種係数!H68*各種係数!$L$5</f>
        <v>0</v>
      </c>
      <c r="Y69" s="74">
        <f>+J69*各種係数!H68*各種係数!$L$5</f>
        <v>0</v>
      </c>
      <c r="Z69" s="38">
        <f>+R69*各種係数!H68*各種係数!$L$5</f>
        <v>0</v>
      </c>
      <c r="AA69" s="74">
        <f t="shared" si="3"/>
        <v>0</v>
      </c>
      <c r="AB69" s="38">
        <f>+D69*各種係数!I68*各種係数!$L$5</f>
        <v>0</v>
      </c>
      <c r="AC69" s="74">
        <f>+J69*各種係数!I68*各種係数!$L$5</f>
        <v>0</v>
      </c>
      <c r="AD69" s="38">
        <f>+R69*各種係数!I68*各種係数!$L$5</f>
        <v>0</v>
      </c>
      <c r="AE69" s="74">
        <f t="shared" si="4"/>
        <v>0</v>
      </c>
    </row>
    <row r="70" spans="1:31">
      <c r="A70" s="254">
        <v>481</v>
      </c>
      <c r="B70" s="298" t="s">
        <v>217</v>
      </c>
      <c r="C70" s="36">
        <f>価格変換!J71</f>
        <v>0</v>
      </c>
      <c r="D70" s="72">
        <f>+$C70*各種係数!D69</f>
        <v>0</v>
      </c>
      <c r="E70" s="72">
        <f>+$D70*各種係数!E69</f>
        <v>0</v>
      </c>
      <c r="F70" s="36">
        <f>+$D70*各種係数!F69</f>
        <v>0</v>
      </c>
      <c r="G70" s="72">
        <v>0</v>
      </c>
      <c r="H70" s="36">
        <f>+G70*各種係数!D69</f>
        <v>0</v>
      </c>
      <c r="I70" s="72">
        <f>+G70*各種係数!C69</f>
        <v>0</v>
      </c>
      <c r="J70" s="36">
        <v>0</v>
      </c>
      <c r="K70" s="72">
        <f>+J70*各種係数!E69</f>
        <v>0</v>
      </c>
      <c r="L70" s="36">
        <f>+J70*各種係数!F69</f>
        <v>0</v>
      </c>
      <c r="M70" s="72"/>
      <c r="N70" s="36"/>
      <c r="O70" s="72">
        <f>$N$109*各種係数!G69</f>
        <v>0</v>
      </c>
      <c r="P70" s="36">
        <f>+O70*各種係数!D69</f>
        <v>0</v>
      </c>
      <c r="Q70" s="72">
        <f>+O70*各種係数!C69</f>
        <v>0</v>
      </c>
      <c r="R70" s="36">
        <v>0</v>
      </c>
      <c r="S70" s="72">
        <f>+R70*各種係数!E69</f>
        <v>0</v>
      </c>
      <c r="T70" s="36">
        <f>+R70*各種係数!F69</f>
        <v>0</v>
      </c>
      <c r="U70" s="72">
        <f t="shared" ref="U70:U108" si="6">+D70+J70+R70</f>
        <v>0</v>
      </c>
      <c r="V70" s="36">
        <f t="shared" ref="V70:V108" si="7">+E70+K70+S70</f>
        <v>0</v>
      </c>
      <c r="W70" s="72">
        <f t="shared" si="5"/>
        <v>0</v>
      </c>
      <c r="X70" s="36">
        <f>+D70*各種係数!H69*各種係数!$L$5</f>
        <v>0</v>
      </c>
      <c r="Y70" s="72">
        <f>+J70*各種係数!H69*各種係数!$L$5</f>
        <v>0</v>
      </c>
      <c r="Z70" s="36">
        <f>+R70*各種係数!H69*各種係数!$L$5</f>
        <v>0</v>
      </c>
      <c r="AA70" s="72">
        <f t="shared" ref="AA70:AA108" si="8">SUM(X70:Z70)</f>
        <v>0</v>
      </c>
      <c r="AB70" s="36">
        <f>+D70*各種係数!I69*各種係数!$L$5</f>
        <v>0</v>
      </c>
      <c r="AC70" s="72">
        <f>+J70*各種係数!I69*各種係数!$L$5</f>
        <v>0</v>
      </c>
      <c r="AD70" s="36">
        <f>+R70*各種係数!I69*各種係数!$L$5</f>
        <v>0</v>
      </c>
      <c r="AE70" s="72">
        <f t="shared" ref="AE70:AE108" si="9">SUM(AB70:AD70)</f>
        <v>0</v>
      </c>
    </row>
    <row r="71" spans="1:31">
      <c r="A71" s="254">
        <v>511</v>
      </c>
      <c r="B71" s="298" t="s">
        <v>3</v>
      </c>
      <c r="C71" s="36">
        <f>価格変換!J72</f>
        <v>0</v>
      </c>
      <c r="D71" s="72">
        <f>+$C71*各種係数!D70</f>
        <v>0</v>
      </c>
      <c r="E71" s="72">
        <f>+$D71*各種係数!E70</f>
        <v>0</v>
      </c>
      <c r="F71" s="36">
        <f>+$D71*各種係数!F70</f>
        <v>0</v>
      </c>
      <c r="G71" s="72">
        <v>0</v>
      </c>
      <c r="H71" s="36">
        <f>+G71*各種係数!D70</f>
        <v>0</v>
      </c>
      <c r="I71" s="72">
        <f>+G71*各種係数!C70</f>
        <v>0</v>
      </c>
      <c r="J71" s="36">
        <v>0</v>
      </c>
      <c r="K71" s="72">
        <f>+J71*各種係数!E70</f>
        <v>0</v>
      </c>
      <c r="L71" s="36">
        <f>+J71*各種係数!F70</f>
        <v>0</v>
      </c>
      <c r="M71" s="72"/>
      <c r="N71" s="36"/>
      <c r="O71" s="72">
        <f>$N$109*各種係数!G70</f>
        <v>0</v>
      </c>
      <c r="P71" s="36">
        <f>+O71*各種係数!D70</f>
        <v>0</v>
      </c>
      <c r="Q71" s="72">
        <f>+O71*各種係数!C70</f>
        <v>0</v>
      </c>
      <c r="R71" s="36">
        <v>0</v>
      </c>
      <c r="S71" s="72">
        <f>+R71*各種係数!E70</f>
        <v>0</v>
      </c>
      <c r="T71" s="36">
        <f>+R71*各種係数!F70</f>
        <v>0</v>
      </c>
      <c r="U71" s="72">
        <f t="shared" si="6"/>
        <v>0</v>
      </c>
      <c r="V71" s="36">
        <f t="shared" si="7"/>
        <v>0</v>
      </c>
      <c r="W71" s="72">
        <f t="shared" si="5"/>
        <v>0</v>
      </c>
      <c r="X71" s="36">
        <f>+D71*各種係数!H70*各種係数!$L$5</f>
        <v>0</v>
      </c>
      <c r="Y71" s="72">
        <f>+J71*各種係数!H70*各種係数!$L$5</f>
        <v>0</v>
      </c>
      <c r="Z71" s="36">
        <f>+R71*各種係数!H70*各種係数!$L$5</f>
        <v>0</v>
      </c>
      <c r="AA71" s="72">
        <f t="shared" si="8"/>
        <v>0</v>
      </c>
      <c r="AB71" s="36">
        <f>+D71*各種係数!I70*各種係数!$L$5</f>
        <v>0</v>
      </c>
      <c r="AC71" s="72">
        <f>+J71*各種係数!I70*各種係数!$L$5</f>
        <v>0</v>
      </c>
      <c r="AD71" s="36">
        <f>+R71*各種係数!I70*各種係数!$L$5</f>
        <v>0</v>
      </c>
      <c r="AE71" s="72">
        <f t="shared" si="9"/>
        <v>0</v>
      </c>
    </row>
    <row r="72" spans="1:31">
      <c r="A72" s="254">
        <v>531</v>
      </c>
      <c r="B72" s="298" t="s">
        <v>4</v>
      </c>
      <c r="C72" s="36">
        <f>価格変換!J73</f>
        <v>0</v>
      </c>
      <c r="D72" s="72">
        <f>+$C72*各種係数!D71</f>
        <v>0</v>
      </c>
      <c r="E72" s="72">
        <f>+$D72*各種係数!E71</f>
        <v>0</v>
      </c>
      <c r="F72" s="36">
        <f>+$D72*各種係数!F71</f>
        <v>0</v>
      </c>
      <c r="G72" s="72">
        <v>0</v>
      </c>
      <c r="H72" s="36">
        <f>+G72*各種係数!D71</f>
        <v>0</v>
      </c>
      <c r="I72" s="72">
        <f>+G72*各種係数!C71</f>
        <v>0</v>
      </c>
      <c r="J72" s="36">
        <v>0</v>
      </c>
      <c r="K72" s="72">
        <f>+J72*各種係数!E71</f>
        <v>0</v>
      </c>
      <c r="L72" s="36">
        <f>+J72*各種係数!F71</f>
        <v>0</v>
      </c>
      <c r="M72" s="72"/>
      <c r="N72" s="36"/>
      <c r="O72" s="72">
        <f>$N$109*各種係数!G71</f>
        <v>0</v>
      </c>
      <c r="P72" s="36">
        <f>+O72*各種係数!D71</f>
        <v>0</v>
      </c>
      <c r="Q72" s="72">
        <f>+O72*各種係数!C71</f>
        <v>0</v>
      </c>
      <c r="R72" s="36">
        <v>0</v>
      </c>
      <c r="S72" s="72">
        <f>+R72*各種係数!E71</f>
        <v>0</v>
      </c>
      <c r="T72" s="36">
        <f>+R72*各種係数!F71</f>
        <v>0</v>
      </c>
      <c r="U72" s="72">
        <f t="shared" si="6"/>
        <v>0</v>
      </c>
      <c r="V72" s="36">
        <f t="shared" si="7"/>
        <v>0</v>
      </c>
      <c r="W72" s="72">
        <f t="shared" si="5"/>
        <v>0</v>
      </c>
      <c r="X72" s="36">
        <f>+D72*各種係数!H71*各種係数!$L$5</f>
        <v>0</v>
      </c>
      <c r="Y72" s="72">
        <f>+J72*各種係数!H71*各種係数!$L$5</f>
        <v>0</v>
      </c>
      <c r="Z72" s="36">
        <f>+R72*各種係数!H71*各種係数!$L$5</f>
        <v>0</v>
      </c>
      <c r="AA72" s="72">
        <f t="shared" si="8"/>
        <v>0</v>
      </c>
      <c r="AB72" s="36">
        <f>+D72*各種係数!I71*各種係数!$L$5</f>
        <v>0</v>
      </c>
      <c r="AC72" s="72">
        <f>+J72*各種係数!I71*各種係数!$L$5</f>
        <v>0</v>
      </c>
      <c r="AD72" s="36">
        <f>+R72*各種係数!I71*各種係数!$L$5</f>
        <v>0</v>
      </c>
      <c r="AE72" s="72">
        <f t="shared" si="9"/>
        <v>0</v>
      </c>
    </row>
    <row r="73" spans="1:31">
      <c r="A73" s="254">
        <v>551</v>
      </c>
      <c r="B73" s="298" t="s">
        <v>304</v>
      </c>
      <c r="C73" s="36">
        <f>価格変換!J74</f>
        <v>0</v>
      </c>
      <c r="D73" s="72">
        <f>+$C73*各種係数!D72</f>
        <v>0</v>
      </c>
      <c r="E73" s="72">
        <f>+$D73*各種係数!E72</f>
        <v>0</v>
      </c>
      <c r="F73" s="36">
        <f>+$D73*各種係数!F72</f>
        <v>0</v>
      </c>
      <c r="G73" s="72">
        <v>0</v>
      </c>
      <c r="H73" s="36">
        <f>+G73*各種係数!D72</f>
        <v>0</v>
      </c>
      <c r="I73" s="72">
        <f>+G73*各種係数!C72</f>
        <v>0</v>
      </c>
      <c r="J73" s="36">
        <v>0</v>
      </c>
      <c r="K73" s="72">
        <f>+J73*各種係数!E72</f>
        <v>0</v>
      </c>
      <c r="L73" s="36">
        <f>+J73*各種係数!F72</f>
        <v>0</v>
      </c>
      <c r="M73" s="72"/>
      <c r="N73" s="36"/>
      <c r="O73" s="72">
        <f>$N$109*各種係数!G72</f>
        <v>0</v>
      </c>
      <c r="P73" s="36">
        <f>+O73*各種係数!D72</f>
        <v>0</v>
      </c>
      <c r="Q73" s="72">
        <f>+O73*各種係数!C72</f>
        <v>0</v>
      </c>
      <c r="R73" s="36">
        <v>0</v>
      </c>
      <c r="S73" s="72">
        <f>+R73*各種係数!E72</f>
        <v>0</v>
      </c>
      <c r="T73" s="36">
        <f>+R73*各種係数!F72</f>
        <v>0</v>
      </c>
      <c r="U73" s="72">
        <f t="shared" si="6"/>
        <v>0</v>
      </c>
      <c r="V73" s="36">
        <f t="shared" si="7"/>
        <v>0</v>
      </c>
      <c r="W73" s="72">
        <f t="shared" si="5"/>
        <v>0</v>
      </c>
      <c r="X73" s="36">
        <f>+D73*各種係数!H72*各種係数!$L$5</f>
        <v>0</v>
      </c>
      <c r="Y73" s="72">
        <f>+J73*各種係数!H72*各種係数!$L$5</f>
        <v>0</v>
      </c>
      <c r="Z73" s="36">
        <f>+R73*各種係数!H72*各種係数!$L$5</f>
        <v>0</v>
      </c>
      <c r="AA73" s="72">
        <f t="shared" si="8"/>
        <v>0</v>
      </c>
      <c r="AB73" s="36">
        <f>+D73*各種係数!I72*各種係数!$L$5</f>
        <v>0</v>
      </c>
      <c r="AC73" s="72">
        <f>+J73*各種係数!I72*各種係数!$L$5</f>
        <v>0</v>
      </c>
      <c r="AD73" s="36">
        <f>+R73*各種係数!I72*各種係数!$L$5</f>
        <v>0</v>
      </c>
      <c r="AE73" s="72">
        <f t="shared" si="9"/>
        <v>0</v>
      </c>
    </row>
    <row r="74" spans="1:31">
      <c r="A74" s="254">
        <v>552</v>
      </c>
      <c r="B74" s="298" t="s">
        <v>305</v>
      </c>
      <c r="C74" s="36">
        <f>価格変換!J75</f>
        <v>0</v>
      </c>
      <c r="D74" s="72">
        <f>+$C74*各種係数!D73</f>
        <v>0</v>
      </c>
      <c r="E74" s="72">
        <f>+$D74*各種係数!E73</f>
        <v>0</v>
      </c>
      <c r="F74" s="36">
        <f>+$D74*各種係数!F73</f>
        <v>0</v>
      </c>
      <c r="G74" s="72">
        <v>0</v>
      </c>
      <c r="H74" s="36">
        <f>+G74*各種係数!D73</f>
        <v>0</v>
      </c>
      <c r="I74" s="72">
        <f>+G74*各種係数!C73</f>
        <v>0</v>
      </c>
      <c r="J74" s="36">
        <v>0</v>
      </c>
      <c r="K74" s="72">
        <f>+J74*各種係数!E73</f>
        <v>0</v>
      </c>
      <c r="L74" s="36">
        <f>+J74*各種係数!F73</f>
        <v>0</v>
      </c>
      <c r="M74" s="72"/>
      <c r="N74" s="36"/>
      <c r="O74" s="72">
        <f>$N$109*各種係数!G73</f>
        <v>0</v>
      </c>
      <c r="P74" s="36">
        <f>+O74*各種係数!D73</f>
        <v>0</v>
      </c>
      <c r="Q74" s="72">
        <f>+O74*各種係数!C73</f>
        <v>0</v>
      </c>
      <c r="R74" s="36">
        <v>0</v>
      </c>
      <c r="S74" s="72">
        <f>+R74*各種係数!E73</f>
        <v>0</v>
      </c>
      <c r="T74" s="36">
        <f>+R74*各種係数!F73</f>
        <v>0</v>
      </c>
      <c r="U74" s="72">
        <f t="shared" si="6"/>
        <v>0</v>
      </c>
      <c r="V74" s="36">
        <f t="shared" si="7"/>
        <v>0</v>
      </c>
      <c r="W74" s="72">
        <f t="shared" si="5"/>
        <v>0</v>
      </c>
      <c r="X74" s="36">
        <f>+D74*各種係数!H73*各種係数!$L$5</f>
        <v>0</v>
      </c>
      <c r="Y74" s="72">
        <f>+J74*各種係数!H73*各種係数!$L$5</f>
        <v>0</v>
      </c>
      <c r="Z74" s="36">
        <f>+R74*各種係数!H73*各種係数!$L$5</f>
        <v>0</v>
      </c>
      <c r="AA74" s="72">
        <f t="shared" si="8"/>
        <v>0</v>
      </c>
      <c r="AB74" s="36">
        <f>+D74*各種係数!I73*各種係数!$L$5</f>
        <v>0</v>
      </c>
      <c r="AC74" s="72">
        <f>+J74*各種係数!I73*各種係数!$L$5</f>
        <v>0</v>
      </c>
      <c r="AD74" s="36">
        <f>+R74*各種係数!I73*各種係数!$L$5</f>
        <v>0</v>
      </c>
      <c r="AE74" s="72">
        <f t="shared" si="9"/>
        <v>0</v>
      </c>
    </row>
    <row r="75" spans="1:31">
      <c r="A75" s="304">
        <v>553</v>
      </c>
      <c r="B75" s="272" t="s">
        <v>306</v>
      </c>
      <c r="C75" s="37">
        <f>価格変換!J76</f>
        <v>0</v>
      </c>
      <c r="D75" s="73">
        <f>+$C75*各種係数!D74</f>
        <v>0</v>
      </c>
      <c r="E75" s="73">
        <f>+$D75*各種係数!E74</f>
        <v>0</v>
      </c>
      <c r="F75" s="37">
        <f>+$D75*各種係数!F74</f>
        <v>0</v>
      </c>
      <c r="G75" s="73">
        <v>0</v>
      </c>
      <c r="H75" s="37">
        <f>+G75*各種係数!D74</f>
        <v>0</v>
      </c>
      <c r="I75" s="73">
        <f>+G75*各種係数!C74</f>
        <v>0</v>
      </c>
      <c r="J75" s="37">
        <v>0</v>
      </c>
      <c r="K75" s="73">
        <f>+J75*各種係数!E74</f>
        <v>0</v>
      </c>
      <c r="L75" s="37">
        <f>+J75*各種係数!F74</f>
        <v>0</v>
      </c>
      <c r="M75" s="73"/>
      <c r="N75" s="37"/>
      <c r="O75" s="73">
        <f>$N$109*各種係数!G74</f>
        <v>0</v>
      </c>
      <c r="P75" s="37">
        <f>+O75*各種係数!D74</f>
        <v>0</v>
      </c>
      <c r="Q75" s="73">
        <f>+O75*各種係数!C74</f>
        <v>0</v>
      </c>
      <c r="R75" s="37">
        <v>0</v>
      </c>
      <c r="S75" s="73">
        <f>+R75*各種係数!E74</f>
        <v>0</v>
      </c>
      <c r="T75" s="37">
        <f>+R75*各種係数!F74</f>
        <v>0</v>
      </c>
      <c r="U75" s="73">
        <f t="shared" si="6"/>
        <v>0</v>
      </c>
      <c r="V75" s="37">
        <f t="shared" si="7"/>
        <v>0</v>
      </c>
      <c r="W75" s="73">
        <f t="shared" si="5"/>
        <v>0</v>
      </c>
      <c r="X75" s="37">
        <f>+D75*各種係数!H74*各種係数!$L$5</f>
        <v>0</v>
      </c>
      <c r="Y75" s="73">
        <f>+J75*各種係数!H74*各種係数!$L$5</f>
        <v>0</v>
      </c>
      <c r="Z75" s="37">
        <f>+R75*各種係数!H74*各種係数!$L$5</f>
        <v>0</v>
      </c>
      <c r="AA75" s="73">
        <f t="shared" si="8"/>
        <v>0</v>
      </c>
      <c r="AB75" s="37">
        <f>+D75*各種係数!I74*各種係数!$L$5</f>
        <v>0</v>
      </c>
      <c r="AC75" s="73">
        <f>+J75*各種係数!I74*各種係数!$L$5</f>
        <v>0</v>
      </c>
      <c r="AD75" s="37">
        <f>+R75*各種係数!I74*各種係数!$L$5</f>
        <v>0</v>
      </c>
      <c r="AE75" s="73">
        <f t="shared" si="9"/>
        <v>0</v>
      </c>
    </row>
    <row r="76" spans="1:31">
      <c r="A76" s="254">
        <v>571</v>
      </c>
      <c r="B76" s="298" t="s">
        <v>307</v>
      </c>
      <c r="C76" s="36">
        <f>価格変換!J77</f>
        <v>0</v>
      </c>
      <c r="D76" s="72">
        <f>+$C76*各種係数!D75</f>
        <v>0</v>
      </c>
      <c r="E76" s="72">
        <f>+$D76*各種係数!E75</f>
        <v>0</v>
      </c>
      <c r="F76" s="36">
        <f>+$D76*各種係数!F75</f>
        <v>0</v>
      </c>
      <c r="G76" s="72">
        <v>0</v>
      </c>
      <c r="H76" s="36">
        <f>+G76*各種係数!D75</f>
        <v>0</v>
      </c>
      <c r="I76" s="72">
        <f>+G76*各種係数!C75</f>
        <v>0</v>
      </c>
      <c r="J76" s="36">
        <v>0</v>
      </c>
      <c r="K76" s="72">
        <f>+J76*各種係数!E75</f>
        <v>0</v>
      </c>
      <c r="L76" s="36">
        <f>+J76*各種係数!F75</f>
        <v>0</v>
      </c>
      <c r="M76" s="72"/>
      <c r="N76" s="36"/>
      <c r="O76" s="72">
        <f>$N$109*各種係数!G75</f>
        <v>0</v>
      </c>
      <c r="P76" s="36">
        <f>+O76*各種係数!D75</f>
        <v>0</v>
      </c>
      <c r="Q76" s="72">
        <f>+O76*各種係数!C75</f>
        <v>0</v>
      </c>
      <c r="R76" s="36">
        <v>0</v>
      </c>
      <c r="S76" s="72">
        <f>+R76*各種係数!E75</f>
        <v>0</v>
      </c>
      <c r="T76" s="36">
        <f>+R76*各種係数!F75</f>
        <v>0</v>
      </c>
      <c r="U76" s="72">
        <f t="shared" si="6"/>
        <v>0</v>
      </c>
      <c r="V76" s="36">
        <f t="shared" si="7"/>
        <v>0</v>
      </c>
      <c r="W76" s="72">
        <f t="shared" si="5"/>
        <v>0</v>
      </c>
      <c r="X76" s="36">
        <f>+D76*各種係数!H75*各種係数!$L$5</f>
        <v>0</v>
      </c>
      <c r="Y76" s="72">
        <f>+J76*各種係数!H75*各種係数!$L$5</f>
        <v>0</v>
      </c>
      <c r="Z76" s="36">
        <f>+R76*各種係数!H75*各種係数!$L$5</f>
        <v>0</v>
      </c>
      <c r="AA76" s="72">
        <f t="shared" si="8"/>
        <v>0</v>
      </c>
      <c r="AB76" s="36">
        <f>+D76*各種係数!I75*各種係数!$L$5</f>
        <v>0</v>
      </c>
      <c r="AC76" s="72">
        <f>+J76*各種係数!I75*各種係数!$L$5</f>
        <v>0</v>
      </c>
      <c r="AD76" s="36">
        <f>+R76*各種係数!I75*各種係数!$L$5</f>
        <v>0</v>
      </c>
      <c r="AE76" s="72">
        <f t="shared" si="9"/>
        <v>0</v>
      </c>
    </row>
    <row r="77" spans="1:31">
      <c r="A77" s="254">
        <v>572</v>
      </c>
      <c r="B77" s="298" t="s">
        <v>308</v>
      </c>
      <c r="C77" s="36">
        <f>価格変換!J78</f>
        <v>0</v>
      </c>
      <c r="D77" s="72">
        <f>+$C77*各種係数!D76</f>
        <v>0</v>
      </c>
      <c r="E77" s="72">
        <f>+$D77*各種係数!E76</f>
        <v>0</v>
      </c>
      <c r="F77" s="36">
        <f>+$D77*各種係数!F76</f>
        <v>0</v>
      </c>
      <c r="G77" s="72">
        <v>0</v>
      </c>
      <c r="H77" s="36">
        <f>+G77*各種係数!D76</f>
        <v>0</v>
      </c>
      <c r="I77" s="72">
        <f>+G77*各種係数!C76</f>
        <v>0</v>
      </c>
      <c r="J77" s="36">
        <v>0</v>
      </c>
      <c r="K77" s="72">
        <f>+J77*各種係数!E76</f>
        <v>0</v>
      </c>
      <c r="L77" s="36">
        <f>+J77*各種係数!F76</f>
        <v>0</v>
      </c>
      <c r="M77" s="72"/>
      <c r="N77" s="36"/>
      <c r="O77" s="72">
        <f>$N$109*各種係数!G76</f>
        <v>0</v>
      </c>
      <c r="P77" s="36">
        <f>+O77*各種係数!D76</f>
        <v>0</v>
      </c>
      <c r="Q77" s="72">
        <f>+O77*各種係数!C76</f>
        <v>0</v>
      </c>
      <c r="R77" s="36">
        <v>0</v>
      </c>
      <c r="S77" s="72">
        <f>+R77*各種係数!E76</f>
        <v>0</v>
      </c>
      <c r="T77" s="36">
        <f>+R77*各種係数!F76</f>
        <v>0</v>
      </c>
      <c r="U77" s="72">
        <f t="shared" si="6"/>
        <v>0</v>
      </c>
      <c r="V77" s="36">
        <f t="shared" si="7"/>
        <v>0</v>
      </c>
      <c r="W77" s="72">
        <f t="shared" si="5"/>
        <v>0</v>
      </c>
      <c r="X77" s="36">
        <f>+D77*各種係数!H76*各種係数!$L$5</f>
        <v>0</v>
      </c>
      <c r="Y77" s="72">
        <f>+J77*各種係数!H76*各種係数!$L$5</f>
        <v>0</v>
      </c>
      <c r="Z77" s="36">
        <f>+R77*各種係数!H76*各種係数!$L$5</f>
        <v>0</v>
      </c>
      <c r="AA77" s="72">
        <f t="shared" si="8"/>
        <v>0</v>
      </c>
      <c r="AB77" s="36">
        <f>+D77*各種係数!I76*各種係数!$L$5</f>
        <v>0</v>
      </c>
      <c r="AC77" s="72">
        <f>+J77*各種係数!I76*各種係数!$L$5</f>
        <v>0</v>
      </c>
      <c r="AD77" s="36">
        <f>+R77*各種係数!I76*各種係数!$L$5</f>
        <v>0</v>
      </c>
      <c r="AE77" s="72">
        <f t="shared" si="9"/>
        <v>0</v>
      </c>
    </row>
    <row r="78" spans="1:31">
      <c r="A78" s="254">
        <v>573</v>
      </c>
      <c r="B78" s="298" t="s">
        <v>309</v>
      </c>
      <c r="C78" s="36">
        <f>価格変換!J79</f>
        <v>0</v>
      </c>
      <c r="D78" s="72">
        <f>+$C78*各種係数!D77</f>
        <v>0</v>
      </c>
      <c r="E78" s="72">
        <f>+$D78*各種係数!E77</f>
        <v>0</v>
      </c>
      <c r="F78" s="36">
        <f>+$D78*各種係数!F77</f>
        <v>0</v>
      </c>
      <c r="G78" s="72">
        <v>0</v>
      </c>
      <c r="H78" s="36">
        <f>+G78*各種係数!D77</f>
        <v>0</v>
      </c>
      <c r="I78" s="72">
        <f>+G78*各種係数!C77</f>
        <v>0</v>
      </c>
      <c r="J78" s="36">
        <v>0</v>
      </c>
      <c r="K78" s="72">
        <f>+J78*各種係数!E77</f>
        <v>0</v>
      </c>
      <c r="L78" s="36">
        <f>+J78*各種係数!F77</f>
        <v>0</v>
      </c>
      <c r="M78" s="72"/>
      <c r="N78" s="36"/>
      <c r="O78" s="72">
        <f>$N$109*各種係数!G77</f>
        <v>0</v>
      </c>
      <c r="P78" s="36">
        <f>+O78*各種係数!D77</f>
        <v>0</v>
      </c>
      <c r="Q78" s="72">
        <f>+O78*各種係数!C77</f>
        <v>0</v>
      </c>
      <c r="R78" s="36">
        <v>0</v>
      </c>
      <c r="S78" s="72">
        <f>+R78*各種係数!E77</f>
        <v>0</v>
      </c>
      <c r="T78" s="36">
        <f>+R78*各種係数!F77</f>
        <v>0</v>
      </c>
      <c r="U78" s="72">
        <f t="shared" si="6"/>
        <v>0</v>
      </c>
      <c r="V78" s="36">
        <f t="shared" si="7"/>
        <v>0</v>
      </c>
      <c r="W78" s="72">
        <f t="shared" si="5"/>
        <v>0</v>
      </c>
      <c r="X78" s="36">
        <f>+D78*各種係数!H77*各種係数!$L$5</f>
        <v>0</v>
      </c>
      <c r="Y78" s="72">
        <f>+J78*各種係数!H77*各種係数!$L$5</f>
        <v>0</v>
      </c>
      <c r="Z78" s="36">
        <f>+R78*各種係数!H77*各種係数!$L$5</f>
        <v>0</v>
      </c>
      <c r="AA78" s="72">
        <f t="shared" si="8"/>
        <v>0</v>
      </c>
      <c r="AB78" s="36">
        <f>+D78*各種係数!I77*各種係数!$L$5</f>
        <v>0</v>
      </c>
      <c r="AC78" s="72">
        <f>+J78*各種係数!I77*各種係数!$L$5</f>
        <v>0</v>
      </c>
      <c r="AD78" s="36">
        <f>+R78*各種係数!I77*各種係数!$L$5</f>
        <v>0</v>
      </c>
      <c r="AE78" s="72">
        <f t="shared" si="9"/>
        <v>0</v>
      </c>
    </row>
    <row r="79" spans="1:31">
      <c r="A79" s="255">
        <v>574</v>
      </c>
      <c r="B79" s="271" t="s">
        <v>310</v>
      </c>
      <c r="C79" s="38">
        <f>価格変換!J80</f>
        <v>0</v>
      </c>
      <c r="D79" s="74">
        <f>+$C79*各種係数!D78</f>
        <v>0</v>
      </c>
      <c r="E79" s="74">
        <f>+$D79*各種係数!E78</f>
        <v>0</v>
      </c>
      <c r="F79" s="38">
        <f>+$D79*各種係数!F78</f>
        <v>0</v>
      </c>
      <c r="G79" s="74">
        <v>0</v>
      </c>
      <c r="H79" s="38">
        <f>+G79*各種係数!D78</f>
        <v>0</v>
      </c>
      <c r="I79" s="74">
        <f>+G79*各種係数!C78</f>
        <v>0</v>
      </c>
      <c r="J79" s="38">
        <v>0</v>
      </c>
      <c r="K79" s="74">
        <f>+J79*各種係数!E78</f>
        <v>0</v>
      </c>
      <c r="L79" s="38">
        <f>+J79*各種係数!F78</f>
        <v>0</v>
      </c>
      <c r="M79" s="74"/>
      <c r="N79" s="38"/>
      <c r="O79" s="74">
        <f>$N$109*各種係数!G78</f>
        <v>0</v>
      </c>
      <c r="P79" s="38">
        <f>+O79*各種係数!D78</f>
        <v>0</v>
      </c>
      <c r="Q79" s="74">
        <f>+O79*各種係数!C78</f>
        <v>0</v>
      </c>
      <c r="R79" s="38">
        <v>0</v>
      </c>
      <c r="S79" s="74">
        <f>+R79*各種係数!E78</f>
        <v>0</v>
      </c>
      <c r="T79" s="38">
        <f>+R79*各種係数!F78</f>
        <v>0</v>
      </c>
      <c r="U79" s="74">
        <f t="shared" si="6"/>
        <v>0</v>
      </c>
      <c r="V79" s="38">
        <f t="shared" si="7"/>
        <v>0</v>
      </c>
      <c r="W79" s="74">
        <f t="shared" si="5"/>
        <v>0</v>
      </c>
      <c r="X79" s="38">
        <f>+D79*各種係数!H78*各種係数!$L$5</f>
        <v>0</v>
      </c>
      <c r="Y79" s="74">
        <f>+J79*各種係数!H78*各種係数!$L$5</f>
        <v>0</v>
      </c>
      <c r="Z79" s="38">
        <f>+R79*各種係数!H78*各種係数!$L$5</f>
        <v>0</v>
      </c>
      <c r="AA79" s="74">
        <f t="shared" si="8"/>
        <v>0</v>
      </c>
      <c r="AB79" s="38">
        <f>+D79*各種係数!I78*各種係数!$L$5</f>
        <v>0</v>
      </c>
      <c r="AC79" s="74">
        <f>+J79*各種係数!I78*各種係数!$L$5</f>
        <v>0</v>
      </c>
      <c r="AD79" s="38">
        <f>+R79*各種係数!I78*各種係数!$L$5</f>
        <v>0</v>
      </c>
      <c r="AE79" s="74">
        <f t="shared" si="9"/>
        <v>0</v>
      </c>
    </row>
    <row r="80" spans="1:31">
      <c r="A80" s="254">
        <v>575</v>
      </c>
      <c r="B80" s="298" t="s">
        <v>311</v>
      </c>
      <c r="C80" s="36">
        <f>価格変換!J81</f>
        <v>0</v>
      </c>
      <c r="D80" s="72">
        <f>+$C80*各種係数!D79</f>
        <v>0</v>
      </c>
      <c r="E80" s="72">
        <f>+$D80*各種係数!E79</f>
        <v>0</v>
      </c>
      <c r="F80" s="36">
        <f>+$D80*各種係数!F79</f>
        <v>0</v>
      </c>
      <c r="G80" s="72">
        <v>0</v>
      </c>
      <c r="H80" s="36">
        <f>+G80*各種係数!D79</f>
        <v>0</v>
      </c>
      <c r="I80" s="72">
        <f>+G80*各種係数!C79</f>
        <v>0</v>
      </c>
      <c r="J80" s="36">
        <v>0</v>
      </c>
      <c r="K80" s="72">
        <f>+J80*各種係数!E79</f>
        <v>0</v>
      </c>
      <c r="L80" s="36">
        <f>+J80*各種係数!F79</f>
        <v>0</v>
      </c>
      <c r="M80" s="72"/>
      <c r="N80" s="36"/>
      <c r="O80" s="72">
        <f>$N$109*各種係数!G79</f>
        <v>0</v>
      </c>
      <c r="P80" s="36">
        <f>+O80*各種係数!D79</f>
        <v>0</v>
      </c>
      <c r="Q80" s="72">
        <f>+O80*各種係数!C79</f>
        <v>0</v>
      </c>
      <c r="R80" s="36">
        <v>0</v>
      </c>
      <c r="S80" s="72">
        <f>+R80*各種係数!E79</f>
        <v>0</v>
      </c>
      <c r="T80" s="36">
        <f>+R80*各種係数!F79</f>
        <v>0</v>
      </c>
      <c r="U80" s="72">
        <f t="shared" si="6"/>
        <v>0</v>
      </c>
      <c r="V80" s="36">
        <f t="shared" si="7"/>
        <v>0</v>
      </c>
      <c r="W80" s="72">
        <f t="shared" si="5"/>
        <v>0</v>
      </c>
      <c r="X80" s="36">
        <f>+D80*各種係数!H79*各種係数!$L$5</f>
        <v>0</v>
      </c>
      <c r="Y80" s="72">
        <f>+J80*各種係数!H79*各種係数!$L$5</f>
        <v>0</v>
      </c>
      <c r="Z80" s="36">
        <f>+R80*各種係数!H79*各種係数!$L$5</f>
        <v>0</v>
      </c>
      <c r="AA80" s="72">
        <f t="shared" si="8"/>
        <v>0</v>
      </c>
      <c r="AB80" s="36">
        <f>+D80*各種係数!I79*各種係数!$L$5</f>
        <v>0</v>
      </c>
      <c r="AC80" s="72">
        <f>+J80*各種係数!I79*各種係数!$L$5</f>
        <v>0</v>
      </c>
      <c r="AD80" s="36">
        <f>+R80*各種係数!I79*各種係数!$L$5</f>
        <v>0</v>
      </c>
      <c r="AE80" s="72">
        <f t="shared" si="9"/>
        <v>0</v>
      </c>
    </row>
    <row r="81" spans="1:31">
      <c r="A81" s="254">
        <v>576</v>
      </c>
      <c r="B81" s="298" t="s">
        <v>312</v>
      </c>
      <c r="C81" s="36">
        <f>価格変換!J82</f>
        <v>0</v>
      </c>
      <c r="D81" s="72">
        <f>+$C81*各種係数!D80</f>
        <v>0</v>
      </c>
      <c r="E81" s="72">
        <f>+$D81*各種係数!E80</f>
        <v>0</v>
      </c>
      <c r="F81" s="36">
        <f>+$D81*各種係数!F80</f>
        <v>0</v>
      </c>
      <c r="G81" s="72">
        <v>0</v>
      </c>
      <c r="H81" s="36">
        <f>+G81*各種係数!D80</f>
        <v>0</v>
      </c>
      <c r="I81" s="72">
        <f>+G81*各種係数!C80</f>
        <v>0</v>
      </c>
      <c r="J81" s="36">
        <v>0</v>
      </c>
      <c r="K81" s="72">
        <f>+J81*各種係数!E80</f>
        <v>0</v>
      </c>
      <c r="L81" s="36">
        <f>+J81*各種係数!F80</f>
        <v>0</v>
      </c>
      <c r="M81" s="72"/>
      <c r="N81" s="36"/>
      <c r="O81" s="72">
        <f>$N$109*各種係数!G80</f>
        <v>0</v>
      </c>
      <c r="P81" s="36">
        <f>+O81*各種係数!D80</f>
        <v>0</v>
      </c>
      <c r="Q81" s="72">
        <f>+O81*各種係数!C80</f>
        <v>0</v>
      </c>
      <c r="R81" s="36">
        <v>0</v>
      </c>
      <c r="S81" s="72">
        <f>+R81*各種係数!E80</f>
        <v>0</v>
      </c>
      <c r="T81" s="36">
        <f>+R81*各種係数!F80</f>
        <v>0</v>
      </c>
      <c r="U81" s="72">
        <f t="shared" si="6"/>
        <v>0</v>
      </c>
      <c r="V81" s="36">
        <f t="shared" si="7"/>
        <v>0</v>
      </c>
      <c r="W81" s="72">
        <f t="shared" si="5"/>
        <v>0</v>
      </c>
      <c r="X81" s="36">
        <f>+D81*各種係数!H80*各種係数!$L$5</f>
        <v>0</v>
      </c>
      <c r="Y81" s="72">
        <f>+J81*各種係数!H80*各種係数!$L$5</f>
        <v>0</v>
      </c>
      <c r="Z81" s="36">
        <f>+R81*各種係数!H80*各種係数!$L$5</f>
        <v>0</v>
      </c>
      <c r="AA81" s="72">
        <f t="shared" si="8"/>
        <v>0</v>
      </c>
      <c r="AB81" s="36">
        <f>+D81*各種係数!I80*各種係数!$L$5</f>
        <v>0</v>
      </c>
      <c r="AC81" s="72">
        <f>+J81*各種係数!I80*各種係数!$L$5</f>
        <v>0</v>
      </c>
      <c r="AD81" s="36">
        <f>+R81*各種係数!I80*各種係数!$L$5</f>
        <v>0</v>
      </c>
      <c r="AE81" s="72">
        <f t="shared" si="9"/>
        <v>0</v>
      </c>
    </row>
    <row r="82" spans="1:31">
      <c r="A82" s="254">
        <v>577</v>
      </c>
      <c r="B82" s="298" t="s">
        <v>313</v>
      </c>
      <c r="C82" s="36">
        <f>価格変換!J83</f>
        <v>0</v>
      </c>
      <c r="D82" s="72">
        <f>+$C82*各種係数!D81</f>
        <v>0</v>
      </c>
      <c r="E82" s="72">
        <f>+$D82*各種係数!E81</f>
        <v>0</v>
      </c>
      <c r="F82" s="36">
        <f>+$D82*各種係数!F81</f>
        <v>0</v>
      </c>
      <c r="G82" s="72">
        <v>0</v>
      </c>
      <c r="H82" s="36">
        <f>+G82*各種係数!D81</f>
        <v>0</v>
      </c>
      <c r="I82" s="72">
        <f>+G82*各種係数!C81</f>
        <v>0</v>
      </c>
      <c r="J82" s="36">
        <v>0</v>
      </c>
      <c r="K82" s="72">
        <f>+J82*各種係数!E81</f>
        <v>0</v>
      </c>
      <c r="L82" s="36">
        <f>+J82*各種係数!F81</f>
        <v>0</v>
      </c>
      <c r="M82" s="72"/>
      <c r="N82" s="36"/>
      <c r="O82" s="72">
        <f>$N$109*各種係数!G81</f>
        <v>0</v>
      </c>
      <c r="P82" s="36">
        <f>+O82*各種係数!D81</f>
        <v>0</v>
      </c>
      <c r="Q82" s="72">
        <f>+O82*各種係数!C81</f>
        <v>0</v>
      </c>
      <c r="R82" s="36">
        <v>0</v>
      </c>
      <c r="S82" s="72">
        <f>+R82*各種係数!E81</f>
        <v>0</v>
      </c>
      <c r="T82" s="36">
        <f>+R82*各種係数!F81</f>
        <v>0</v>
      </c>
      <c r="U82" s="72">
        <f t="shared" si="6"/>
        <v>0</v>
      </c>
      <c r="V82" s="36">
        <f t="shared" si="7"/>
        <v>0</v>
      </c>
      <c r="W82" s="72">
        <f t="shared" si="5"/>
        <v>0</v>
      </c>
      <c r="X82" s="36">
        <f>+D82*各種係数!H81*各種係数!$L$5</f>
        <v>0</v>
      </c>
      <c r="Y82" s="72">
        <f>+J82*各種係数!H81*各種係数!$L$5</f>
        <v>0</v>
      </c>
      <c r="Z82" s="36">
        <f>+R82*各種係数!H81*各種係数!$L$5</f>
        <v>0</v>
      </c>
      <c r="AA82" s="72">
        <f t="shared" si="8"/>
        <v>0</v>
      </c>
      <c r="AB82" s="36">
        <f>+D82*各種係数!I81*各種係数!$L$5</f>
        <v>0</v>
      </c>
      <c r="AC82" s="72">
        <f>+J82*各種係数!I81*各種係数!$L$5</f>
        <v>0</v>
      </c>
      <c r="AD82" s="36">
        <f>+R82*各種係数!I81*各種係数!$L$5</f>
        <v>0</v>
      </c>
      <c r="AE82" s="72">
        <f t="shared" si="9"/>
        <v>0</v>
      </c>
    </row>
    <row r="83" spans="1:31">
      <c r="A83" s="254">
        <v>578</v>
      </c>
      <c r="B83" s="298" t="s">
        <v>314</v>
      </c>
      <c r="C83" s="36">
        <f>価格変換!J84</f>
        <v>0</v>
      </c>
      <c r="D83" s="72">
        <f>+$C83*各種係数!D82</f>
        <v>0</v>
      </c>
      <c r="E83" s="72">
        <f>+$D83*各種係数!E82</f>
        <v>0</v>
      </c>
      <c r="F83" s="36">
        <f>+$D83*各種係数!F82</f>
        <v>0</v>
      </c>
      <c r="G83" s="72">
        <v>0</v>
      </c>
      <c r="H83" s="36">
        <f>+G83*各種係数!D82</f>
        <v>0</v>
      </c>
      <c r="I83" s="72">
        <f>+G83*各種係数!C82</f>
        <v>0</v>
      </c>
      <c r="J83" s="36">
        <v>0</v>
      </c>
      <c r="K83" s="72">
        <f>+J83*各種係数!E82</f>
        <v>0</v>
      </c>
      <c r="L83" s="36">
        <f>+J83*各種係数!F82</f>
        <v>0</v>
      </c>
      <c r="M83" s="72"/>
      <c r="N83" s="36"/>
      <c r="O83" s="72">
        <f>$N$109*各種係数!G82</f>
        <v>0</v>
      </c>
      <c r="P83" s="36">
        <f>+O83*各種係数!D82</f>
        <v>0</v>
      </c>
      <c r="Q83" s="72">
        <f>+O83*各種係数!C82</f>
        <v>0</v>
      </c>
      <c r="R83" s="36">
        <v>0</v>
      </c>
      <c r="S83" s="72">
        <f>+R83*各種係数!E82</f>
        <v>0</v>
      </c>
      <c r="T83" s="36">
        <f>+R83*各種係数!F82</f>
        <v>0</v>
      </c>
      <c r="U83" s="72">
        <f t="shared" si="6"/>
        <v>0</v>
      </c>
      <c r="V83" s="36">
        <f t="shared" si="7"/>
        <v>0</v>
      </c>
      <c r="W83" s="72">
        <f t="shared" si="5"/>
        <v>0</v>
      </c>
      <c r="X83" s="36">
        <f>+D83*各種係数!H82*各種係数!$L$5</f>
        <v>0</v>
      </c>
      <c r="Y83" s="72">
        <f>+J83*各種係数!H82*各種係数!$L$5</f>
        <v>0</v>
      </c>
      <c r="Z83" s="36">
        <f>+R83*各種係数!H82*各種係数!$L$5</f>
        <v>0</v>
      </c>
      <c r="AA83" s="72">
        <f t="shared" si="8"/>
        <v>0</v>
      </c>
      <c r="AB83" s="36">
        <f>+D83*各種係数!I82*各種係数!$L$5</f>
        <v>0</v>
      </c>
      <c r="AC83" s="72">
        <f>+J83*各種係数!I82*各種係数!$L$5</f>
        <v>0</v>
      </c>
      <c r="AD83" s="36">
        <f>+R83*各種係数!I82*各種係数!$L$5</f>
        <v>0</v>
      </c>
      <c r="AE83" s="72">
        <f t="shared" si="9"/>
        <v>0</v>
      </c>
    </row>
    <row r="84" spans="1:31">
      <c r="A84" s="254">
        <v>579</v>
      </c>
      <c r="B84" s="298" t="s">
        <v>315</v>
      </c>
      <c r="C84" s="36">
        <f>価格変換!J85</f>
        <v>0</v>
      </c>
      <c r="D84" s="72">
        <f>+$C84*各種係数!D83</f>
        <v>0</v>
      </c>
      <c r="E84" s="72">
        <f>+$D84*各種係数!E83</f>
        <v>0</v>
      </c>
      <c r="F84" s="36">
        <f>+$D84*各種係数!F83</f>
        <v>0</v>
      </c>
      <c r="G84" s="72">
        <v>0</v>
      </c>
      <c r="H84" s="36">
        <f>+G84*各種係数!D83</f>
        <v>0</v>
      </c>
      <c r="I84" s="72">
        <f>+G84*各種係数!C83</f>
        <v>0</v>
      </c>
      <c r="J84" s="36">
        <v>0</v>
      </c>
      <c r="K84" s="72">
        <f>+J84*各種係数!E83</f>
        <v>0</v>
      </c>
      <c r="L84" s="36">
        <f>+J84*各種係数!F83</f>
        <v>0</v>
      </c>
      <c r="M84" s="72"/>
      <c r="N84" s="36"/>
      <c r="O84" s="72">
        <f>$N$109*各種係数!G83</f>
        <v>0</v>
      </c>
      <c r="P84" s="36">
        <f>+O84*各種係数!D83</f>
        <v>0</v>
      </c>
      <c r="Q84" s="72">
        <f>+O84*各種係数!C83</f>
        <v>0</v>
      </c>
      <c r="R84" s="36">
        <v>0</v>
      </c>
      <c r="S84" s="72">
        <f>+R84*各種係数!E83</f>
        <v>0</v>
      </c>
      <c r="T84" s="36">
        <f>+R84*各種係数!F83</f>
        <v>0</v>
      </c>
      <c r="U84" s="72">
        <f t="shared" si="6"/>
        <v>0</v>
      </c>
      <c r="V84" s="36">
        <f t="shared" si="7"/>
        <v>0</v>
      </c>
      <c r="W84" s="72">
        <f t="shared" si="5"/>
        <v>0</v>
      </c>
      <c r="X84" s="36">
        <f>+D84*各種係数!H83*各種係数!$L$5</f>
        <v>0</v>
      </c>
      <c r="Y84" s="72">
        <f>+J84*各種係数!H83*各種係数!$L$5</f>
        <v>0</v>
      </c>
      <c r="Z84" s="36">
        <f>+R84*各種係数!H83*各種係数!$L$5</f>
        <v>0</v>
      </c>
      <c r="AA84" s="72">
        <f t="shared" si="8"/>
        <v>0</v>
      </c>
      <c r="AB84" s="36">
        <f>+D84*各種係数!I83*各種係数!$L$5</f>
        <v>0</v>
      </c>
      <c r="AC84" s="72">
        <f>+J84*各種係数!I83*各種係数!$L$5</f>
        <v>0</v>
      </c>
      <c r="AD84" s="36">
        <f>+R84*各種係数!I83*各種係数!$L$5</f>
        <v>0</v>
      </c>
      <c r="AE84" s="72">
        <f t="shared" si="9"/>
        <v>0</v>
      </c>
    </row>
    <row r="85" spans="1:31">
      <c r="A85" s="304">
        <v>591</v>
      </c>
      <c r="B85" s="272" t="s">
        <v>316</v>
      </c>
      <c r="C85" s="37">
        <f>価格変換!J86</f>
        <v>0</v>
      </c>
      <c r="D85" s="73">
        <f>+$C85*各種係数!D84</f>
        <v>0</v>
      </c>
      <c r="E85" s="73">
        <f>+$D85*各種係数!E84</f>
        <v>0</v>
      </c>
      <c r="F85" s="37">
        <f>+$D85*各種係数!F84</f>
        <v>0</v>
      </c>
      <c r="G85" s="73">
        <v>0</v>
      </c>
      <c r="H85" s="37">
        <f>+G85*各種係数!D84</f>
        <v>0</v>
      </c>
      <c r="I85" s="73">
        <f>+G85*各種係数!C84</f>
        <v>0</v>
      </c>
      <c r="J85" s="37">
        <v>0</v>
      </c>
      <c r="K85" s="73">
        <f>+J85*各種係数!E84</f>
        <v>0</v>
      </c>
      <c r="L85" s="37">
        <f>+J85*各種係数!F84</f>
        <v>0</v>
      </c>
      <c r="M85" s="73"/>
      <c r="N85" s="37"/>
      <c r="O85" s="73">
        <f>$N$109*各種係数!G84</f>
        <v>0</v>
      </c>
      <c r="P85" s="37">
        <f>+O85*各種係数!D84</f>
        <v>0</v>
      </c>
      <c r="Q85" s="73">
        <f>+O85*各種係数!C84</f>
        <v>0</v>
      </c>
      <c r="R85" s="37">
        <v>0</v>
      </c>
      <c r="S85" s="73">
        <f>+R85*各種係数!E84</f>
        <v>0</v>
      </c>
      <c r="T85" s="37">
        <f>+R85*各種係数!F84</f>
        <v>0</v>
      </c>
      <c r="U85" s="73">
        <f t="shared" si="6"/>
        <v>0</v>
      </c>
      <c r="V85" s="37">
        <f t="shared" si="7"/>
        <v>0</v>
      </c>
      <c r="W85" s="73">
        <f t="shared" si="5"/>
        <v>0</v>
      </c>
      <c r="X85" s="37">
        <f>+D85*各種係数!H84*各種係数!$L$5</f>
        <v>0</v>
      </c>
      <c r="Y85" s="73">
        <f>+J85*各種係数!H84*各種係数!$L$5</f>
        <v>0</v>
      </c>
      <c r="Z85" s="37">
        <f>+R85*各種係数!H84*各種係数!$L$5</f>
        <v>0</v>
      </c>
      <c r="AA85" s="73">
        <f t="shared" si="8"/>
        <v>0</v>
      </c>
      <c r="AB85" s="37">
        <f>+D85*各種係数!I84*各種係数!$L$5</f>
        <v>0</v>
      </c>
      <c r="AC85" s="73">
        <f>+J85*各種係数!I84*各種係数!$L$5</f>
        <v>0</v>
      </c>
      <c r="AD85" s="37">
        <f>+R85*各種係数!I84*各種係数!$L$5</f>
        <v>0</v>
      </c>
      <c r="AE85" s="73">
        <f t="shared" si="9"/>
        <v>0</v>
      </c>
    </row>
    <row r="86" spans="1:31">
      <c r="A86" s="254">
        <v>592</v>
      </c>
      <c r="B86" s="298" t="s">
        <v>317</v>
      </c>
      <c r="C86" s="36">
        <f>価格変換!J87</f>
        <v>0</v>
      </c>
      <c r="D86" s="72">
        <f>+$C86*各種係数!D85</f>
        <v>0</v>
      </c>
      <c r="E86" s="72">
        <f>+$D86*各種係数!E85</f>
        <v>0</v>
      </c>
      <c r="F86" s="36">
        <f>+$D86*各種係数!F85</f>
        <v>0</v>
      </c>
      <c r="G86" s="72">
        <v>0</v>
      </c>
      <c r="H86" s="36">
        <f>+G86*各種係数!D85</f>
        <v>0</v>
      </c>
      <c r="I86" s="72">
        <f>+G86*各種係数!C85</f>
        <v>0</v>
      </c>
      <c r="J86" s="36">
        <v>0</v>
      </c>
      <c r="K86" s="72">
        <f>+J86*各種係数!E85</f>
        <v>0</v>
      </c>
      <c r="L86" s="36">
        <f>+J86*各種係数!F85</f>
        <v>0</v>
      </c>
      <c r="M86" s="72"/>
      <c r="N86" s="36"/>
      <c r="O86" s="72">
        <f>$N$109*各種係数!G85</f>
        <v>0</v>
      </c>
      <c r="P86" s="36">
        <f>+O86*各種係数!D85</f>
        <v>0</v>
      </c>
      <c r="Q86" s="72">
        <f>+O86*各種係数!C85</f>
        <v>0</v>
      </c>
      <c r="R86" s="36">
        <v>0</v>
      </c>
      <c r="S86" s="72">
        <f>+R86*各種係数!E85</f>
        <v>0</v>
      </c>
      <c r="T86" s="36">
        <f>+R86*各種係数!F85</f>
        <v>0</v>
      </c>
      <c r="U86" s="72">
        <f t="shared" si="6"/>
        <v>0</v>
      </c>
      <c r="V86" s="36">
        <f t="shared" si="7"/>
        <v>0</v>
      </c>
      <c r="W86" s="72">
        <f t="shared" si="5"/>
        <v>0</v>
      </c>
      <c r="X86" s="36">
        <f>+D86*各種係数!H85*各種係数!$L$5</f>
        <v>0</v>
      </c>
      <c r="Y86" s="72">
        <f>+J86*各種係数!H85*各種係数!$L$5</f>
        <v>0</v>
      </c>
      <c r="Z86" s="36">
        <f>+R86*各種係数!H85*各種係数!$L$5</f>
        <v>0</v>
      </c>
      <c r="AA86" s="72">
        <f t="shared" si="8"/>
        <v>0</v>
      </c>
      <c r="AB86" s="36">
        <f>+D86*各種係数!I85*各種係数!$L$5</f>
        <v>0</v>
      </c>
      <c r="AC86" s="72">
        <f>+J86*各種係数!I85*各種係数!$L$5</f>
        <v>0</v>
      </c>
      <c r="AD86" s="36">
        <f>+R86*各種係数!I85*各種係数!$L$5</f>
        <v>0</v>
      </c>
      <c r="AE86" s="72">
        <f t="shared" si="9"/>
        <v>0</v>
      </c>
    </row>
    <row r="87" spans="1:31">
      <c r="A87" s="254">
        <v>593</v>
      </c>
      <c r="B87" s="298" t="s">
        <v>318</v>
      </c>
      <c r="C87" s="36">
        <f>価格変換!J88</f>
        <v>0</v>
      </c>
      <c r="D87" s="72">
        <f>+$C87*各種係数!D86</f>
        <v>0</v>
      </c>
      <c r="E87" s="72">
        <f>+$D87*各種係数!E86</f>
        <v>0</v>
      </c>
      <c r="F87" s="36">
        <f>+$D87*各種係数!F86</f>
        <v>0</v>
      </c>
      <c r="G87" s="72">
        <v>0</v>
      </c>
      <c r="H87" s="36">
        <f>+G87*各種係数!D86</f>
        <v>0</v>
      </c>
      <c r="I87" s="72">
        <f>+G87*各種係数!C86</f>
        <v>0</v>
      </c>
      <c r="J87" s="36">
        <v>0</v>
      </c>
      <c r="K87" s="72">
        <f>+J87*各種係数!E86</f>
        <v>0</v>
      </c>
      <c r="L87" s="36">
        <f>+J87*各種係数!F86</f>
        <v>0</v>
      </c>
      <c r="M87" s="72"/>
      <c r="N87" s="36"/>
      <c r="O87" s="72">
        <f>$N$109*各種係数!G86</f>
        <v>0</v>
      </c>
      <c r="P87" s="36">
        <f>+O87*各種係数!D86</f>
        <v>0</v>
      </c>
      <c r="Q87" s="72">
        <f>+O87*各種係数!C86</f>
        <v>0</v>
      </c>
      <c r="R87" s="36">
        <v>0</v>
      </c>
      <c r="S87" s="72">
        <f>+R87*各種係数!E86</f>
        <v>0</v>
      </c>
      <c r="T87" s="36">
        <f>+R87*各種係数!F86</f>
        <v>0</v>
      </c>
      <c r="U87" s="72">
        <f t="shared" si="6"/>
        <v>0</v>
      </c>
      <c r="V87" s="36">
        <f t="shared" si="7"/>
        <v>0</v>
      </c>
      <c r="W87" s="72">
        <f t="shared" si="5"/>
        <v>0</v>
      </c>
      <c r="X87" s="36">
        <f>+D87*各種係数!H86*各種係数!$L$5</f>
        <v>0</v>
      </c>
      <c r="Y87" s="72">
        <f>+J87*各種係数!H86*各種係数!$L$5</f>
        <v>0</v>
      </c>
      <c r="Z87" s="36">
        <f>+R87*各種係数!H86*各種係数!$L$5</f>
        <v>0</v>
      </c>
      <c r="AA87" s="72">
        <f t="shared" si="8"/>
        <v>0</v>
      </c>
      <c r="AB87" s="36">
        <f>+D87*各種係数!I86*各種係数!$L$5</f>
        <v>0</v>
      </c>
      <c r="AC87" s="72">
        <f>+J87*各種係数!I86*各種係数!$L$5</f>
        <v>0</v>
      </c>
      <c r="AD87" s="36">
        <f>+R87*各種係数!I86*各種係数!$L$5</f>
        <v>0</v>
      </c>
      <c r="AE87" s="72">
        <f t="shared" si="9"/>
        <v>0</v>
      </c>
    </row>
    <row r="88" spans="1:31">
      <c r="A88" s="254">
        <v>594</v>
      </c>
      <c r="B88" s="298" t="s">
        <v>319</v>
      </c>
      <c r="C88" s="36">
        <f>価格変換!J89</f>
        <v>0</v>
      </c>
      <c r="D88" s="72">
        <f>+$C88*各種係数!D87</f>
        <v>0</v>
      </c>
      <c r="E88" s="72">
        <f>+$D88*各種係数!E87</f>
        <v>0</v>
      </c>
      <c r="F88" s="36">
        <f>+$D88*各種係数!F87</f>
        <v>0</v>
      </c>
      <c r="G88" s="72">
        <v>0</v>
      </c>
      <c r="H88" s="36">
        <f>+G88*各種係数!D87</f>
        <v>0</v>
      </c>
      <c r="I88" s="72">
        <f>+G88*各種係数!C87</f>
        <v>0</v>
      </c>
      <c r="J88" s="36">
        <v>0</v>
      </c>
      <c r="K88" s="72">
        <f>+J88*各種係数!E87</f>
        <v>0</v>
      </c>
      <c r="L88" s="36">
        <f>+J88*各種係数!F87</f>
        <v>0</v>
      </c>
      <c r="M88" s="72"/>
      <c r="N88" s="36"/>
      <c r="O88" s="72">
        <f>$N$109*各種係数!G87</f>
        <v>0</v>
      </c>
      <c r="P88" s="36">
        <f>+O88*各種係数!D87</f>
        <v>0</v>
      </c>
      <c r="Q88" s="72">
        <f>+O88*各種係数!C87</f>
        <v>0</v>
      </c>
      <c r="R88" s="36">
        <v>0</v>
      </c>
      <c r="S88" s="72">
        <f>+R88*各種係数!E87</f>
        <v>0</v>
      </c>
      <c r="T88" s="36">
        <f>+R88*各種係数!F87</f>
        <v>0</v>
      </c>
      <c r="U88" s="72">
        <f t="shared" si="6"/>
        <v>0</v>
      </c>
      <c r="V88" s="36">
        <f t="shared" si="7"/>
        <v>0</v>
      </c>
      <c r="W88" s="72">
        <f t="shared" si="5"/>
        <v>0</v>
      </c>
      <c r="X88" s="36">
        <f>+D88*各種係数!H87*各種係数!$L$5</f>
        <v>0</v>
      </c>
      <c r="Y88" s="72">
        <f>+J88*各種係数!H87*各種係数!$L$5</f>
        <v>0</v>
      </c>
      <c r="Z88" s="36">
        <f>+R88*各種係数!H87*各種係数!$L$5</f>
        <v>0</v>
      </c>
      <c r="AA88" s="72">
        <f t="shared" si="8"/>
        <v>0</v>
      </c>
      <c r="AB88" s="36">
        <f>+D88*各種係数!I87*各種係数!$L$5</f>
        <v>0</v>
      </c>
      <c r="AC88" s="72">
        <f>+J88*各種係数!I87*各種係数!$L$5</f>
        <v>0</v>
      </c>
      <c r="AD88" s="36">
        <f>+R88*各種係数!I87*各種係数!$L$5</f>
        <v>0</v>
      </c>
      <c r="AE88" s="72">
        <f t="shared" si="9"/>
        <v>0</v>
      </c>
    </row>
    <row r="89" spans="1:31">
      <c r="A89" s="255">
        <v>595</v>
      </c>
      <c r="B89" s="271" t="s">
        <v>320</v>
      </c>
      <c r="C89" s="38">
        <f>価格変換!J90</f>
        <v>0</v>
      </c>
      <c r="D89" s="74">
        <f>+$C89*各種係数!D88</f>
        <v>0</v>
      </c>
      <c r="E89" s="74">
        <f>+$D89*各種係数!E88</f>
        <v>0</v>
      </c>
      <c r="F89" s="38">
        <f>+$D89*各種係数!F88</f>
        <v>0</v>
      </c>
      <c r="G89" s="74">
        <v>0</v>
      </c>
      <c r="H89" s="38">
        <f>+G89*各種係数!D88</f>
        <v>0</v>
      </c>
      <c r="I89" s="74">
        <f>+G89*各種係数!C88</f>
        <v>0</v>
      </c>
      <c r="J89" s="38">
        <v>0</v>
      </c>
      <c r="K89" s="74">
        <f>+J89*各種係数!E88</f>
        <v>0</v>
      </c>
      <c r="L89" s="38">
        <f>+J89*各種係数!F88</f>
        <v>0</v>
      </c>
      <c r="M89" s="74"/>
      <c r="N89" s="38"/>
      <c r="O89" s="74">
        <f>$N$109*各種係数!G88</f>
        <v>0</v>
      </c>
      <c r="P89" s="38">
        <f>+O89*各種係数!D88</f>
        <v>0</v>
      </c>
      <c r="Q89" s="74">
        <f>+O89*各種係数!C88</f>
        <v>0</v>
      </c>
      <c r="R89" s="38">
        <v>0</v>
      </c>
      <c r="S89" s="74">
        <f>+R89*各種係数!E88</f>
        <v>0</v>
      </c>
      <c r="T89" s="38">
        <f>+R89*各種係数!F88</f>
        <v>0</v>
      </c>
      <c r="U89" s="74">
        <f t="shared" si="6"/>
        <v>0</v>
      </c>
      <c r="V89" s="38">
        <f t="shared" si="7"/>
        <v>0</v>
      </c>
      <c r="W89" s="74">
        <f t="shared" si="5"/>
        <v>0</v>
      </c>
      <c r="X89" s="38">
        <f>+D89*各種係数!H88*各種係数!$L$5</f>
        <v>0</v>
      </c>
      <c r="Y89" s="74">
        <f>+J89*各種係数!H88*各種係数!$L$5</f>
        <v>0</v>
      </c>
      <c r="Z89" s="38">
        <f>+R89*各種係数!H88*各種係数!$L$5</f>
        <v>0</v>
      </c>
      <c r="AA89" s="74">
        <f t="shared" si="8"/>
        <v>0</v>
      </c>
      <c r="AB89" s="38">
        <f>+D89*各種係数!I88*各種係数!$L$5</f>
        <v>0</v>
      </c>
      <c r="AC89" s="74">
        <f>+J89*各種係数!I88*各種係数!$L$5</f>
        <v>0</v>
      </c>
      <c r="AD89" s="38">
        <f>+R89*各種係数!I88*各種係数!$L$5</f>
        <v>0</v>
      </c>
      <c r="AE89" s="74">
        <f t="shared" si="9"/>
        <v>0</v>
      </c>
    </row>
    <row r="90" spans="1:31">
      <c r="A90" s="254">
        <v>611</v>
      </c>
      <c r="B90" s="298" t="s">
        <v>5</v>
      </c>
      <c r="C90" s="36">
        <f>価格変換!J91</f>
        <v>0</v>
      </c>
      <c r="D90" s="72">
        <f>+$C90*各種係数!D89</f>
        <v>0</v>
      </c>
      <c r="E90" s="72">
        <f>+$D90*各種係数!E89</f>
        <v>0</v>
      </c>
      <c r="F90" s="36">
        <f>+$D90*各種係数!F89</f>
        <v>0</v>
      </c>
      <c r="G90" s="72">
        <v>0</v>
      </c>
      <c r="H90" s="36">
        <f>+G90*各種係数!D89</f>
        <v>0</v>
      </c>
      <c r="I90" s="72">
        <f>+G90*各種係数!C89</f>
        <v>0</v>
      </c>
      <c r="J90" s="36">
        <v>0</v>
      </c>
      <c r="K90" s="72">
        <f>+J90*各種係数!E89</f>
        <v>0</v>
      </c>
      <c r="L90" s="36">
        <f>+J90*各種係数!F89</f>
        <v>0</v>
      </c>
      <c r="M90" s="72"/>
      <c r="N90" s="36"/>
      <c r="O90" s="72">
        <f>$N$109*各種係数!G89</f>
        <v>0</v>
      </c>
      <c r="P90" s="36">
        <f>+O90*各種係数!D89</f>
        <v>0</v>
      </c>
      <c r="Q90" s="72">
        <f>+O90*各種係数!C89</f>
        <v>0</v>
      </c>
      <c r="R90" s="36">
        <v>0</v>
      </c>
      <c r="S90" s="72">
        <f>+R90*各種係数!E89</f>
        <v>0</v>
      </c>
      <c r="T90" s="36">
        <f>+R90*各種係数!F89</f>
        <v>0</v>
      </c>
      <c r="U90" s="72">
        <f t="shared" si="6"/>
        <v>0</v>
      </c>
      <c r="V90" s="36">
        <f t="shared" si="7"/>
        <v>0</v>
      </c>
      <c r="W90" s="72">
        <f t="shared" si="5"/>
        <v>0</v>
      </c>
      <c r="X90" s="36">
        <f>+D90*各種係数!H89*各種係数!$L$5</f>
        <v>0</v>
      </c>
      <c r="Y90" s="72">
        <f>+J90*各種係数!H89*各種係数!$L$5</f>
        <v>0</v>
      </c>
      <c r="Z90" s="36">
        <f>+R90*各種係数!H89*各種係数!$L$5</f>
        <v>0</v>
      </c>
      <c r="AA90" s="72">
        <f t="shared" si="8"/>
        <v>0</v>
      </c>
      <c r="AB90" s="36">
        <f>+D90*各種係数!I89*各種係数!$L$5</f>
        <v>0</v>
      </c>
      <c r="AC90" s="72">
        <f>+J90*各種係数!I89*各種係数!$L$5</f>
        <v>0</v>
      </c>
      <c r="AD90" s="36">
        <f>+R90*各種係数!I89*各種係数!$L$5</f>
        <v>0</v>
      </c>
      <c r="AE90" s="72">
        <f t="shared" si="9"/>
        <v>0</v>
      </c>
    </row>
    <row r="91" spans="1:31">
      <c r="A91" s="254">
        <v>631</v>
      </c>
      <c r="B91" s="298" t="s">
        <v>321</v>
      </c>
      <c r="C91" s="36">
        <f>価格変換!J92</f>
        <v>0</v>
      </c>
      <c r="D91" s="72">
        <f>+$C91*各種係数!D90</f>
        <v>0</v>
      </c>
      <c r="E91" s="72">
        <f>+$D91*各種係数!E90</f>
        <v>0</v>
      </c>
      <c r="F91" s="36">
        <f>+$D91*各種係数!F90</f>
        <v>0</v>
      </c>
      <c r="G91" s="72">
        <v>0</v>
      </c>
      <c r="H91" s="36">
        <f>+G91*各種係数!D90</f>
        <v>0</v>
      </c>
      <c r="I91" s="72">
        <f>+G91*各種係数!C90</f>
        <v>0</v>
      </c>
      <c r="J91" s="36">
        <v>0</v>
      </c>
      <c r="K91" s="72">
        <f>+J91*各種係数!E90</f>
        <v>0</v>
      </c>
      <c r="L91" s="36">
        <f>+J91*各種係数!F90</f>
        <v>0</v>
      </c>
      <c r="M91" s="72"/>
      <c r="N91" s="36"/>
      <c r="O91" s="72">
        <f>$N$109*各種係数!G90</f>
        <v>0</v>
      </c>
      <c r="P91" s="36">
        <f>+O91*各種係数!D90</f>
        <v>0</v>
      </c>
      <c r="Q91" s="72">
        <f>+O91*各種係数!C90</f>
        <v>0</v>
      </c>
      <c r="R91" s="36">
        <v>0</v>
      </c>
      <c r="S91" s="72">
        <f>+R91*各種係数!E90</f>
        <v>0</v>
      </c>
      <c r="T91" s="36">
        <f>+R91*各種係数!F90</f>
        <v>0</v>
      </c>
      <c r="U91" s="72">
        <f t="shared" si="6"/>
        <v>0</v>
      </c>
      <c r="V91" s="36">
        <f t="shared" si="7"/>
        <v>0</v>
      </c>
      <c r="W91" s="72">
        <f t="shared" si="5"/>
        <v>0</v>
      </c>
      <c r="X91" s="36">
        <f>+D91*各種係数!H90*各種係数!$L$5</f>
        <v>0</v>
      </c>
      <c r="Y91" s="72">
        <f>+J91*各種係数!H90*各種係数!$L$5</f>
        <v>0</v>
      </c>
      <c r="Z91" s="36">
        <f>+R91*各種係数!H90*各種係数!$L$5</f>
        <v>0</v>
      </c>
      <c r="AA91" s="72">
        <f t="shared" si="8"/>
        <v>0</v>
      </c>
      <c r="AB91" s="36">
        <f>+D91*各種係数!I90*各種係数!$L$5</f>
        <v>0</v>
      </c>
      <c r="AC91" s="72">
        <f>+J91*各種係数!I90*各種係数!$L$5</f>
        <v>0</v>
      </c>
      <c r="AD91" s="36">
        <f>+R91*各種係数!I90*各種係数!$L$5</f>
        <v>0</v>
      </c>
      <c r="AE91" s="72">
        <f t="shared" si="9"/>
        <v>0</v>
      </c>
    </row>
    <row r="92" spans="1:31">
      <c r="A92" s="254">
        <v>632</v>
      </c>
      <c r="B92" s="298" t="s">
        <v>322</v>
      </c>
      <c r="C92" s="36">
        <f>価格変換!J93</f>
        <v>0</v>
      </c>
      <c r="D92" s="72">
        <f>+$C92*各種係数!D91</f>
        <v>0</v>
      </c>
      <c r="E92" s="72">
        <f>+$D92*各種係数!E91</f>
        <v>0</v>
      </c>
      <c r="F92" s="36">
        <f>+$D92*各種係数!F91</f>
        <v>0</v>
      </c>
      <c r="G92" s="72">
        <v>0</v>
      </c>
      <c r="H92" s="36">
        <f>+G92*各種係数!D91</f>
        <v>0</v>
      </c>
      <c r="I92" s="72">
        <f>+G92*各種係数!C91</f>
        <v>0</v>
      </c>
      <c r="J92" s="36">
        <v>0</v>
      </c>
      <c r="K92" s="72">
        <f>+J92*各種係数!E91</f>
        <v>0</v>
      </c>
      <c r="L92" s="36">
        <f>+J92*各種係数!F91</f>
        <v>0</v>
      </c>
      <c r="M92" s="72"/>
      <c r="N92" s="36"/>
      <c r="O92" s="72">
        <f>$N$109*各種係数!G91</f>
        <v>0</v>
      </c>
      <c r="P92" s="36">
        <f>+O92*各種係数!D91</f>
        <v>0</v>
      </c>
      <c r="Q92" s="72">
        <f>+O92*各種係数!C91</f>
        <v>0</v>
      </c>
      <c r="R92" s="36">
        <v>0</v>
      </c>
      <c r="S92" s="72">
        <f>+R92*各種係数!E91</f>
        <v>0</v>
      </c>
      <c r="T92" s="36">
        <f>+R92*各種係数!F91</f>
        <v>0</v>
      </c>
      <c r="U92" s="72">
        <f t="shared" si="6"/>
        <v>0</v>
      </c>
      <c r="V92" s="36">
        <f t="shared" si="7"/>
        <v>0</v>
      </c>
      <c r="W92" s="72">
        <f t="shared" si="5"/>
        <v>0</v>
      </c>
      <c r="X92" s="36">
        <f>+D92*各種係数!H91*各種係数!$L$5</f>
        <v>0</v>
      </c>
      <c r="Y92" s="72">
        <f>+J92*各種係数!H91*各種係数!$L$5</f>
        <v>0</v>
      </c>
      <c r="Z92" s="36">
        <f>+R92*各種係数!H91*各種係数!$L$5</f>
        <v>0</v>
      </c>
      <c r="AA92" s="72">
        <f t="shared" si="8"/>
        <v>0</v>
      </c>
      <c r="AB92" s="36">
        <f>+D92*各種係数!I91*各種係数!$L$5</f>
        <v>0</v>
      </c>
      <c r="AC92" s="72">
        <f>+J92*各種係数!I91*各種係数!$L$5</f>
        <v>0</v>
      </c>
      <c r="AD92" s="36">
        <f>+R92*各種係数!I91*各種係数!$L$5</f>
        <v>0</v>
      </c>
      <c r="AE92" s="72">
        <f t="shared" si="9"/>
        <v>0</v>
      </c>
    </row>
    <row r="93" spans="1:31">
      <c r="A93" s="254">
        <v>641</v>
      </c>
      <c r="B93" s="298" t="s">
        <v>323</v>
      </c>
      <c r="C93" s="36">
        <f>価格変換!J94</f>
        <v>0</v>
      </c>
      <c r="D93" s="72">
        <f>+$C93*各種係数!D92</f>
        <v>0</v>
      </c>
      <c r="E93" s="72">
        <f>+$D93*各種係数!E92</f>
        <v>0</v>
      </c>
      <c r="F93" s="36">
        <f>+$D93*各種係数!F92</f>
        <v>0</v>
      </c>
      <c r="G93" s="72">
        <v>0</v>
      </c>
      <c r="H93" s="36">
        <f>+G93*各種係数!D92</f>
        <v>0</v>
      </c>
      <c r="I93" s="72">
        <f>+G93*各種係数!C92</f>
        <v>0</v>
      </c>
      <c r="J93" s="36">
        <v>0</v>
      </c>
      <c r="K93" s="72">
        <f>+J93*各種係数!E92</f>
        <v>0</v>
      </c>
      <c r="L93" s="36">
        <f>+J93*各種係数!F92</f>
        <v>0</v>
      </c>
      <c r="M93" s="72"/>
      <c r="N93" s="36"/>
      <c r="O93" s="72">
        <f>$N$109*各種係数!G92</f>
        <v>0</v>
      </c>
      <c r="P93" s="36">
        <f>+O93*各種係数!D92</f>
        <v>0</v>
      </c>
      <c r="Q93" s="72">
        <f>+O93*各種係数!C92</f>
        <v>0</v>
      </c>
      <c r="R93" s="36">
        <v>0</v>
      </c>
      <c r="S93" s="72">
        <f>+R93*各種係数!E92</f>
        <v>0</v>
      </c>
      <c r="T93" s="36">
        <f>+R93*各種係数!F92</f>
        <v>0</v>
      </c>
      <c r="U93" s="72">
        <f t="shared" si="6"/>
        <v>0</v>
      </c>
      <c r="V93" s="36">
        <f t="shared" si="7"/>
        <v>0</v>
      </c>
      <c r="W93" s="72">
        <f t="shared" si="5"/>
        <v>0</v>
      </c>
      <c r="X93" s="36">
        <f>+D93*各種係数!H92*各種係数!$L$5</f>
        <v>0</v>
      </c>
      <c r="Y93" s="72">
        <f>+J93*各種係数!H92*各種係数!$L$5</f>
        <v>0</v>
      </c>
      <c r="Z93" s="36">
        <f>+R93*各種係数!H92*各種係数!$L$5</f>
        <v>0</v>
      </c>
      <c r="AA93" s="72">
        <f t="shared" si="8"/>
        <v>0</v>
      </c>
      <c r="AB93" s="36">
        <f>+D93*各種係数!I92*各種係数!$L$5</f>
        <v>0</v>
      </c>
      <c r="AC93" s="72">
        <f>+J93*各種係数!I92*各種係数!$L$5</f>
        <v>0</v>
      </c>
      <c r="AD93" s="36">
        <f>+R93*各種係数!I92*各種係数!$L$5</f>
        <v>0</v>
      </c>
      <c r="AE93" s="72">
        <f t="shared" si="9"/>
        <v>0</v>
      </c>
    </row>
    <row r="94" spans="1:31">
      <c r="A94" s="254">
        <v>642</v>
      </c>
      <c r="B94" s="298" t="s">
        <v>324</v>
      </c>
      <c r="C94" s="36">
        <f>価格変換!J95</f>
        <v>0</v>
      </c>
      <c r="D94" s="72">
        <f>+$C94*各種係数!D93</f>
        <v>0</v>
      </c>
      <c r="E94" s="72">
        <f>+$D94*各種係数!E93</f>
        <v>0</v>
      </c>
      <c r="F94" s="36">
        <f>+$D94*各種係数!F93</f>
        <v>0</v>
      </c>
      <c r="G94" s="72">
        <v>0</v>
      </c>
      <c r="H94" s="36">
        <f>+G94*各種係数!D93</f>
        <v>0</v>
      </c>
      <c r="I94" s="72">
        <f>+G94*各種係数!C93</f>
        <v>0</v>
      </c>
      <c r="J94" s="36">
        <v>0</v>
      </c>
      <c r="K94" s="72">
        <f>+J94*各種係数!E93</f>
        <v>0</v>
      </c>
      <c r="L94" s="36">
        <f>+J94*各種係数!F93</f>
        <v>0</v>
      </c>
      <c r="M94" s="72"/>
      <c r="N94" s="36"/>
      <c r="O94" s="72">
        <f>$N$109*各種係数!G93</f>
        <v>0</v>
      </c>
      <c r="P94" s="36">
        <f>+O94*各種係数!D93</f>
        <v>0</v>
      </c>
      <c r="Q94" s="72">
        <f>+O94*各種係数!C93</f>
        <v>0</v>
      </c>
      <c r="R94" s="36">
        <v>0</v>
      </c>
      <c r="S94" s="72">
        <f>+R94*各種係数!E93</f>
        <v>0</v>
      </c>
      <c r="T94" s="36">
        <f>+R94*各種係数!F93</f>
        <v>0</v>
      </c>
      <c r="U94" s="72">
        <f t="shared" si="6"/>
        <v>0</v>
      </c>
      <c r="V94" s="36">
        <f t="shared" si="7"/>
        <v>0</v>
      </c>
      <c r="W94" s="72">
        <f t="shared" si="5"/>
        <v>0</v>
      </c>
      <c r="X94" s="36">
        <f>+D94*各種係数!H93*各種係数!$L$5</f>
        <v>0</v>
      </c>
      <c r="Y94" s="72">
        <f>+J94*各種係数!H93*各種係数!$L$5</f>
        <v>0</v>
      </c>
      <c r="Z94" s="36">
        <f>+R94*各種係数!H93*各種係数!$L$5</f>
        <v>0</v>
      </c>
      <c r="AA94" s="72">
        <f t="shared" si="8"/>
        <v>0</v>
      </c>
      <c r="AB94" s="36">
        <f>+D94*各種係数!I93*各種係数!$L$5</f>
        <v>0</v>
      </c>
      <c r="AC94" s="72">
        <f>+J94*各種係数!I93*各種係数!$L$5</f>
        <v>0</v>
      </c>
      <c r="AD94" s="36">
        <f>+R94*各種係数!I93*各種係数!$L$5</f>
        <v>0</v>
      </c>
      <c r="AE94" s="72">
        <f t="shared" si="9"/>
        <v>0</v>
      </c>
    </row>
    <row r="95" spans="1:31">
      <c r="A95" s="304">
        <v>643</v>
      </c>
      <c r="B95" s="272" t="s">
        <v>325</v>
      </c>
      <c r="C95" s="37">
        <f>価格変換!J96</f>
        <v>0</v>
      </c>
      <c r="D95" s="73">
        <f>+$C95*各種係数!D94</f>
        <v>0</v>
      </c>
      <c r="E95" s="73">
        <f>+$D95*各種係数!E94</f>
        <v>0</v>
      </c>
      <c r="F95" s="37">
        <f>+$D95*各種係数!F94</f>
        <v>0</v>
      </c>
      <c r="G95" s="73">
        <v>0</v>
      </c>
      <c r="H95" s="37">
        <f>+G95*各種係数!D94</f>
        <v>0</v>
      </c>
      <c r="I95" s="73">
        <f>+G95*各種係数!C94</f>
        <v>0</v>
      </c>
      <c r="J95" s="37">
        <v>0</v>
      </c>
      <c r="K95" s="73">
        <f>+J95*各種係数!E94</f>
        <v>0</v>
      </c>
      <c r="L95" s="37">
        <f>+J95*各種係数!F94</f>
        <v>0</v>
      </c>
      <c r="M95" s="73"/>
      <c r="N95" s="37"/>
      <c r="O95" s="73">
        <f>$N$109*各種係数!G94</f>
        <v>0</v>
      </c>
      <c r="P95" s="37">
        <f>+O95*各種係数!D94</f>
        <v>0</v>
      </c>
      <c r="Q95" s="73">
        <f>+O95*各種係数!C94</f>
        <v>0</v>
      </c>
      <c r="R95" s="37">
        <v>0</v>
      </c>
      <c r="S95" s="73">
        <f>+R95*各種係数!E94</f>
        <v>0</v>
      </c>
      <c r="T95" s="37">
        <f>+R95*各種係数!F94</f>
        <v>0</v>
      </c>
      <c r="U95" s="73">
        <f t="shared" si="6"/>
        <v>0</v>
      </c>
      <c r="V95" s="37">
        <f t="shared" si="7"/>
        <v>0</v>
      </c>
      <c r="W95" s="73">
        <f t="shared" si="5"/>
        <v>0</v>
      </c>
      <c r="X95" s="37">
        <f>+D95*各種係数!H94*各種係数!$L$5</f>
        <v>0</v>
      </c>
      <c r="Y95" s="73">
        <f>+J95*各種係数!H94*各種係数!$L$5</f>
        <v>0</v>
      </c>
      <c r="Z95" s="37">
        <f>+R95*各種係数!H94*各種係数!$L$5</f>
        <v>0</v>
      </c>
      <c r="AA95" s="73">
        <f t="shared" si="8"/>
        <v>0</v>
      </c>
      <c r="AB95" s="37">
        <f>+D95*各種係数!I94*各種係数!$L$5</f>
        <v>0</v>
      </c>
      <c r="AC95" s="73">
        <f>+J95*各種係数!I94*各種係数!$L$5</f>
        <v>0</v>
      </c>
      <c r="AD95" s="37">
        <f>+R95*各種係数!I94*各種係数!$L$5</f>
        <v>0</v>
      </c>
      <c r="AE95" s="73">
        <f t="shared" si="9"/>
        <v>0</v>
      </c>
    </row>
    <row r="96" spans="1:31">
      <c r="A96" s="254">
        <v>644</v>
      </c>
      <c r="B96" s="298" t="s">
        <v>326</v>
      </c>
      <c r="C96" s="36">
        <f>価格変換!J97</f>
        <v>0</v>
      </c>
      <c r="D96" s="72">
        <f>+$C96*各種係数!D95</f>
        <v>0</v>
      </c>
      <c r="E96" s="72">
        <f>+$D96*各種係数!E95</f>
        <v>0</v>
      </c>
      <c r="F96" s="36">
        <f>+$D96*各種係数!F95</f>
        <v>0</v>
      </c>
      <c r="G96" s="72">
        <v>0</v>
      </c>
      <c r="H96" s="36">
        <f>+G96*各種係数!D95</f>
        <v>0</v>
      </c>
      <c r="I96" s="72">
        <f>+G96*各種係数!C95</f>
        <v>0</v>
      </c>
      <c r="J96" s="36">
        <v>0</v>
      </c>
      <c r="K96" s="72">
        <f>+J96*各種係数!E95</f>
        <v>0</v>
      </c>
      <c r="L96" s="36">
        <f>+J96*各種係数!F95</f>
        <v>0</v>
      </c>
      <c r="M96" s="72"/>
      <c r="N96" s="36"/>
      <c r="O96" s="72">
        <f>$N$109*各種係数!G95</f>
        <v>0</v>
      </c>
      <c r="P96" s="36">
        <f>+O96*各種係数!D95</f>
        <v>0</v>
      </c>
      <c r="Q96" s="72">
        <f>+O96*各種係数!C95</f>
        <v>0</v>
      </c>
      <c r="R96" s="36">
        <v>0</v>
      </c>
      <c r="S96" s="72">
        <f>+R96*各種係数!E95</f>
        <v>0</v>
      </c>
      <c r="T96" s="36">
        <f>+R96*各種係数!F95</f>
        <v>0</v>
      </c>
      <c r="U96" s="72">
        <f t="shared" si="6"/>
        <v>0</v>
      </c>
      <c r="V96" s="36">
        <f t="shared" si="7"/>
        <v>0</v>
      </c>
      <c r="W96" s="72">
        <f t="shared" si="5"/>
        <v>0</v>
      </c>
      <c r="X96" s="36">
        <f>+D96*各種係数!H95*各種係数!$L$5</f>
        <v>0</v>
      </c>
      <c r="Y96" s="72">
        <f>+J96*各種係数!H95*各種係数!$L$5</f>
        <v>0</v>
      </c>
      <c r="Z96" s="36">
        <f>+R96*各種係数!H95*各種係数!$L$5</f>
        <v>0</v>
      </c>
      <c r="AA96" s="72">
        <f t="shared" si="8"/>
        <v>0</v>
      </c>
      <c r="AB96" s="36">
        <f>+D96*各種係数!I95*各種係数!$L$5</f>
        <v>0</v>
      </c>
      <c r="AC96" s="72">
        <f>+J96*各種係数!I95*各種係数!$L$5</f>
        <v>0</v>
      </c>
      <c r="AD96" s="36">
        <f>+R96*各種係数!I95*各種係数!$L$5</f>
        <v>0</v>
      </c>
      <c r="AE96" s="72">
        <f t="shared" si="9"/>
        <v>0</v>
      </c>
    </row>
    <row r="97" spans="1:31">
      <c r="A97" s="254">
        <v>659</v>
      </c>
      <c r="B97" s="298" t="s">
        <v>327</v>
      </c>
      <c r="C97" s="36">
        <f>価格変換!J98</f>
        <v>0</v>
      </c>
      <c r="D97" s="72">
        <f>+$C97*各種係数!D96</f>
        <v>0</v>
      </c>
      <c r="E97" s="72">
        <f>+$D97*各種係数!E96</f>
        <v>0</v>
      </c>
      <c r="F97" s="36">
        <f>+$D97*各種係数!F96</f>
        <v>0</v>
      </c>
      <c r="G97" s="72">
        <v>0</v>
      </c>
      <c r="H97" s="36">
        <f>+G97*各種係数!D96</f>
        <v>0</v>
      </c>
      <c r="I97" s="72">
        <f>+G97*各種係数!C96</f>
        <v>0</v>
      </c>
      <c r="J97" s="36">
        <v>0</v>
      </c>
      <c r="K97" s="72">
        <f>+J97*各種係数!E96</f>
        <v>0</v>
      </c>
      <c r="L97" s="36">
        <f>+J97*各種係数!F96</f>
        <v>0</v>
      </c>
      <c r="M97" s="72"/>
      <c r="N97" s="36"/>
      <c r="O97" s="72">
        <f>$N$109*各種係数!G96</f>
        <v>0</v>
      </c>
      <c r="P97" s="36">
        <f>+O97*各種係数!D96</f>
        <v>0</v>
      </c>
      <c r="Q97" s="72">
        <f>+O97*各種係数!C96</f>
        <v>0</v>
      </c>
      <c r="R97" s="36">
        <v>0</v>
      </c>
      <c r="S97" s="72">
        <f>+R97*各種係数!E96</f>
        <v>0</v>
      </c>
      <c r="T97" s="36">
        <f>+R97*各種係数!F96</f>
        <v>0</v>
      </c>
      <c r="U97" s="72">
        <f t="shared" si="6"/>
        <v>0</v>
      </c>
      <c r="V97" s="36">
        <f t="shared" si="7"/>
        <v>0</v>
      </c>
      <c r="W97" s="72">
        <f t="shared" si="5"/>
        <v>0</v>
      </c>
      <c r="X97" s="36">
        <f>+D97*各種係数!H96*各種係数!$L$5</f>
        <v>0</v>
      </c>
      <c r="Y97" s="72">
        <f>+J97*各種係数!H96*各種係数!$L$5</f>
        <v>0</v>
      </c>
      <c r="Z97" s="36">
        <f>+R97*各種係数!H96*各種係数!$L$5</f>
        <v>0</v>
      </c>
      <c r="AA97" s="72">
        <f t="shared" si="8"/>
        <v>0</v>
      </c>
      <c r="AB97" s="36">
        <f>+D97*各種係数!I96*各種係数!$L$5</f>
        <v>0</v>
      </c>
      <c r="AC97" s="72">
        <f>+J97*各種係数!I96*各種係数!$L$5</f>
        <v>0</v>
      </c>
      <c r="AD97" s="36">
        <f>+R97*各種係数!I96*各種係数!$L$5</f>
        <v>0</v>
      </c>
      <c r="AE97" s="72">
        <f t="shared" si="9"/>
        <v>0</v>
      </c>
    </row>
    <row r="98" spans="1:31">
      <c r="A98" s="254">
        <v>661</v>
      </c>
      <c r="B98" s="298" t="s">
        <v>328</v>
      </c>
      <c r="C98" s="36">
        <f>価格変換!J99</f>
        <v>0</v>
      </c>
      <c r="D98" s="72">
        <f>+$C98*各種係数!D97</f>
        <v>0</v>
      </c>
      <c r="E98" s="72">
        <f>+$D98*各種係数!E97</f>
        <v>0</v>
      </c>
      <c r="F98" s="36">
        <f>+$D98*各種係数!F97</f>
        <v>0</v>
      </c>
      <c r="G98" s="72">
        <v>0</v>
      </c>
      <c r="H98" s="36">
        <f>+G98*各種係数!D97</f>
        <v>0</v>
      </c>
      <c r="I98" s="72">
        <f>+G98*各種係数!C97</f>
        <v>0</v>
      </c>
      <c r="J98" s="36">
        <v>0</v>
      </c>
      <c r="K98" s="72">
        <f>+J98*各種係数!E97</f>
        <v>0</v>
      </c>
      <c r="L98" s="36">
        <f>+J98*各種係数!F97</f>
        <v>0</v>
      </c>
      <c r="M98" s="72"/>
      <c r="N98" s="36"/>
      <c r="O98" s="72">
        <f>$N$109*各種係数!G97</f>
        <v>0</v>
      </c>
      <c r="P98" s="36">
        <f>+O98*各種係数!D97</f>
        <v>0</v>
      </c>
      <c r="Q98" s="72">
        <f>+O98*各種係数!C97</f>
        <v>0</v>
      </c>
      <c r="R98" s="36">
        <v>0</v>
      </c>
      <c r="S98" s="72">
        <f>+R98*各種係数!E97</f>
        <v>0</v>
      </c>
      <c r="T98" s="36">
        <f>+R98*各種係数!F97</f>
        <v>0</v>
      </c>
      <c r="U98" s="72">
        <f t="shared" si="6"/>
        <v>0</v>
      </c>
      <c r="V98" s="36">
        <f t="shared" si="7"/>
        <v>0</v>
      </c>
      <c r="W98" s="72">
        <f t="shared" si="5"/>
        <v>0</v>
      </c>
      <c r="X98" s="36">
        <f>+D98*各種係数!H97*各種係数!$L$5</f>
        <v>0</v>
      </c>
      <c r="Y98" s="72">
        <f>+J98*各種係数!H97*各種係数!$L$5</f>
        <v>0</v>
      </c>
      <c r="Z98" s="36">
        <f>+R98*各種係数!H97*各種係数!$L$5</f>
        <v>0</v>
      </c>
      <c r="AA98" s="72">
        <f t="shared" si="8"/>
        <v>0</v>
      </c>
      <c r="AB98" s="36">
        <f>+D98*各種係数!I97*各種係数!$L$5</f>
        <v>0</v>
      </c>
      <c r="AC98" s="72">
        <f>+J98*各種係数!I97*各種係数!$L$5</f>
        <v>0</v>
      </c>
      <c r="AD98" s="36">
        <f>+R98*各種係数!I97*各種係数!$L$5</f>
        <v>0</v>
      </c>
      <c r="AE98" s="72">
        <f t="shared" si="9"/>
        <v>0</v>
      </c>
    </row>
    <row r="99" spans="1:31">
      <c r="A99" s="255">
        <v>662</v>
      </c>
      <c r="B99" s="271" t="s">
        <v>329</v>
      </c>
      <c r="C99" s="38">
        <f>価格変換!J100</f>
        <v>0</v>
      </c>
      <c r="D99" s="74">
        <f>+$C99*各種係数!D98</f>
        <v>0</v>
      </c>
      <c r="E99" s="74">
        <f>+$D99*各種係数!E98</f>
        <v>0</v>
      </c>
      <c r="F99" s="38">
        <f>+$D99*各種係数!F98</f>
        <v>0</v>
      </c>
      <c r="G99" s="74">
        <v>0</v>
      </c>
      <c r="H99" s="38">
        <f>+G99*各種係数!D98</f>
        <v>0</v>
      </c>
      <c r="I99" s="74">
        <f>+G99*各種係数!C98</f>
        <v>0</v>
      </c>
      <c r="J99" s="38">
        <v>0</v>
      </c>
      <c r="K99" s="74">
        <f>+J99*各種係数!E98</f>
        <v>0</v>
      </c>
      <c r="L99" s="38">
        <f>+J99*各種係数!F98</f>
        <v>0</v>
      </c>
      <c r="M99" s="74"/>
      <c r="N99" s="38"/>
      <c r="O99" s="74">
        <f>$N$109*各種係数!G98</f>
        <v>0</v>
      </c>
      <c r="P99" s="38">
        <f>+O99*各種係数!D98</f>
        <v>0</v>
      </c>
      <c r="Q99" s="74">
        <f>+O99*各種係数!C98</f>
        <v>0</v>
      </c>
      <c r="R99" s="38">
        <v>0</v>
      </c>
      <c r="S99" s="74">
        <f>+R99*各種係数!E98</f>
        <v>0</v>
      </c>
      <c r="T99" s="38">
        <f>+R99*各種係数!F98</f>
        <v>0</v>
      </c>
      <c r="U99" s="74">
        <f t="shared" si="6"/>
        <v>0</v>
      </c>
      <c r="V99" s="38">
        <f t="shared" si="7"/>
        <v>0</v>
      </c>
      <c r="W99" s="74">
        <f t="shared" si="5"/>
        <v>0</v>
      </c>
      <c r="X99" s="38">
        <f>+D99*各種係数!H98*各種係数!$L$5</f>
        <v>0</v>
      </c>
      <c r="Y99" s="74">
        <f>+J99*各種係数!H98*各種係数!$L$5</f>
        <v>0</v>
      </c>
      <c r="Z99" s="38">
        <f>+R99*各種係数!H98*各種係数!$L$5</f>
        <v>0</v>
      </c>
      <c r="AA99" s="74">
        <f t="shared" si="8"/>
        <v>0</v>
      </c>
      <c r="AB99" s="38">
        <f>+D99*各種係数!I98*各種係数!$L$5</f>
        <v>0</v>
      </c>
      <c r="AC99" s="74">
        <f>+J99*各種係数!I98*各種係数!$L$5</f>
        <v>0</v>
      </c>
      <c r="AD99" s="38">
        <f>+R99*各種係数!I98*各種係数!$L$5</f>
        <v>0</v>
      </c>
      <c r="AE99" s="74">
        <f t="shared" si="9"/>
        <v>0</v>
      </c>
    </row>
    <row r="100" spans="1:31">
      <c r="A100" s="254">
        <v>663</v>
      </c>
      <c r="B100" s="298" t="s">
        <v>330</v>
      </c>
      <c r="C100" s="36">
        <f>価格変換!J101</f>
        <v>0</v>
      </c>
      <c r="D100" s="72">
        <f>+$C100*各種係数!D99</f>
        <v>0</v>
      </c>
      <c r="E100" s="72">
        <f>+$D100*各種係数!E99</f>
        <v>0</v>
      </c>
      <c r="F100" s="36">
        <f>+$D100*各種係数!F99</f>
        <v>0</v>
      </c>
      <c r="G100" s="72">
        <v>0</v>
      </c>
      <c r="H100" s="36">
        <f>+G100*各種係数!D99</f>
        <v>0</v>
      </c>
      <c r="I100" s="72">
        <f>+G100*各種係数!C99</f>
        <v>0</v>
      </c>
      <c r="J100" s="36">
        <v>0</v>
      </c>
      <c r="K100" s="72">
        <f>+J100*各種係数!E99</f>
        <v>0</v>
      </c>
      <c r="L100" s="36">
        <f>+J100*各種係数!F99</f>
        <v>0</v>
      </c>
      <c r="M100" s="72"/>
      <c r="N100" s="36"/>
      <c r="O100" s="72">
        <f>$N$109*各種係数!G99</f>
        <v>0</v>
      </c>
      <c r="P100" s="36">
        <f>+O100*各種係数!D99</f>
        <v>0</v>
      </c>
      <c r="Q100" s="72">
        <f>+O100*各種係数!C99</f>
        <v>0</v>
      </c>
      <c r="R100" s="36">
        <v>0</v>
      </c>
      <c r="S100" s="72">
        <f>+R100*各種係数!E99</f>
        <v>0</v>
      </c>
      <c r="T100" s="36">
        <f>+R100*各種係数!F99</f>
        <v>0</v>
      </c>
      <c r="U100" s="72">
        <f t="shared" si="6"/>
        <v>0</v>
      </c>
      <c r="V100" s="36">
        <f t="shared" si="7"/>
        <v>0</v>
      </c>
      <c r="W100" s="72">
        <f t="shared" si="5"/>
        <v>0</v>
      </c>
      <c r="X100" s="36">
        <f>+D100*各種係数!H99*各種係数!$L$5</f>
        <v>0</v>
      </c>
      <c r="Y100" s="72">
        <f>+J100*各種係数!H99*各種係数!$L$5</f>
        <v>0</v>
      </c>
      <c r="Z100" s="36">
        <f>+R100*各種係数!H99*各種係数!$L$5</f>
        <v>0</v>
      </c>
      <c r="AA100" s="72">
        <f t="shared" si="8"/>
        <v>0</v>
      </c>
      <c r="AB100" s="36">
        <f>+D100*各種係数!I99*各種係数!$L$5</f>
        <v>0</v>
      </c>
      <c r="AC100" s="72">
        <f>+J100*各種係数!I99*各種係数!$L$5</f>
        <v>0</v>
      </c>
      <c r="AD100" s="36">
        <f>+R100*各種係数!I99*各種係数!$L$5</f>
        <v>0</v>
      </c>
      <c r="AE100" s="72">
        <f t="shared" si="9"/>
        <v>0</v>
      </c>
    </row>
    <row r="101" spans="1:31">
      <c r="A101" s="254">
        <v>669</v>
      </c>
      <c r="B101" s="298" t="s">
        <v>331</v>
      </c>
      <c r="C101" s="36">
        <f>価格変換!J102</f>
        <v>0</v>
      </c>
      <c r="D101" s="72">
        <f>+$C101*各種係数!D100</f>
        <v>0</v>
      </c>
      <c r="E101" s="72">
        <f>+$D101*各種係数!E100</f>
        <v>0</v>
      </c>
      <c r="F101" s="36">
        <f>+$D101*各種係数!F100</f>
        <v>0</v>
      </c>
      <c r="G101" s="72">
        <v>0</v>
      </c>
      <c r="H101" s="36">
        <f>+G101*各種係数!D100</f>
        <v>0</v>
      </c>
      <c r="I101" s="72">
        <f>+G101*各種係数!C100</f>
        <v>0</v>
      </c>
      <c r="J101" s="36">
        <v>0</v>
      </c>
      <c r="K101" s="72">
        <f>+J101*各種係数!E100</f>
        <v>0</v>
      </c>
      <c r="L101" s="36">
        <f>+J101*各種係数!F100</f>
        <v>0</v>
      </c>
      <c r="M101" s="72"/>
      <c r="N101" s="36"/>
      <c r="O101" s="72">
        <f>$N$109*各種係数!G100</f>
        <v>0</v>
      </c>
      <c r="P101" s="36">
        <f>+O101*各種係数!D100</f>
        <v>0</v>
      </c>
      <c r="Q101" s="72">
        <f>+O101*各種係数!C100</f>
        <v>0</v>
      </c>
      <c r="R101" s="36">
        <v>0</v>
      </c>
      <c r="S101" s="72">
        <f>+R101*各種係数!E100</f>
        <v>0</v>
      </c>
      <c r="T101" s="36">
        <f>+R101*各種係数!F100</f>
        <v>0</v>
      </c>
      <c r="U101" s="72">
        <f t="shared" si="6"/>
        <v>0</v>
      </c>
      <c r="V101" s="36">
        <f t="shared" si="7"/>
        <v>0</v>
      </c>
      <c r="W101" s="72">
        <f t="shared" si="5"/>
        <v>0</v>
      </c>
      <c r="X101" s="36">
        <f>+D101*各種係数!H100*各種係数!$L$5</f>
        <v>0</v>
      </c>
      <c r="Y101" s="72">
        <f>+J101*各種係数!H100*各種係数!$L$5</f>
        <v>0</v>
      </c>
      <c r="Z101" s="36">
        <f>+R101*各種係数!H100*各種係数!$L$5</f>
        <v>0</v>
      </c>
      <c r="AA101" s="72">
        <f t="shared" si="8"/>
        <v>0</v>
      </c>
      <c r="AB101" s="36">
        <f>+D101*各種係数!I100*各種係数!$L$5</f>
        <v>0</v>
      </c>
      <c r="AC101" s="72">
        <f>+J101*各種係数!I100*各種係数!$L$5</f>
        <v>0</v>
      </c>
      <c r="AD101" s="36">
        <f>+R101*各種係数!I100*各種係数!$L$5</f>
        <v>0</v>
      </c>
      <c r="AE101" s="72">
        <f t="shared" si="9"/>
        <v>0</v>
      </c>
    </row>
    <row r="102" spans="1:31">
      <c r="A102" s="254">
        <v>671</v>
      </c>
      <c r="B102" s="298" t="s">
        <v>332</v>
      </c>
      <c r="C102" s="36">
        <f>価格変換!J103</f>
        <v>0</v>
      </c>
      <c r="D102" s="72">
        <f>+$C102*各種係数!D101</f>
        <v>0</v>
      </c>
      <c r="E102" s="72">
        <f>+$D102*各種係数!E101</f>
        <v>0</v>
      </c>
      <c r="F102" s="36">
        <f>+$D102*各種係数!F101</f>
        <v>0</v>
      </c>
      <c r="G102" s="72">
        <v>0</v>
      </c>
      <c r="H102" s="36">
        <f>+G102*各種係数!D101</f>
        <v>0</v>
      </c>
      <c r="I102" s="72">
        <f>+G102*各種係数!C101</f>
        <v>0</v>
      </c>
      <c r="J102" s="36">
        <v>0</v>
      </c>
      <c r="K102" s="72">
        <f>+J102*各種係数!E101</f>
        <v>0</v>
      </c>
      <c r="L102" s="36">
        <f>+J102*各種係数!F101</f>
        <v>0</v>
      </c>
      <c r="M102" s="72"/>
      <c r="N102" s="36"/>
      <c r="O102" s="72">
        <f>$N$109*各種係数!G101</f>
        <v>0</v>
      </c>
      <c r="P102" s="36">
        <f>+O102*各種係数!D101</f>
        <v>0</v>
      </c>
      <c r="Q102" s="72">
        <f>+O102*各種係数!C101</f>
        <v>0</v>
      </c>
      <c r="R102" s="36">
        <v>0</v>
      </c>
      <c r="S102" s="72">
        <f>+R102*各種係数!E101</f>
        <v>0</v>
      </c>
      <c r="T102" s="36">
        <f>+R102*各種係数!F101</f>
        <v>0</v>
      </c>
      <c r="U102" s="72">
        <f t="shared" si="6"/>
        <v>0</v>
      </c>
      <c r="V102" s="36">
        <f t="shared" si="7"/>
        <v>0</v>
      </c>
      <c r="W102" s="72">
        <f t="shared" si="5"/>
        <v>0</v>
      </c>
      <c r="X102" s="36">
        <f>+D102*各種係数!H101*各種係数!$L$5</f>
        <v>0</v>
      </c>
      <c r="Y102" s="72">
        <f>+J102*各種係数!H101*各種係数!$L$5</f>
        <v>0</v>
      </c>
      <c r="Z102" s="36">
        <f>+R102*各種係数!H101*各種係数!$L$5</f>
        <v>0</v>
      </c>
      <c r="AA102" s="72">
        <f t="shared" si="8"/>
        <v>0</v>
      </c>
      <c r="AB102" s="36">
        <f>+D102*各種係数!I101*各種係数!$L$5</f>
        <v>0</v>
      </c>
      <c r="AC102" s="72">
        <f>+J102*各種係数!I101*各種係数!$L$5</f>
        <v>0</v>
      </c>
      <c r="AD102" s="36">
        <f>+R102*各種係数!I101*各種係数!$L$5</f>
        <v>0</v>
      </c>
      <c r="AE102" s="72">
        <f t="shared" si="9"/>
        <v>0</v>
      </c>
    </row>
    <row r="103" spans="1:31">
      <c r="A103" s="254">
        <v>672</v>
      </c>
      <c r="B103" s="298" t="s">
        <v>333</v>
      </c>
      <c r="C103" s="36">
        <f>価格変換!J104</f>
        <v>0</v>
      </c>
      <c r="D103" s="72">
        <f>+$C103*各種係数!D102</f>
        <v>0</v>
      </c>
      <c r="E103" s="72">
        <f>+$D103*各種係数!E102</f>
        <v>0</v>
      </c>
      <c r="F103" s="36">
        <f>+$D103*各種係数!F102</f>
        <v>0</v>
      </c>
      <c r="G103" s="72">
        <v>0</v>
      </c>
      <c r="H103" s="36">
        <f>+G103*各種係数!D102</f>
        <v>0</v>
      </c>
      <c r="I103" s="72">
        <f>+G103*各種係数!C102</f>
        <v>0</v>
      </c>
      <c r="J103" s="36">
        <v>0</v>
      </c>
      <c r="K103" s="72">
        <f>+J103*各種係数!E102</f>
        <v>0</v>
      </c>
      <c r="L103" s="36">
        <f>+J103*各種係数!F102</f>
        <v>0</v>
      </c>
      <c r="M103" s="72"/>
      <c r="N103" s="36"/>
      <c r="O103" s="72">
        <f>$N$109*各種係数!G102</f>
        <v>0</v>
      </c>
      <c r="P103" s="36">
        <f>+O103*各種係数!D102</f>
        <v>0</v>
      </c>
      <c r="Q103" s="72">
        <f>+O103*各種係数!C102</f>
        <v>0</v>
      </c>
      <c r="R103" s="36">
        <v>0</v>
      </c>
      <c r="S103" s="72">
        <f>+R103*各種係数!E102</f>
        <v>0</v>
      </c>
      <c r="T103" s="36">
        <f>+R103*各種係数!F102</f>
        <v>0</v>
      </c>
      <c r="U103" s="72">
        <f t="shared" si="6"/>
        <v>0</v>
      </c>
      <c r="V103" s="36">
        <f t="shared" si="7"/>
        <v>0</v>
      </c>
      <c r="W103" s="72">
        <f t="shared" si="5"/>
        <v>0</v>
      </c>
      <c r="X103" s="36">
        <f>+D103*各種係数!H102*各種係数!$L$5</f>
        <v>0</v>
      </c>
      <c r="Y103" s="72">
        <f>+J103*各種係数!H102*各種係数!$L$5</f>
        <v>0</v>
      </c>
      <c r="Z103" s="36">
        <f>+R103*各種係数!H102*各種係数!$L$5</f>
        <v>0</v>
      </c>
      <c r="AA103" s="72">
        <f t="shared" si="8"/>
        <v>0</v>
      </c>
      <c r="AB103" s="36">
        <f>+D103*各種係数!I102*各種係数!$L$5</f>
        <v>0</v>
      </c>
      <c r="AC103" s="72">
        <f>+J103*各種係数!I102*各種係数!$L$5</f>
        <v>0</v>
      </c>
      <c r="AD103" s="36">
        <f>+R103*各種係数!I102*各種係数!$L$5</f>
        <v>0</v>
      </c>
      <c r="AE103" s="72">
        <f t="shared" si="9"/>
        <v>0</v>
      </c>
    </row>
    <row r="104" spans="1:31">
      <c r="A104" s="254">
        <v>673</v>
      </c>
      <c r="B104" s="298" t="s">
        <v>334</v>
      </c>
      <c r="C104" s="36">
        <f>価格変換!J105</f>
        <v>0</v>
      </c>
      <c r="D104" s="72">
        <f>+$C104*各種係数!D103</f>
        <v>0</v>
      </c>
      <c r="E104" s="72">
        <f>+$D104*各種係数!E103</f>
        <v>0</v>
      </c>
      <c r="F104" s="36">
        <f>+$D104*各種係数!F103</f>
        <v>0</v>
      </c>
      <c r="G104" s="72">
        <v>0</v>
      </c>
      <c r="H104" s="36">
        <f>+G104*各種係数!D103</f>
        <v>0</v>
      </c>
      <c r="I104" s="72">
        <f>+G104*各種係数!C103</f>
        <v>0</v>
      </c>
      <c r="J104" s="36">
        <v>0</v>
      </c>
      <c r="K104" s="72">
        <f>+J104*各種係数!E103</f>
        <v>0</v>
      </c>
      <c r="L104" s="36">
        <f>+J104*各種係数!F103</f>
        <v>0</v>
      </c>
      <c r="M104" s="72"/>
      <c r="N104" s="36"/>
      <c r="O104" s="72">
        <f>$N$109*各種係数!G103</f>
        <v>0</v>
      </c>
      <c r="P104" s="36">
        <f>+O104*各種係数!D103</f>
        <v>0</v>
      </c>
      <c r="Q104" s="72">
        <f>+O104*各種係数!C103</f>
        <v>0</v>
      </c>
      <c r="R104" s="36">
        <v>0</v>
      </c>
      <c r="S104" s="72">
        <f>+R104*各種係数!E103</f>
        <v>0</v>
      </c>
      <c r="T104" s="36">
        <f>+R104*各種係数!F103</f>
        <v>0</v>
      </c>
      <c r="U104" s="72">
        <f t="shared" si="6"/>
        <v>0</v>
      </c>
      <c r="V104" s="36">
        <f t="shared" si="7"/>
        <v>0</v>
      </c>
      <c r="W104" s="72">
        <f t="shared" si="5"/>
        <v>0</v>
      </c>
      <c r="X104" s="36">
        <f>+D104*各種係数!H103*各種係数!$L$5</f>
        <v>0</v>
      </c>
      <c r="Y104" s="72">
        <f>+J104*各種係数!H103*各種係数!$L$5</f>
        <v>0</v>
      </c>
      <c r="Z104" s="36">
        <f>+R104*各種係数!H103*各種係数!$L$5</f>
        <v>0</v>
      </c>
      <c r="AA104" s="72">
        <f t="shared" si="8"/>
        <v>0</v>
      </c>
      <c r="AB104" s="36">
        <f>+D104*各種係数!I103*各種係数!$L$5</f>
        <v>0</v>
      </c>
      <c r="AC104" s="72">
        <f>+J104*各種係数!I103*各種係数!$L$5</f>
        <v>0</v>
      </c>
      <c r="AD104" s="36">
        <f>+R104*各種係数!I103*各種係数!$L$5</f>
        <v>0</v>
      </c>
      <c r="AE104" s="72">
        <f t="shared" si="9"/>
        <v>0</v>
      </c>
    </row>
    <row r="105" spans="1:31">
      <c r="A105" s="304">
        <v>674</v>
      </c>
      <c r="B105" s="272" t="s">
        <v>335</v>
      </c>
      <c r="C105" s="37">
        <f>価格変換!J106</f>
        <v>0</v>
      </c>
      <c r="D105" s="73">
        <f>+$C105*各種係数!D104</f>
        <v>0</v>
      </c>
      <c r="E105" s="73">
        <f>+$D105*各種係数!E104</f>
        <v>0</v>
      </c>
      <c r="F105" s="37">
        <f>+$D105*各種係数!F104</f>
        <v>0</v>
      </c>
      <c r="G105" s="73">
        <v>0</v>
      </c>
      <c r="H105" s="37">
        <f>+G105*各種係数!D104</f>
        <v>0</v>
      </c>
      <c r="I105" s="73">
        <f>+G105*各種係数!C104</f>
        <v>0</v>
      </c>
      <c r="J105" s="37">
        <v>0</v>
      </c>
      <c r="K105" s="73">
        <f>+J105*各種係数!E104</f>
        <v>0</v>
      </c>
      <c r="L105" s="37">
        <f>+J105*各種係数!F104</f>
        <v>0</v>
      </c>
      <c r="M105" s="73"/>
      <c r="N105" s="37"/>
      <c r="O105" s="73">
        <f>$N$109*各種係数!G104</f>
        <v>0</v>
      </c>
      <c r="P105" s="37">
        <f>+O105*各種係数!D104</f>
        <v>0</v>
      </c>
      <c r="Q105" s="73">
        <f>+O105*各種係数!C104</f>
        <v>0</v>
      </c>
      <c r="R105" s="37">
        <v>0</v>
      </c>
      <c r="S105" s="73">
        <f>+R105*各種係数!E104</f>
        <v>0</v>
      </c>
      <c r="T105" s="37">
        <f>+R105*各種係数!F104</f>
        <v>0</v>
      </c>
      <c r="U105" s="73">
        <f t="shared" si="6"/>
        <v>0</v>
      </c>
      <c r="V105" s="37">
        <f t="shared" si="7"/>
        <v>0</v>
      </c>
      <c r="W105" s="73">
        <f t="shared" si="5"/>
        <v>0</v>
      </c>
      <c r="X105" s="37">
        <f>+D105*各種係数!H104*各種係数!$L$5</f>
        <v>0</v>
      </c>
      <c r="Y105" s="73">
        <f>+J105*各種係数!H104*各種係数!$L$5</f>
        <v>0</v>
      </c>
      <c r="Z105" s="37">
        <f>+R105*各種係数!H104*各種係数!$L$5</f>
        <v>0</v>
      </c>
      <c r="AA105" s="73">
        <f t="shared" si="8"/>
        <v>0</v>
      </c>
      <c r="AB105" s="37">
        <f>+D105*各種係数!I104*各種係数!$L$5</f>
        <v>0</v>
      </c>
      <c r="AC105" s="73">
        <f>+J105*各種係数!I104*各種係数!$L$5</f>
        <v>0</v>
      </c>
      <c r="AD105" s="37">
        <f>+R105*各種係数!I104*各種係数!$L$5</f>
        <v>0</v>
      </c>
      <c r="AE105" s="73">
        <f t="shared" si="9"/>
        <v>0</v>
      </c>
    </row>
    <row r="106" spans="1:31">
      <c r="A106" s="254">
        <v>679</v>
      </c>
      <c r="B106" s="298" t="s">
        <v>336</v>
      </c>
      <c r="C106" s="36">
        <f>価格変換!J107</f>
        <v>0</v>
      </c>
      <c r="D106" s="72">
        <f>+$C106*各種係数!D105</f>
        <v>0</v>
      </c>
      <c r="E106" s="72">
        <f>+$D106*各種係数!E105</f>
        <v>0</v>
      </c>
      <c r="F106" s="36">
        <f>+$D106*各種係数!F105</f>
        <v>0</v>
      </c>
      <c r="G106" s="72">
        <v>0</v>
      </c>
      <c r="H106" s="36">
        <f>+G106*各種係数!D105</f>
        <v>0</v>
      </c>
      <c r="I106" s="72">
        <f>+G106*各種係数!C105</f>
        <v>0</v>
      </c>
      <c r="J106" s="36">
        <v>0</v>
      </c>
      <c r="K106" s="72">
        <f>+J106*各種係数!E105</f>
        <v>0</v>
      </c>
      <c r="L106" s="36">
        <f>+J106*各種係数!F105</f>
        <v>0</v>
      </c>
      <c r="M106" s="72"/>
      <c r="N106" s="36"/>
      <c r="O106" s="72">
        <f>$N$109*各種係数!G105</f>
        <v>0</v>
      </c>
      <c r="P106" s="36">
        <f>+O106*各種係数!D105</f>
        <v>0</v>
      </c>
      <c r="Q106" s="72">
        <f>+O106*各種係数!C105</f>
        <v>0</v>
      </c>
      <c r="R106" s="36">
        <v>0</v>
      </c>
      <c r="S106" s="72">
        <f>+R106*各種係数!E105</f>
        <v>0</v>
      </c>
      <c r="T106" s="36">
        <f>+R106*各種係数!F105</f>
        <v>0</v>
      </c>
      <c r="U106" s="72">
        <f t="shared" si="6"/>
        <v>0</v>
      </c>
      <c r="V106" s="36">
        <f t="shared" si="7"/>
        <v>0</v>
      </c>
      <c r="W106" s="72">
        <f t="shared" si="5"/>
        <v>0</v>
      </c>
      <c r="X106" s="36">
        <f>+D106*各種係数!H105*各種係数!$L$5</f>
        <v>0</v>
      </c>
      <c r="Y106" s="72">
        <f>+J106*各種係数!H105*各種係数!$L$5</f>
        <v>0</v>
      </c>
      <c r="Z106" s="36">
        <f>+R106*各種係数!H105*各種係数!$L$5</f>
        <v>0</v>
      </c>
      <c r="AA106" s="72">
        <f t="shared" si="8"/>
        <v>0</v>
      </c>
      <c r="AB106" s="36">
        <f>+D106*各種係数!I105*各種係数!$L$5</f>
        <v>0</v>
      </c>
      <c r="AC106" s="72">
        <f>+J106*各種係数!I105*各種係数!$L$5</f>
        <v>0</v>
      </c>
      <c r="AD106" s="36">
        <f>+R106*各種係数!I105*各種係数!$L$5</f>
        <v>0</v>
      </c>
      <c r="AE106" s="72">
        <f t="shared" si="9"/>
        <v>0</v>
      </c>
    </row>
    <row r="107" spans="1:31">
      <c r="A107" s="254">
        <v>681</v>
      </c>
      <c r="B107" s="298" t="s">
        <v>6</v>
      </c>
      <c r="C107" s="36">
        <f>価格変換!J108</f>
        <v>0</v>
      </c>
      <c r="D107" s="72">
        <f>+$C107*各種係数!D106</f>
        <v>0</v>
      </c>
      <c r="E107" s="72">
        <f>+$D107*各種係数!E106</f>
        <v>0</v>
      </c>
      <c r="F107" s="36">
        <f>+$D107*各種係数!F106</f>
        <v>0</v>
      </c>
      <c r="G107" s="72">
        <v>0</v>
      </c>
      <c r="H107" s="36">
        <f>+G107*各種係数!D106</f>
        <v>0</v>
      </c>
      <c r="I107" s="72">
        <f>+G107*各種係数!C106</f>
        <v>0</v>
      </c>
      <c r="J107" s="36">
        <v>0</v>
      </c>
      <c r="K107" s="72">
        <f>+J107*各種係数!E106</f>
        <v>0</v>
      </c>
      <c r="L107" s="36">
        <f>+J107*各種係数!F106</f>
        <v>0</v>
      </c>
      <c r="M107" s="72"/>
      <c r="N107" s="36"/>
      <c r="O107" s="72">
        <f>$N$109*各種係数!G106</f>
        <v>0</v>
      </c>
      <c r="P107" s="36">
        <f>+O107*各種係数!D106</f>
        <v>0</v>
      </c>
      <c r="Q107" s="72">
        <f>+O107*各種係数!C106</f>
        <v>0</v>
      </c>
      <c r="R107" s="36">
        <v>0</v>
      </c>
      <c r="S107" s="72">
        <f>+R107*各種係数!E106</f>
        <v>0</v>
      </c>
      <c r="T107" s="36">
        <f>+R107*各種係数!F106</f>
        <v>0</v>
      </c>
      <c r="U107" s="72">
        <f t="shared" si="6"/>
        <v>0</v>
      </c>
      <c r="V107" s="36">
        <f t="shared" si="7"/>
        <v>0</v>
      </c>
      <c r="W107" s="72">
        <f t="shared" si="5"/>
        <v>0</v>
      </c>
      <c r="X107" s="36">
        <f>+D107*各種係数!H106*各種係数!$L$5</f>
        <v>0</v>
      </c>
      <c r="Y107" s="72">
        <f>+J107*各種係数!H106*各種係数!$L$5</f>
        <v>0</v>
      </c>
      <c r="Z107" s="36">
        <f>+R107*各種係数!H106*各種係数!$L$5</f>
        <v>0</v>
      </c>
      <c r="AA107" s="72">
        <f t="shared" si="8"/>
        <v>0</v>
      </c>
      <c r="AB107" s="36">
        <f>+D107*各種係数!I106*各種係数!$L$5</f>
        <v>0</v>
      </c>
      <c r="AC107" s="72">
        <f>+J107*各種係数!I106*各種係数!$L$5</f>
        <v>0</v>
      </c>
      <c r="AD107" s="36">
        <f>+R107*各種係数!I106*各種係数!$L$5</f>
        <v>0</v>
      </c>
      <c r="AE107" s="72">
        <f t="shared" si="9"/>
        <v>0</v>
      </c>
    </row>
    <row r="108" spans="1:31">
      <c r="A108" s="254">
        <v>691</v>
      </c>
      <c r="B108" s="298" t="s">
        <v>7</v>
      </c>
      <c r="C108" s="36">
        <f>価格変換!J109</f>
        <v>0</v>
      </c>
      <c r="D108" s="72">
        <f>+$C108*各種係数!D107</f>
        <v>0</v>
      </c>
      <c r="E108" s="72">
        <f>+$D108*各種係数!E107</f>
        <v>0</v>
      </c>
      <c r="F108" s="36">
        <f>+$D108*各種係数!F107</f>
        <v>0</v>
      </c>
      <c r="G108" s="72">
        <v>0</v>
      </c>
      <c r="H108" s="36">
        <f>+G108*各種係数!D107</f>
        <v>0</v>
      </c>
      <c r="I108" s="72">
        <f>+G108*各種係数!C107</f>
        <v>0</v>
      </c>
      <c r="J108" s="36">
        <v>0</v>
      </c>
      <c r="K108" s="72">
        <f>+J108*各種係数!E107</f>
        <v>0</v>
      </c>
      <c r="L108" s="36">
        <f>+J108*各種係数!F107</f>
        <v>0</v>
      </c>
      <c r="M108" s="72"/>
      <c r="N108" s="36"/>
      <c r="O108" s="72">
        <f>$N$109*各種係数!G107</f>
        <v>0</v>
      </c>
      <c r="P108" s="36">
        <f>+O108*各種係数!D107</f>
        <v>0</v>
      </c>
      <c r="Q108" s="72">
        <f>+O108*各種係数!C107</f>
        <v>0</v>
      </c>
      <c r="R108" s="36">
        <v>0</v>
      </c>
      <c r="S108" s="72">
        <f>+R108*各種係数!E107</f>
        <v>0</v>
      </c>
      <c r="T108" s="36">
        <f>+R108*各種係数!F107</f>
        <v>0</v>
      </c>
      <c r="U108" s="72">
        <f t="shared" si="6"/>
        <v>0</v>
      </c>
      <c r="V108" s="36">
        <f t="shared" si="7"/>
        <v>0</v>
      </c>
      <c r="W108" s="72">
        <f t="shared" si="5"/>
        <v>0</v>
      </c>
      <c r="X108" s="36">
        <f>+D108*各種係数!H107*各種係数!$L$5</f>
        <v>0</v>
      </c>
      <c r="Y108" s="72">
        <f>+J108*各種係数!H107*各種係数!$L$5</f>
        <v>0</v>
      </c>
      <c r="Z108" s="36">
        <f>+R108*各種係数!H107*各種係数!$L$5</f>
        <v>0</v>
      </c>
      <c r="AA108" s="72">
        <f t="shared" si="8"/>
        <v>0</v>
      </c>
      <c r="AB108" s="36">
        <f>+D108*各種係数!I107*各種係数!$L$5</f>
        <v>0</v>
      </c>
      <c r="AC108" s="72">
        <f>+J108*各種係数!I107*各種係数!$L$5</f>
        <v>0</v>
      </c>
      <c r="AD108" s="36">
        <f>+R108*各種係数!I107*各種係数!$L$5</f>
        <v>0</v>
      </c>
      <c r="AE108" s="72">
        <f t="shared" si="9"/>
        <v>0</v>
      </c>
    </row>
    <row r="109" spans="1:31">
      <c r="A109" s="318"/>
      <c r="B109" s="319" t="s">
        <v>340</v>
      </c>
      <c r="C109" s="319">
        <f>価格変換!J110</f>
        <v>0</v>
      </c>
      <c r="D109" s="75">
        <f t="shared" ref="D109:L109" si="10">SUM(D5:D108)</f>
        <v>0</v>
      </c>
      <c r="E109" s="75">
        <f t="shared" si="10"/>
        <v>0</v>
      </c>
      <c r="F109" s="319">
        <f t="shared" si="10"/>
        <v>0</v>
      </c>
      <c r="G109" s="75">
        <f t="shared" si="10"/>
        <v>0</v>
      </c>
      <c r="H109" s="319">
        <f t="shared" si="10"/>
        <v>0</v>
      </c>
      <c r="I109" s="75">
        <f t="shared" si="10"/>
        <v>0</v>
      </c>
      <c r="J109" s="319">
        <f t="shared" si="10"/>
        <v>0</v>
      </c>
      <c r="K109" s="75">
        <f t="shared" si="10"/>
        <v>0</v>
      </c>
      <c r="L109" s="319">
        <f t="shared" si="10"/>
        <v>0</v>
      </c>
      <c r="M109" s="76">
        <f>データ入力表!D120</f>
        <v>0.58099999999999996</v>
      </c>
      <c r="N109" s="319">
        <f>+(F109+L109)*M109</f>
        <v>0</v>
      </c>
      <c r="O109" s="75">
        <f t="shared" ref="O109:AE109" si="11">SUM(O5:O108)</f>
        <v>0</v>
      </c>
      <c r="P109" s="319">
        <f t="shared" si="11"/>
        <v>0</v>
      </c>
      <c r="Q109" s="75">
        <f t="shared" si="11"/>
        <v>0</v>
      </c>
      <c r="R109" s="319">
        <f t="shared" si="11"/>
        <v>0</v>
      </c>
      <c r="S109" s="75">
        <f t="shared" si="11"/>
        <v>0</v>
      </c>
      <c r="T109" s="319">
        <f t="shared" si="11"/>
        <v>0</v>
      </c>
      <c r="U109" s="75">
        <f t="shared" si="11"/>
        <v>0</v>
      </c>
      <c r="V109" s="319">
        <f t="shared" si="11"/>
        <v>0</v>
      </c>
      <c r="W109" s="75">
        <f t="shared" si="11"/>
        <v>0</v>
      </c>
      <c r="X109" s="319">
        <f t="shared" si="11"/>
        <v>0</v>
      </c>
      <c r="Y109" s="75">
        <f t="shared" si="11"/>
        <v>0</v>
      </c>
      <c r="Z109" s="319">
        <f t="shared" si="11"/>
        <v>0</v>
      </c>
      <c r="AA109" s="75">
        <f t="shared" si="11"/>
        <v>0</v>
      </c>
      <c r="AB109" s="319">
        <f t="shared" si="11"/>
        <v>0</v>
      </c>
      <c r="AC109" s="75">
        <f t="shared" si="11"/>
        <v>0</v>
      </c>
      <c r="AD109" s="319">
        <f t="shared" si="11"/>
        <v>0</v>
      </c>
      <c r="AE109" s="75">
        <f t="shared" si="11"/>
        <v>0</v>
      </c>
    </row>
  </sheetData>
  <sheetProtection sheet="1" objects="1" scenarios="1"/>
  <mergeCells count="1">
    <mergeCell ref="C2:C3"/>
  </mergeCells>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110"/>
  <sheetViews>
    <sheetView topLeftCell="A40" workbookViewId="0">
      <selection activeCell="G1" sqref="G1"/>
    </sheetView>
  </sheetViews>
  <sheetFormatPr defaultRowHeight="11.25"/>
  <cols>
    <col min="1" max="1" width="4" style="17" customWidth="1"/>
    <col min="2" max="2" width="46.83203125" style="17" bestFit="1" customWidth="1"/>
    <col min="3" max="3" width="13.6640625" style="17" bestFit="1" customWidth="1"/>
    <col min="4" max="5" width="11" style="17" bestFit="1" customWidth="1"/>
    <col min="6" max="7" width="9.5" style="17" bestFit="1" customWidth="1"/>
    <col min="8" max="8" width="9.5" style="17" customWidth="1"/>
    <col min="9" max="9" width="9.33203125" style="17"/>
    <col min="10" max="10" width="13.6640625" style="17" bestFit="1" customWidth="1"/>
    <col min="11" max="16384" width="9.33203125" style="17"/>
  </cols>
  <sheetData>
    <row r="1" spans="1:10">
      <c r="A1" s="17" t="s">
        <v>81</v>
      </c>
    </row>
    <row r="3" spans="1:10">
      <c r="A3" s="18"/>
      <c r="B3" s="420" t="s">
        <v>337</v>
      </c>
      <c r="C3" s="39" t="s">
        <v>68</v>
      </c>
      <c r="D3" s="417" t="s">
        <v>67</v>
      </c>
      <c r="E3" s="418"/>
      <c r="F3" s="417" t="s">
        <v>72</v>
      </c>
      <c r="G3" s="419"/>
      <c r="H3" s="419"/>
      <c r="I3" s="418"/>
      <c r="J3" s="43" t="s">
        <v>68</v>
      </c>
    </row>
    <row r="4" spans="1:10">
      <c r="A4" s="44"/>
      <c r="B4" s="421"/>
      <c r="C4" s="40" t="s">
        <v>69</v>
      </c>
      <c r="D4" s="43" t="s">
        <v>70</v>
      </c>
      <c r="E4" s="43" t="s">
        <v>71</v>
      </c>
      <c r="F4" s="43" t="s">
        <v>70</v>
      </c>
      <c r="G4" s="43" t="s">
        <v>71</v>
      </c>
      <c r="H4" s="43" t="s">
        <v>77</v>
      </c>
      <c r="I4" s="43" t="s">
        <v>75</v>
      </c>
      <c r="J4" s="40" t="s">
        <v>79</v>
      </c>
    </row>
    <row r="5" spans="1:10">
      <c r="A5" s="45"/>
      <c r="B5" s="422"/>
      <c r="C5" s="41" t="s">
        <v>66</v>
      </c>
      <c r="D5" s="41" t="s">
        <v>73</v>
      </c>
      <c r="E5" s="41" t="s">
        <v>74</v>
      </c>
      <c r="F5" s="41" t="s">
        <v>92</v>
      </c>
      <c r="G5" s="41" t="s">
        <v>93</v>
      </c>
      <c r="H5" s="41" t="s">
        <v>78</v>
      </c>
      <c r="I5" s="41" t="s">
        <v>76</v>
      </c>
      <c r="J5" s="41" t="s">
        <v>80</v>
      </c>
    </row>
    <row r="6" spans="1:10">
      <c r="A6" s="254">
        <v>11</v>
      </c>
      <c r="B6" s="83" t="s">
        <v>243</v>
      </c>
      <c r="C6" s="40" t="str">
        <f>+IF(データ入力表!$D$115="購入者価格",データ入力表!E9,"")</f>
        <v/>
      </c>
      <c r="D6" s="3">
        <f>マージン!C4</f>
        <v>0.28691970497633884</v>
      </c>
      <c r="E6" s="3">
        <f>マージン!D4</f>
        <v>4.9204439344822791E-2</v>
      </c>
      <c r="F6" s="40" t="str">
        <f>+IF(データ入力表!$D$115="購入者価格",$C6*D6,"")</f>
        <v/>
      </c>
      <c r="G6" s="40" t="str">
        <f>+IF(データ入力表!$D$115="購入者価格",$C6*E6,"")</f>
        <v/>
      </c>
      <c r="H6" s="40">
        <f>SUM(F6:G6)</f>
        <v>0</v>
      </c>
      <c r="I6" s="40"/>
      <c r="J6" s="40">
        <f>IF(データ入力表!$D$115="購入者価格",C6-H6+I6,データ入力表!E9)</f>
        <v>0</v>
      </c>
    </row>
    <row r="7" spans="1:10">
      <c r="A7" s="254">
        <v>12</v>
      </c>
      <c r="B7" s="83" t="s">
        <v>244</v>
      </c>
      <c r="C7" s="40" t="str">
        <f>+IF(データ入力表!$D$115="購入者価格",データ入力表!E10,"")</f>
        <v/>
      </c>
      <c r="D7" s="3">
        <f>マージン!C5</f>
        <v>8.5022879548837166E-2</v>
      </c>
      <c r="E7" s="3">
        <f>マージン!D5</f>
        <v>1.9696202485889866E-2</v>
      </c>
      <c r="F7" s="40" t="str">
        <f>+IF(データ入力表!$D$115="購入者価格",$C7*D7,"")</f>
        <v/>
      </c>
      <c r="G7" s="40" t="str">
        <f>+IF(データ入力表!$D$115="購入者価格",$C7*E7,"")</f>
        <v/>
      </c>
      <c r="H7" s="40">
        <f t="shared" ref="H7:H70" si="0">SUM(F7:G7)</f>
        <v>0</v>
      </c>
      <c r="I7" s="40"/>
      <c r="J7" s="40">
        <f>IF(データ入力表!$D$115="購入者価格",C7-H7+I7,データ入力表!E10)</f>
        <v>0</v>
      </c>
    </row>
    <row r="8" spans="1:10">
      <c r="A8" s="254">
        <v>13</v>
      </c>
      <c r="B8" s="83" t="s">
        <v>245</v>
      </c>
      <c r="C8" s="40" t="str">
        <f>+IF(データ入力表!$D$115="購入者価格",データ入力表!E11,"")</f>
        <v/>
      </c>
      <c r="D8" s="3">
        <f>マージン!C6</f>
        <v>0</v>
      </c>
      <c r="E8" s="3">
        <f>マージン!D6</f>
        <v>0</v>
      </c>
      <c r="F8" s="40" t="str">
        <f>+IF(データ入力表!$D$115="購入者価格",$C8*D8,"")</f>
        <v/>
      </c>
      <c r="G8" s="40" t="str">
        <f>+IF(データ入力表!$D$115="購入者価格",$C8*E8,"")</f>
        <v/>
      </c>
      <c r="H8" s="40">
        <f t="shared" si="0"/>
        <v>0</v>
      </c>
      <c r="I8" s="40"/>
      <c r="J8" s="40">
        <f>IF(データ入力表!$D$115="購入者価格",C8-H8+I8,データ入力表!E11)</f>
        <v>0</v>
      </c>
    </row>
    <row r="9" spans="1:10">
      <c r="A9" s="254">
        <v>15</v>
      </c>
      <c r="B9" s="83" t="s">
        <v>0</v>
      </c>
      <c r="C9" s="40" t="str">
        <f>+IF(データ入力表!$D$115="購入者価格",データ入力表!E12,"")</f>
        <v/>
      </c>
      <c r="D9" s="3">
        <f>マージン!C7</f>
        <v>0.2053956175519473</v>
      </c>
      <c r="E9" s="3">
        <f>マージン!D7</f>
        <v>2.5604471920548422E-2</v>
      </c>
      <c r="F9" s="40" t="str">
        <f>+IF(データ入力表!$D$115="購入者価格",$C9*D9,"")</f>
        <v/>
      </c>
      <c r="G9" s="40" t="str">
        <f>+IF(データ入力表!$D$115="購入者価格",$C9*E9,"")</f>
        <v/>
      </c>
      <c r="H9" s="40">
        <f t="shared" si="0"/>
        <v>0</v>
      </c>
      <c r="I9" s="40"/>
      <c r="J9" s="40">
        <f>IF(データ入力表!$D$115="購入者価格",C9-H9+I9,データ入力表!E12)</f>
        <v>0</v>
      </c>
    </row>
    <row r="10" spans="1:10">
      <c r="A10" s="255">
        <v>17</v>
      </c>
      <c r="B10" s="256" t="s">
        <v>1</v>
      </c>
      <c r="C10" s="48" t="str">
        <f>+IF(データ入力表!$D$115="購入者価格",データ入力表!E13,"")</f>
        <v/>
      </c>
      <c r="D10" s="6">
        <f>マージン!C8</f>
        <v>0.34757150778363133</v>
      </c>
      <c r="E10" s="6">
        <f>マージン!D8</f>
        <v>2.7967914177520179E-2</v>
      </c>
      <c r="F10" s="48" t="str">
        <f>+IF(データ入力表!$D$115="購入者価格",$C10*D10,"")</f>
        <v/>
      </c>
      <c r="G10" s="48" t="str">
        <f>+IF(データ入力表!$D$115="購入者価格",$C10*E10,"")</f>
        <v/>
      </c>
      <c r="H10" s="48">
        <f t="shared" si="0"/>
        <v>0</v>
      </c>
      <c r="I10" s="48"/>
      <c r="J10" s="48">
        <f>IF(データ入力表!$D$115="購入者価格",C10-H10+I10,データ入力表!E13)</f>
        <v>0</v>
      </c>
    </row>
    <row r="11" spans="1:10">
      <c r="A11" s="254">
        <v>61</v>
      </c>
      <c r="B11" s="83" t="s">
        <v>246</v>
      </c>
      <c r="C11" s="40" t="str">
        <f>+IF(データ入力表!$D$115="購入者価格",データ入力表!E14,"")</f>
        <v/>
      </c>
      <c r="D11" s="3">
        <f>マージン!C9</f>
        <v>3.2370291797793646E-2</v>
      </c>
      <c r="E11" s="3">
        <f>マージン!D9</f>
        <v>0.10464117832560058</v>
      </c>
      <c r="F11" s="40" t="str">
        <f>+IF(データ入力表!$D$115="購入者価格",$C11*D11,"")</f>
        <v/>
      </c>
      <c r="G11" s="40" t="str">
        <f>+IF(データ入力表!$D$115="購入者価格",$C11*E11,"")</f>
        <v/>
      </c>
      <c r="H11" s="40">
        <f t="shared" si="0"/>
        <v>0</v>
      </c>
      <c r="I11" s="40"/>
      <c r="J11" s="40">
        <f>IF(データ入力表!$D$115="購入者価格",C11-H11+I11,データ入力表!E14)</f>
        <v>0</v>
      </c>
    </row>
    <row r="12" spans="1:10">
      <c r="A12" s="254">
        <v>62</v>
      </c>
      <c r="B12" s="83" t="s">
        <v>247</v>
      </c>
      <c r="C12" s="40" t="str">
        <f>+IF(データ入力表!$D$115="購入者価格",データ入力表!E15,"")</f>
        <v/>
      </c>
      <c r="D12" s="3">
        <f>マージン!C10</f>
        <v>1.250563911201086E-2</v>
      </c>
      <c r="E12" s="3">
        <f>マージン!D10</f>
        <v>4.6321660687711576E-2</v>
      </c>
      <c r="F12" s="40" t="str">
        <f>+IF(データ入力表!$D$115="購入者価格",$C12*D12,"")</f>
        <v/>
      </c>
      <c r="G12" s="40" t="str">
        <f>+IF(データ入力表!$D$115="購入者価格",$C12*E12,"")</f>
        <v/>
      </c>
      <c r="H12" s="40">
        <f t="shared" si="0"/>
        <v>0</v>
      </c>
      <c r="I12" s="40"/>
      <c r="J12" s="40">
        <f>IF(データ入力表!$D$115="購入者価格",C12-H12+I12,データ入力表!E15)</f>
        <v>0</v>
      </c>
    </row>
    <row r="13" spans="1:10">
      <c r="A13" s="254">
        <v>111</v>
      </c>
      <c r="B13" s="83" t="s">
        <v>248</v>
      </c>
      <c r="C13" s="40" t="str">
        <f>+IF(データ入力表!$D$115="購入者価格",データ入力表!E16,"")</f>
        <v/>
      </c>
      <c r="D13" s="3">
        <f>マージン!C11</f>
        <v>0.3327495727942355</v>
      </c>
      <c r="E13" s="3">
        <f>マージン!D11</f>
        <v>2.664239234456529E-2</v>
      </c>
      <c r="F13" s="40" t="str">
        <f>+IF(データ入力表!$D$115="購入者価格",$C13*D13,"")</f>
        <v/>
      </c>
      <c r="G13" s="40" t="str">
        <f>+IF(データ入力表!$D$115="購入者価格",$C13*E13,"")</f>
        <v/>
      </c>
      <c r="H13" s="40">
        <f t="shared" si="0"/>
        <v>0</v>
      </c>
      <c r="I13" s="40"/>
      <c r="J13" s="40">
        <f>IF(データ入力表!$D$115="購入者価格",C13-H13+I13,データ入力表!E16)</f>
        <v>0</v>
      </c>
    </row>
    <row r="14" spans="1:10">
      <c r="A14" s="254">
        <v>112</v>
      </c>
      <c r="B14" s="83" t="s">
        <v>249</v>
      </c>
      <c r="C14" s="40" t="str">
        <f>+IF(データ入力表!$D$115="購入者価格",データ入力表!E17,"")</f>
        <v/>
      </c>
      <c r="D14" s="3">
        <f>マージン!C12</f>
        <v>0.2998544809849138</v>
      </c>
      <c r="E14" s="3">
        <f>マージン!D12</f>
        <v>4.2370131616052187E-2</v>
      </c>
      <c r="F14" s="40" t="str">
        <f>+IF(データ入力表!$D$115="購入者価格",$C14*D14,"")</f>
        <v/>
      </c>
      <c r="G14" s="40" t="str">
        <f>+IF(データ入力表!$D$115="購入者価格",$C14*E14,"")</f>
        <v/>
      </c>
      <c r="H14" s="40">
        <f t="shared" si="0"/>
        <v>0</v>
      </c>
      <c r="I14" s="40"/>
      <c r="J14" s="40">
        <f>IF(データ入力表!$D$115="購入者価格",C14-H14+I14,データ入力表!E17)</f>
        <v>0</v>
      </c>
    </row>
    <row r="15" spans="1:10">
      <c r="A15" s="255">
        <v>113</v>
      </c>
      <c r="B15" s="256" t="s">
        <v>250</v>
      </c>
      <c r="C15" s="48" t="str">
        <f>+IF(データ入力表!$D$115="購入者価格",データ入力表!E18,"")</f>
        <v/>
      </c>
      <c r="D15" s="6">
        <f>マージン!C13</f>
        <v>0.22024347814998263</v>
      </c>
      <c r="E15" s="6">
        <f>マージン!D13</f>
        <v>0.10546540010987972</v>
      </c>
      <c r="F15" s="48" t="str">
        <f>+IF(データ入力表!$D$115="購入者価格",$C15*D15,"")</f>
        <v/>
      </c>
      <c r="G15" s="48" t="str">
        <f>+IF(データ入力表!$D$115="購入者価格",$C15*E15,"")</f>
        <v/>
      </c>
      <c r="H15" s="48">
        <f t="shared" si="0"/>
        <v>0</v>
      </c>
      <c r="I15" s="48"/>
      <c r="J15" s="48">
        <f>IF(データ入力表!$D$115="購入者価格",C15-H15+I15,データ入力表!E18)</f>
        <v>0</v>
      </c>
    </row>
    <row r="16" spans="1:10">
      <c r="A16" s="254">
        <v>114</v>
      </c>
      <c r="B16" s="83" t="s">
        <v>251</v>
      </c>
      <c r="C16" s="40" t="str">
        <f>+IF(データ入力表!$D$115="購入者価格",データ入力表!E19,"")</f>
        <v/>
      </c>
      <c r="D16" s="3">
        <f>マージン!C14</f>
        <v>0.26242388244117754</v>
      </c>
      <c r="E16" s="3">
        <f>マージン!D14</f>
        <v>1.0335550537850433E-2</v>
      </c>
      <c r="F16" s="40" t="str">
        <f>+IF(データ入力表!$D$115="購入者価格",$C16*D16,"")</f>
        <v/>
      </c>
      <c r="G16" s="40" t="str">
        <f>+IF(データ入力表!$D$115="購入者価格",$C16*E16,"")</f>
        <v/>
      </c>
      <c r="H16" s="40">
        <f t="shared" si="0"/>
        <v>0</v>
      </c>
      <c r="I16" s="40"/>
      <c r="J16" s="40">
        <f>IF(データ入力表!$D$115="購入者価格",C16-H16+I16,データ入力表!E19)</f>
        <v>0</v>
      </c>
    </row>
    <row r="17" spans="1:10">
      <c r="A17" s="254">
        <v>151</v>
      </c>
      <c r="B17" s="83" t="s">
        <v>252</v>
      </c>
      <c r="C17" s="40" t="str">
        <f>+IF(データ入力表!$D$115="購入者価格",データ入力表!E20,"")</f>
        <v/>
      </c>
      <c r="D17" s="3">
        <f>マージン!C15</f>
        <v>0.20051045642456536</v>
      </c>
      <c r="E17" s="3">
        <f>マージン!D15</f>
        <v>1.6375666066312675E-2</v>
      </c>
      <c r="F17" s="40" t="str">
        <f>+IF(データ入力表!$D$115="購入者価格",$C17*D17,"")</f>
        <v/>
      </c>
      <c r="G17" s="40" t="str">
        <f>+IF(データ入力表!$D$115="購入者価格",$C17*E17,"")</f>
        <v/>
      </c>
      <c r="H17" s="40">
        <f t="shared" si="0"/>
        <v>0</v>
      </c>
      <c r="I17" s="40"/>
      <c r="J17" s="40">
        <f>IF(データ入力表!$D$115="購入者価格",C17-H17+I17,データ入力表!E20)</f>
        <v>0</v>
      </c>
    </row>
    <row r="18" spans="1:10">
      <c r="A18" s="254">
        <v>152</v>
      </c>
      <c r="B18" s="83" t="s">
        <v>253</v>
      </c>
      <c r="C18" s="40" t="str">
        <f>+IF(データ入力表!$D$115="購入者価格",データ入力表!E21,"")</f>
        <v/>
      </c>
      <c r="D18" s="3">
        <f>マージン!C16</f>
        <v>0.52244873769219824</v>
      </c>
      <c r="E18" s="3">
        <f>マージン!D16</f>
        <v>2.3291967949728383E-2</v>
      </c>
      <c r="F18" s="40" t="str">
        <f>+IF(データ入力表!$D$115="購入者価格",$C18*D18,"")</f>
        <v/>
      </c>
      <c r="G18" s="40" t="str">
        <f>+IF(データ入力表!$D$115="購入者価格",$C18*E18,"")</f>
        <v/>
      </c>
      <c r="H18" s="40">
        <f t="shared" si="0"/>
        <v>0</v>
      </c>
      <c r="I18" s="40"/>
      <c r="J18" s="40">
        <f>IF(データ入力表!$D$115="購入者価格",C18-H18+I18,データ入力表!E21)</f>
        <v>0</v>
      </c>
    </row>
    <row r="19" spans="1:10">
      <c r="A19" s="254">
        <v>161</v>
      </c>
      <c r="B19" s="83" t="s">
        <v>254</v>
      </c>
      <c r="C19" s="40" t="str">
        <f>+IF(データ入力表!$D$115="購入者価格",データ入力表!E22,"")</f>
        <v/>
      </c>
      <c r="D19" s="3">
        <f>マージン!C17</f>
        <v>0.17950407948410835</v>
      </c>
      <c r="E19" s="3">
        <f>マージン!D17</f>
        <v>6.726755648626763E-2</v>
      </c>
      <c r="F19" s="40" t="str">
        <f>+IF(データ入力表!$D$115="購入者価格",$C19*D19,"")</f>
        <v/>
      </c>
      <c r="G19" s="40" t="str">
        <f>+IF(データ入力表!$D$115="購入者価格",$C19*E19,"")</f>
        <v/>
      </c>
      <c r="H19" s="40">
        <f t="shared" si="0"/>
        <v>0</v>
      </c>
      <c r="I19" s="40"/>
      <c r="J19" s="40">
        <f>IF(データ入力表!$D$115="購入者価格",C19-H19+I19,データ入力表!E22)</f>
        <v>0</v>
      </c>
    </row>
    <row r="20" spans="1:10">
      <c r="A20" s="255">
        <v>162</v>
      </c>
      <c r="B20" s="256" t="s">
        <v>255</v>
      </c>
      <c r="C20" s="48" t="str">
        <f>+IF(データ入力表!$D$115="購入者価格",データ入力表!E23,"")</f>
        <v/>
      </c>
      <c r="D20" s="6">
        <f>マージン!C18</f>
        <v>0.45018683504824614</v>
      </c>
      <c r="E20" s="6">
        <f>マージン!D18</f>
        <v>1.9878487966946107E-2</v>
      </c>
      <c r="F20" s="48" t="str">
        <f>+IF(データ入力表!$D$115="購入者価格",$C20*D20,"")</f>
        <v/>
      </c>
      <c r="G20" s="48" t="str">
        <f>+IF(データ入力表!$D$115="購入者価格",$C20*E20,"")</f>
        <v/>
      </c>
      <c r="H20" s="48">
        <f t="shared" si="0"/>
        <v>0</v>
      </c>
      <c r="I20" s="48"/>
      <c r="J20" s="48">
        <f>IF(データ入力表!$D$115="購入者価格",C20-H20+I20,データ入力表!E23)</f>
        <v>0</v>
      </c>
    </row>
    <row r="21" spans="1:10">
      <c r="A21" s="254">
        <v>163</v>
      </c>
      <c r="B21" s="83" t="s">
        <v>256</v>
      </c>
      <c r="C21" s="40" t="str">
        <f>+IF(データ入力表!$D$115="購入者価格",データ入力表!E24,"")</f>
        <v/>
      </c>
      <c r="D21" s="3">
        <f>マージン!C19</f>
        <v>0.23722920663095387</v>
      </c>
      <c r="E21" s="3">
        <f>マージン!D19</f>
        <v>6.0490154730940694E-2</v>
      </c>
      <c r="F21" s="40" t="str">
        <f>+IF(データ入力表!$D$115="購入者価格",$C21*D21,"")</f>
        <v/>
      </c>
      <c r="G21" s="40" t="str">
        <f>+IF(データ入力表!$D$115="購入者価格",$C21*E21,"")</f>
        <v/>
      </c>
      <c r="H21" s="40">
        <f t="shared" si="0"/>
        <v>0</v>
      </c>
      <c r="I21" s="40"/>
      <c r="J21" s="40">
        <f>IF(データ入力表!$D$115="購入者価格",C21-H21+I21,データ入力表!E24)</f>
        <v>0</v>
      </c>
    </row>
    <row r="22" spans="1:10">
      <c r="A22" s="254">
        <v>164</v>
      </c>
      <c r="B22" s="83" t="s">
        <v>257</v>
      </c>
      <c r="C22" s="40" t="str">
        <f>+IF(データ入力表!$D$115="購入者価格",データ入力表!E25,"")</f>
        <v/>
      </c>
      <c r="D22" s="3">
        <f>マージン!C20</f>
        <v>0.20187058496742114</v>
      </c>
      <c r="E22" s="3">
        <f>マージン!D20</f>
        <v>6.7886657456106114E-2</v>
      </c>
      <c r="F22" s="40" t="str">
        <f>+IF(データ入力表!$D$115="購入者価格",$C22*D22,"")</f>
        <v/>
      </c>
      <c r="G22" s="40" t="str">
        <f>+IF(データ入力表!$D$115="購入者価格",$C22*E22,"")</f>
        <v/>
      </c>
      <c r="H22" s="40">
        <f t="shared" si="0"/>
        <v>0</v>
      </c>
      <c r="I22" s="40"/>
      <c r="J22" s="40">
        <f>IF(データ入力表!$D$115="購入者価格",C22-H22+I22,データ入力表!E25)</f>
        <v>0</v>
      </c>
    </row>
    <row r="23" spans="1:10">
      <c r="A23" s="254">
        <v>191</v>
      </c>
      <c r="B23" s="83" t="s">
        <v>258</v>
      </c>
      <c r="C23" s="40" t="str">
        <f>+IF(データ入力表!$D$115="購入者価格",データ入力表!E26,"")</f>
        <v/>
      </c>
      <c r="D23" s="3">
        <f>マージン!C21</f>
        <v>6.4818458536360424E-2</v>
      </c>
      <c r="E23" s="3">
        <f>マージン!D21</f>
        <v>3.2431761149482263E-2</v>
      </c>
      <c r="F23" s="40" t="str">
        <f>+IF(データ入力表!$D$115="購入者価格",$C23*D23,"")</f>
        <v/>
      </c>
      <c r="G23" s="40" t="str">
        <f>+IF(データ入力表!$D$115="購入者価格",$C23*E23,"")</f>
        <v/>
      </c>
      <c r="H23" s="40">
        <f t="shared" si="0"/>
        <v>0</v>
      </c>
      <c r="I23" s="40"/>
      <c r="J23" s="40">
        <f>IF(データ入力表!$D$115="購入者価格",C23-H23+I23,データ入力表!E26)</f>
        <v>0</v>
      </c>
    </row>
    <row r="24" spans="1:10">
      <c r="A24" s="254">
        <v>201</v>
      </c>
      <c r="B24" s="83" t="s">
        <v>259</v>
      </c>
      <c r="C24" s="40" t="str">
        <f>+IF(データ入力表!$D$115="購入者価格",データ入力表!E27,"")</f>
        <v/>
      </c>
      <c r="D24" s="3">
        <f>マージン!C22</f>
        <v>0.17312641912423613</v>
      </c>
      <c r="E24" s="3">
        <f>マージン!D22</f>
        <v>5.1320922523396602E-2</v>
      </c>
      <c r="F24" s="40" t="str">
        <f>+IF(データ入力表!$D$115="購入者価格",$C24*D24,"")</f>
        <v/>
      </c>
      <c r="G24" s="40" t="str">
        <f>+IF(データ入力表!$D$115="購入者価格",$C24*E24,"")</f>
        <v/>
      </c>
      <c r="H24" s="40">
        <f t="shared" si="0"/>
        <v>0</v>
      </c>
      <c r="I24" s="40"/>
      <c r="J24" s="40">
        <f>IF(データ入力表!$D$115="購入者価格",C24-H24+I24,データ入力表!E27)</f>
        <v>0</v>
      </c>
    </row>
    <row r="25" spans="1:10">
      <c r="A25" s="255">
        <v>202</v>
      </c>
      <c r="B25" s="256" t="s">
        <v>260</v>
      </c>
      <c r="C25" s="48" t="str">
        <f>+IF(データ入力表!$D$115="購入者価格",データ入力表!E28,"")</f>
        <v/>
      </c>
      <c r="D25" s="6">
        <f>マージン!C23</f>
        <v>0.17009525243778473</v>
      </c>
      <c r="E25" s="6">
        <f>マージン!D23</f>
        <v>3.6254596337989282E-2</v>
      </c>
      <c r="F25" s="48" t="str">
        <f>+IF(データ入力表!$D$115="購入者価格",$C25*D25,"")</f>
        <v/>
      </c>
      <c r="G25" s="48" t="str">
        <f>+IF(データ入力表!$D$115="購入者価格",$C25*E25,"")</f>
        <v/>
      </c>
      <c r="H25" s="48">
        <f t="shared" si="0"/>
        <v>0</v>
      </c>
      <c r="I25" s="48"/>
      <c r="J25" s="48">
        <f>IF(データ入力表!$D$115="購入者価格",C25-H25+I25,データ入力表!E28)</f>
        <v>0</v>
      </c>
    </row>
    <row r="26" spans="1:10">
      <c r="A26" s="254">
        <v>203</v>
      </c>
      <c r="B26" s="83" t="s">
        <v>261</v>
      </c>
      <c r="C26" s="40" t="str">
        <f>+IF(データ入力表!$D$115="購入者価格",データ入力表!E29,"")</f>
        <v/>
      </c>
      <c r="D26" s="3">
        <f>マージン!C24</f>
        <v>3.3762605300052519E-2</v>
      </c>
      <c r="E26" s="3">
        <f>マージン!D24</f>
        <v>4.749494361101575E-2</v>
      </c>
      <c r="F26" s="40" t="str">
        <f>+IF(データ入力表!$D$115="購入者価格",$C26*D26,"")</f>
        <v/>
      </c>
      <c r="G26" s="40" t="str">
        <f>+IF(データ入力表!$D$115="購入者価格",$C26*E26,"")</f>
        <v/>
      </c>
      <c r="H26" s="40">
        <f t="shared" si="0"/>
        <v>0</v>
      </c>
      <c r="I26" s="40"/>
      <c r="J26" s="40">
        <f>IF(データ入力表!$D$115="購入者価格",C26-H26+I26,データ入力表!E29)</f>
        <v>0</v>
      </c>
    </row>
    <row r="27" spans="1:10">
      <c r="A27" s="254">
        <v>204</v>
      </c>
      <c r="B27" s="83" t="s">
        <v>262</v>
      </c>
      <c r="C27" s="40" t="str">
        <f>+IF(データ入力表!$D$115="購入者価格",データ入力表!E30,"")</f>
        <v/>
      </c>
      <c r="D27" s="3">
        <f>マージン!C25</f>
        <v>0.10586245775120579</v>
      </c>
      <c r="E27" s="3">
        <f>マージン!D25</f>
        <v>2.3030894126148463E-2</v>
      </c>
      <c r="F27" s="40" t="str">
        <f>+IF(データ入力表!$D$115="購入者価格",$C27*D27,"")</f>
        <v/>
      </c>
      <c r="G27" s="40" t="str">
        <f>+IF(データ入力表!$D$115="購入者価格",$C27*E27,"")</f>
        <v/>
      </c>
      <c r="H27" s="40">
        <f t="shared" si="0"/>
        <v>0</v>
      </c>
      <c r="I27" s="40"/>
      <c r="J27" s="40">
        <f>IF(データ入力表!$D$115="購入者価格",C27-H27+I27,データ入力表!E30)</f>
        <v>0</v>
      </c>
    </row>
    <row r="28" spans="1:10">
      <c r="A28" s="254">
        <v>205</v>
      </c>
      <c r="B28" s="83" t="s">
        <v>263</v>
      </c>
      <c r="C28" s="40" t="str">
        <f>+IF(データ入力表!$D$115="購入者価格",データ入力表!E31,"")</f>
        <v/>
      </c>
      <c r="D28" s="3">
        <f>マージン!C26</f>
        <v>0.15976002654785823</v>
      </c>
      <c r="E28" s="3">
        <f>マージン!D26</f>
        <v>2.2644405463791137E-2</v>
      </c>
      <c r="F28" s="40" t="str">
        <f>+IF(データ入力表!$D$115="購入者価格",$C28*D28,"")</f>
        <v/>
      </c>
      <c r="G28" s="40" t="str">
        <f>+IF(データ入力表!$D$115="購入者価格",$C28*E28,"")</f>
        <v/>
      </c>
      <c r="H28" s="40">
        <f t="shared" si="0"/>
        <v>0</v>
      </c>
      <c r="I28" s="40"/>
      <c r="J28" s="40">
        <f>IF(データ入力表!$D$115="購入者価格",C28-H28+I28,データ入力表!E31)</f>
        <v>0</v>
      </c>
    </row>
    <row r="29" spans="1:10">
      <c r="A29" s="254">
        <v>206</v>
      </c>
      <c r="B29" s="83" t="s">
        <v>264</v>
      </c>
      <c r="C29" s="40" t="str">
        <f>+IF(データ入力表!$D$115="購入者価格",データ入力表!E32,"")</f>
        <v/>
      </c>
      <c r="D29" s="3">
        <f>マージン!C27</f>
        <v>0.23394788285552001</v>
      </c>
      <c r="E29" s="3">
        <f>マージン!D27</f>
        <v>3.0526400354043668E-2</v>
      </c>
      <c r="F29" s="40" t="str">
        <f>+IF(データ入力表!$D$115="購入者価格",$C29*D29,"")</f>
        <v/>
      </c>
      <c r="G29" s="40" t="str">
        <f>+IF(データ入力表!$D$115="購入者価格",$C29*E29,"")</f>
        <v/>
      </c>
      <c r="H29" s="40">
        <f t="shared" si="0"/>
        <v>0</v>
      </c>
      <c r="I29" s="40"/>
      <c r="J29" s="40">
        <f>IF(データ入力表!$D$115="購入者価格",C29-H29+I29,データ入力表!E32)</f>
        <v>0</v>
      </c>
    </row>
    <row r="30" spans="1:10">
      <c r="A30" s="255">
        <v>207</v>
      </c>
      <c r="B30" s="256" t="s">
        <v>265</v>
      </c>
      <c r="C30" s="48" t="str">
        <f>+IF(データ入力表!$D$115="購入者価格",データ入力表!E33,"")</f>
        <v/>
      </c>
      <c r="D30" s="6">
        <f>マージン!C28</f>
        <v>0.24794493581954805</v>
      </c>
      <c r="E30" s="6">
        <f>マージン!D28</f>
        <v>2.5809138472214957E-2</v>
      </c>
      <c r="F30" s="48" t="str">
        <f>+IF(データ入力表!$D$115="購入者価格",$C30*D30,"")</f>
        <v/>
      </c>
      <c r="G30" s="48" t="str">
        <f>+IF(データ入力表!$D$115="購入者価格",$C30*E30,"")</f>
        <v/>
      </c>
      <c r="H30" s="48">
        <f t="shared" si="0"/>
        <v>0</v>
      </c>
      <c r="I30" s="48"/>
      <c r="J30" s="48">
        <f>IF(データ入力表!$D$115="購入者価格",C30-H30+I30,データ入力表!E33)</f>
        <v>0</v>
      </c>
    </row>
    <row r="31" spans="1:10">
      <c r="A31" s="254">
        <v>208</v>
      </c>
      <c r="B31" s="83" t="s">
        <v>266</v>
      </c>
      <c r="C31" s="40" t="str">
        <f>+IF(データ入力表!$D$115="購入者価格",データ入力表!E34,"")</f>
        <v/>
      </c>
      <c r="D31" s="3">
        <f>マージン!C29</f>
        <v>0.34457228182251193</v>
      </c>
      <c r="E31" s="3">
        <f>マージン!D29</f>
        <v>1.5298272443188415E-2</v>
      </c>
      <c r="F31" s="40" t="str">
        <f>+IF(データ入力表!$D$115="購入者価格",$C31*D31,"")</f>
        <v/>
      </c>
      <c r="G31" s="40" t="str">
        <f>+IF(データ入力表!$D$115="購入者価格",$C31*E31,"")</f>
        <v/>
      </c>
      <c r="H31" s="40">
        <f t="shared" si="0"/>
        <v>0</v>
      </c>
      <c r="I31" s="40"/>
      <c r="J31" s="40">
        <f>IF(データ入力表!$D$115="購入者価格",C31-H31+I31,データ入力表!E34)</f>
        <v>0</v>
      </c>
    </row>
    <row r="32" spans="1:10">
      <c r="A32" s="254">
        <v>211</v>
      </c>
      <c r="B32" s="83" t="s">
        <v>267</v>
      </c>
      <c r="C32" s="40" t="str">
        <f>+IF(データ入力表!$D$115="購入者価格",データ入力表!E35,"")</f>
        <v/>
      </c>
      <c r="D32" s="3">
        <f>マージン!C30</f>
        <v>0.18671116857882508</v>
      </c>
      <c r="E32" s="3">
        <f>マージン!D30</f>
        <v>1.8312424979905314E-2</v>
      </c>
      <c r="F32" s="40" t="str">
        <f>+IF(データ入力表!$D$115="購入者価格",$C32*D32,"")</f>
        <v/>
      </c>
      <c r="G32" s="40" t="str">
        <f>+IF(データ入力表!$D$115="購入者価格",$C32*E32,"")</f>
        <v/>
      </c>
      <c r="H32" s="40">
        <f t="shared" si="0"/>
        <v>0</v>
      </c>
      <c r="I32" s="40"/>
      <c r="J32" s="40">
        <f>IF(データ入力表!$D$115="購入者価格",C32-H32+I32,データ入力表!E35)</f>
        <v>0</v>
      </c>
    </row>
    <row r="33" spans="1:10">
      <c r="A33" s="254">
        <v>212</v>
      </c>
      <c r="B33" s="83" t="s">
        <v>268</v>
      </c>
      <c r="C33" s="40" t="str">
        <f>+IF(データ入力表!$D$115="購入者価格",データ入力表!E36,"")</f>
        <v/>
      </c>
      <c r="D33" s="3">
        <f>マージン!C31</f>
        <v>3.5213025405328141E-2</v>
      </c>
      <c r="E33" s="3">
        <f>マージン!D31</f>
        <v>3.5757266049744031E-2</v>
      </c>
      <c r="F33" s="40" t="str">
        <f>+IF(データ入力表!$D$115="購入者価格",$C33*D33,"")</f>
        <v/>
      </c>
      <c r="G33" s="40" t="str">
        <f>+IF(データ入力表!$D$115="購入者価格",$C33*E33,"")</f>
        <v/>
      </c>
      <c r="H33" s="40">
        <f t="shared" si="0"/>
        <v>0</v>
      </c>
      <c r="I33" s="40"/>
      <c r="J33" s="40">
        <f>IF(データ入力表!$D$115="購入者価格",C33-H33+I33,データ入力表!E36)</f>
        <v>0</v>
      </c>
    </row>
    <row r="34" spans="1:10">
      <c r="A34" s="254">
        <v>221</v>
      </c>
      <c r="B34" s="83" t="s">
        <v>269</v>
      </c>
      <c r="C34" s="40" t="str">
        <f>+IF(データ入力表!$D$115="購入者価格",データ入力表!E37,"")</f>
        <v/>
      </c>
      <c r="D34" s="3">
        <f>マージン!C32</f>
        <v>0.21382730773389458</v>
      </c>
      <c r="E34" s="3">
        <f>マージン!D32</f>
        <v>2.7717719628483288E-2</v>
      </c>
      <c r="F34" s="40" t="str">
        <f>+IF(データ入力表!$D$115="購入者価格",$C34*D34,"")</f>
        <v/>
      </c>
      <c r="G34" s="40" t="str">
        <f>+IF(データ入力表!$D$115="購入者価格",$C34*E34,"")</f>
        <v/>
      </c>
      <c r="H34" s="40">
        <f t="shared" si="0"/>
        <v>0</v>
      </c>
      <c r="I34" s="40"/>
      <c r="J34" s="40">
        <f>IF(データ入力表!$D$115="購入者価格",C34-H34+I34,データ入力表!E37)</f>
        <v>0</v>
      </c>
    </row>
    <row r="35" spans="1:10">
      <c r="A35" s="255">
        <v>222</v>
      </c>
      <c r="B35" s="256" t="s">
        <v>270</v>
      </c>
      <c r="C35" s="48" t="str">
        <f>+IF(データ入力表!$D$115="購入者価格",データ入力表!E38,"")</f>
        <v/>
      </c>
      <c r="D35" s="6">
        <f>マージン!C33</f>
        <v>0.19159544270586834</v>
      </c>
      <c r="E35" s="6">
        <f>マージン!D33</f>
        <v>2.9747803146809148E-2</v>
      </c>
      <c r="F35" s="48" t="str">
        <f>+IF(データ入力表!$D$115="購入者価格",$C35*D35,"")</f>
        <v/>
      </c>
      <c r="G35" s="48" t="str">
        <f>+IF(データ入力表!$D$115="購入者価格",$C35*E35,"")</f>
        <v/>
      </c>
      <c r="H35" s="48">
        <f t="shared" si="0"/>
        <v>0</v>
      </c>
      <c r="I35" s="48"/>
      <c r="J35" s="48">
        <f>IF(データ入力表!$D$115="購入者価格",C35-H35+I35,データ入力表!E38)</f>
        <v>0</v>
      </c>
    </row>
    <row r="36" spans="1:10">
      <c r="A36" s="254">
        <v>231</v>
      </c>
      <c r="B36" s="83" t="s">
        <v>271</v>
      </c>
      <c r="C36" s="40" t="str">
        <f>+IF(データ入力表!$D$115="購入者価格",データ入力表!E39,"")</f>
        <v/>
      </c>
      <c r="D36" s="3">
        <f>マージン!C34</f>
        <v>0.40524267509233164</v>
      </c>
      <c r="E36" s="3">
        <f>マージン!D34</f>
        <v>1.6682774452119763E-2</v>
      </c>
      <c r="F36" s="40" t="str">
        <f>+IF(データ入力表!$D$115="購入者価格",$C36*D36,"")</f>
        <v/>
      </c>
      <c r="G36" s="40" t="str">
        <f>+IF(データ入力表!$D$115="購入者価格",$C36*E36,"")</f>
        <v/>
      </c>
      <c r="H36" s="40">
        <f t="shared" si="0"/>
        <v>0</v>
      </c>
      <c r="I36" s="40"/>
      <c r="J36" s="40">
        <f>IF(データ入力表!$D$115="購入者価格",C36-H36+I36,データ入力表!E39)</f>
        <v>0</v>
      </c>
    </row>
    <row r="37" spans="1:10">
      <c r="A37" s="254">
        <v>251</v>
      </c>
      <c r="B37" s="83" t="s">
        <v>272</v>
      </c>
      <c r="C37" s="40" t="str">
        <f>+IF(データ入力表!$D$115="購入者価格",データ入力表!E40,"")</f>
        <v/>
      </c>
      <c r="D37" s="3">
        <f>マージン!C35</f>
        <v>0.14700618091125386</v>
      </c>
      <c r="E37" s="3">
        <f>マージン!D35</f>
        <v>4.4313753005938525E-2</v>
      </c>
      <c r="F37" s="40" t="str">
        <f>+IF(データ入力表!$D$115="購入者価格",$C37*D37,"")</f>
        <v/>
      </c>
      <c r="G37" s="40" t="str">
        <f>+IF(データ入力表!$D$115="購入者価格",$C37*E37,"")</f>
        <v/>
      </c>
      <c r="H37" s="40">
        <f t="shared" si="0"/>
        <v>0</v>
      </c>
      <c r="I37" s="40"/>
      <c r="J37" s="40">
        <f>IF(データ入力表!$D$115="購入者価格",C37-H37+I37,データ入力表!E40)</f>
        <v>0</v>
      </c>
    </row>
    <row r="38" spans="1:10">
      <c r="A38" s="254">
        <v>252</v>
      </c>
      <c r="B38" s="83" t="s">
        <v>273</v>
      </c>
      <c r="C38" s="40" t="str">
        <f>+IF(データ入力表!$D$115="購入者価格",データ入力表!E41,"")</f>
        <v/>
      </c>
      <c r="D38" s="3">
        <f>マージン!C36</f>
        <v>0.26768587688158696</v>
      </c>
      <c r="E38" s="3">
        <f>マージン!D36</f>
        <v>5.729972353379631E-2</v>
      </c>
      <c r="F38" s="40" t="str">
        <f>+IF(データ入力表!$D$115="購入者価格",$C38*D38,"")</f>
        <v/>
      </c>
      <c r="G38" s="40" t="str">
        <f>+IF(データ入力表!$D$115="購入者価格",$C38*E38,"")</f>
        <v/>
      </c>
      <c r="H38" s="40">
        <f t="shared" si="0"/>
        <v>0</v>
      </c>
      <c r="I38" s="40"/>
      <c r="J38" s="40">
        <f>IF(データ入力表!$D$115="購入者価格",C38-H38+I38,データ入力表!E41)</f>
        <v>0</v>
      </c>
    </row>
    <row r="39" spans="1:10">
      <c r="A39" s="254">
        <v>253</v>
      </c>
      <c r="B39" s="83" t="s">
        <v>274</v>
      </c>
      <c r="C39" s="40" t="str">
        <f>+IF(データ入力表!$D$115="購入者価格",データ入力表!E42,"")</f>
        <v/>
      </c>
      <c r="D39" s="3">
        <f>マージン!C37</f>
        <v>0.18393069325949687</v>
      </c>
      <c r="E39" s="3">
        <f>マージン!D37</f>
        <v>3.1313716181543265E-2</v>
      </c>
      <c r="F39" s="40" t="str">
        <f>+IF(データ入力表!$D$115="購入者価格",$C39*D39,"")</f>
        <v/>
      </c>
      <c r="G39" s="40" t="str">
        <f>+IF(データ入力表!$D$115="購入者価格",$C39*E39,"")</f>
        <v/>
      </c>
      <c r="H39" s="40">
        <f t="shared" si="0"/>
        <v>0</v>
      </c>
      <c r="I39" s="40"/>
      <c r="J39" s="40">
        <f>IF(データ入力表!$D$115="購入者価格",C39-H39+I39,データ入力表!E42)</f>
        <v>0</v>
      </c>
    </row>
    <row r="40" spans="1:10">
      <c r="A40" s="255">
        <v>259</v>
      </c>
      <c r="B40" s="256" t="s">
        <v>275</v>
      </c>
      <c r="C40" s="48" t="str">
        <f>+IF(データ入力表!$D$115="購入者価格",データ入力表!E43,"")</f>
        <v/>
      </c>
      <c r="D40" s="6">
        <f>マージン!C38</f>
        <v>0.19086884367266163</v>
      </c>
      <c r="E40" s="6">
        <f>マージン!D38</f>
        <v>4.7277193007549234E-2</v>
      </c>
      <c r="F40" s="48" t="str">
        <f>+IF(データ入力表!$D$115="購入者価格",$C40*D40,"")</f>
        <v/>
      </c>
      <c r="G40" s="48" t="str">
        <f>+IF(データ入力表!$D$115="購入者価格",$C40*E40,"")</f>
        <v/>
      </c>
      <c r="H40" s="48">
        <f t="shared" si="0"/>
        <v>0</v>
      </c>
      <c r="I40" s="48"/>
      <c r="J40" s="48">
        <f>IF(データ入力表!$D$115="購入者価格",C40-H40+I40,データ入力表!E43)</f>
        <v>0</v>
      </c>
    </row>
    <row r="41" spans="1:10">
      <c r="A41" s="254">
        <v>261</v>
      </c>
      <c r="B41" s="83" t="s">
        <v>276</v>
      </c>
      <c r="C41" s="40" t="str">
        <f>+IF(データ入力表!$D$115="購入者価格",データ入力表!E44,"")</f>
        <v/>
      </c>
      <c r="D41" s="3">
        <f>マージン!C39</f>
        <v>8.4257080679533566E-2</v>
      </c>
      <c r="E41" s="3">
        <f>マージン!D39</f>
        <v>2.4785410077156525E-2</v>
      </c>
      <c r="F41" s="40" t="str">
        <f>+IF(データ入力表!$D$115="購入者価格",$C41*D41,"")</f>
        <v/>
      </c>
      <c r="G41" s="40" t="str">
        <f>+IF(データ入力表!$D$115="購入者価格",$C41*E41,"")</f>
        <v/>
      </c>
      <c r="H41" s="40">
        <f t="shared" si="0"/>
        <v>0</v>
      </c>
      <c r="I41" s="40"/>
      <c r="J41" s="40">
        <f>IF(データ入力表!$D$115="購入者価格",C41-H41+I41,データ入力表!E44)</f>
        <v>0</v>
      </c>
    </row>
    <row r="42" spans="1:10">
      <c r="A42" s="254">
        <v>263</v>
      </c>
      <c r="B42" s="83" t="s">
        <v>277</v>
      </c>
      <c r="C42" s="40" t="str">
        <f>+IF(データ入力表!$D$115="購入者価格",データ入力表!E45,"")</f>
        <v/>
      </c>
      <c r="D42" s="3">
        <f>マージン!C40</f>
        <v>4.4436563056812962E-2</v>
      </c>
      <c r="E42" s="3">
        <f>マージン!D40</f>
        <v>3.4953587325722554E-2</v>
      </c>
      <c r="F42" s="40" t="str">
        <f>+IF(データ入力表!$D$115="購入者価格",$C42*D42,"")</f>
        <v/>
      </c>
      <c r="G42" s="40" t="str">
        <f>+IF(データ入力表!$D$115="購入者価格",$C42*E42,"")</f>
        <v/>
      </c>
      <c r="H42" s="40">
        <f t="shared" si="0"/>
        <v>0</v>
      </c>
      <c r="I42" s="40"/>
      <c r="J42" s="40">
        <f>IF(データ入力表!$D$115="購入者価格",C42-H42+I42,データ入力表!E45)</f>
        <v>0</v>
      </c>
    </row>
    <row r="43" spans="1:10">
      <c r="A43" s="254">
        <v>269</v>
      </c>
      <c r="B43" s="83" t="s">
        <v>278</v>
      </c>
      <c r="C43" s="40" t="str">
        <f>+IF(データ入力表!$D$115="購入者価格",データ入力表!E46,"")</f>
        <v/>
      </c>
      <c r="D43" s="3">
        <f>マージン!C41</f>
        <v>6.7187776314912129E-2</v>
      </c>
      <c r="E43" s="3">
        <f>マージン!D41</f>
        <v>3.1142748399211294E-2</v>
      </c>
      <c r="F43" s="40" t="str">
        <f>+IF(データ入力表!$D$115="購入者価格",$C43*D43,"")</f>
        <v/>
      </c>
      <c r="G43" s="40" t="str">
        <f>+IF(データ入力表!$D$115="購入者価格",$C43*E43,"")</f>
        <v/>
      </c>
      <c r="H43" s="40">
        <f t="shared" si="0"/>
        <v>0</v>
      </c>
      <c r="I43" s="40"/>
      <c r="J43" s="40">
        <f>IF(データ入力表!$D$115="購入者価格",C43-H43+I43,データ入力表!E46)</f>
        <v>0</v>
      </c>
    </row>
    <row r="44" spans="1:10">
      <c r="A44" s="254">
        <v>271</v>
      </c>
      <c r="B44" s="83" t="s">
        <v>279</v>
      </c>
      <c r="C44" s="40" t="str">
        <f>+IF(データ入力表!$D$115="購入者価格",データ入力表!E47,"")</f>
        <v/>
      </c>
      <c r="D44" s="3">
        <f>マージン!C42</f>
        <v>0.13188825553478617</v>
      </c>
      <c r="E44" s="3">
        <f>マージン!D42</f>
        <v>2.7451325950729352E-2</v>
      </c>
      <c r="F44" s="40" t="str">
        <f>+IF(データ入力表!$D$115="購入者価格",$C44*D44,"")</f>
        <v/>
      </c>
      <c r="G44" s="40" t="str">
        <f>+IF(データ入力表!$D$115="購入者価格",$C44*E44,"")</f>
        <v/>
      </c>
      <c r="H44" s="40">
        <f t="shared" si="0"/>
        <v>0</v>
      </c>
      <c r="I44" s="40"/>
      <c r="J44" s="40">
        <f>IF(データ入力表!$D$115="購入者価格",C44-H44+I44,データ入力表!E47)</f>
        <v>0</v>
      </c>
    </row>
    <row r="45" spans="1:10">
      <c r="A45" s="255">
        <v>272</v>
      </c>
      <c r="B45" s="256" t="s">
        <v>280</v>
      </c>
      <c r="C45" s="48" t="str">
        <f>+IF(データ入力表!$D$115="購入者価格",データ入力表!E48,"")</f>
        <v/>
      </c>
      <c r="D45" s="6">
        <f>マージン!C43</f>
        <v>0.121037099226514</v>
      </c>
      <c r="E45" s="6">
        <f>マージン!D43</f>
        <v>2.8902024733481423E-2</v>
      </c>
      <c r="F45" s="48" t="str">
        <f>+IF(データ入力表!$D$115="購入者価格",$C45*D45,"")</f>
        <v/>
      </c>
      <c r="G45" s="48" t="str">
        <f>+IF(データ入力表!$D$115="購入者価格",$C45*E45,"")</f>
        <v/>
      </c>
      <c r="H45" s="48">
        <f t="shared" si="0"/>
        <v>0</v>
      </c>
      <c r="I45" s="48"/>
      <c r="J45" s="48">
        <f>IF(データ入力表!$D$115="購入者価格",C45-H45+I45,データ入力表!E48)</f>
        <v>0</v>
      </c>
    </row>
    <row r="46" spans="1:10">
      <c r="A46" s="254">
        <v>281</v>
      </c>
      <c r="B46" s="83" t="s">
        <v>281</v>
      </c>
      <c r="C46" s="40" t="str">
        <f>+IF(データ入力表!$D$115="購入者価格",データ入力表!E49,"")</f>
        <v/>
      </c>
      <c r="D46" s="3">
        <f>マージン!C44</f>
        <v>0.12080447395981288</v>
      </c>
      <c r="E46" s="3">
        <f>マージン!D44</f>
        <v>7.3508954381361916E-2</v>
      </c>
      <c r="F46" s="40" t="str">
        <f>+IF(データ入力表!$D$115="購入者価格",$C46*D46,"")</f>
        <v/>
      </c>
      <c r="G46" s="40" t="str">
        <f>+IF(データ入力表!$D$115="購入者価格",$C46*E46,"")</f>
        <v/>
      </c>
      <c r="H46" s="40">
        <f t="shared" si="0"/>
        <v>0</v>
      </c>
      <c r="I46" s="40"/>
      <c r="J46" s="40">
        <f>IF(データ入力表!$D$115="購入者価格",C46-H46+I46,データ入力表!E49)</f>
        <v>0</v>
      </c>
    </row>
    <row r="47" spans="1:10">
      <c r="A47" s="254">
        <v>289</v>
      </c>
      <c r="B47" s="83" t="s">
        <v>282</v>
      </c>
      <c r="C47" s="40" t="str">
        <f>+IF(データ入力表!$D$115="購入者価格",データ入力表!E50,"")</f>
        <v/>
      </c>
      <c r="D47" s="3">
        <f>マージン!C45</f>
        <v>0.17092865153003739</v>
      </c>
      <c r="E47" s="3">
        <f>マージン!D45</f>
        <v>2.7616654038342101E-2</v>
      </c>
      <c r="F47" s="40" t="str">
        <f>+IF(データ入力表!$D$115="購入者価格",$C47*D47,"")</f>
        <v/>
      </c>
      <c r="G47" s="40" t="str">
        <f>+IF(データ入力表!$D$115="購入者価格",$C47*E47,"")</f>
        <v/>
      </c>
      <c r="H47" s="40">
        <f t="shared" si="0"/>
        <v>0</v>
      </c>
      <c r="I47" s="40"/>
      <c r="J47" s="40">
        <f>IF(データ入力表!$D$115="購入者価格",C47-H47+I47,データ入力表!E50)</f>
        <v>0</v>
      </c>
    </row>
    <row r="48" spans="1:10">
      <c r="A48" s="254">
        <v>291</v>
      </c>
      <c r="B48" s="83" t="s">
        <v>283</v>
      </c>
      <c r="C48" s="40" t="str">
        <f>+IF(データ入力表!$D$115="購入者価格",データ入力表!E51,"")</f>
        <v/>
      </c>
      <c r="D48" s="3">
        <f>マージン!C46</f>
        <v>0.1136099390163936</v>
      </c>
      <c r="E48" s="3">
        <f>マージン!D46</f>
        <v>1.2679515504163786E-2</v>
      </c>
      <c r="F48" s="40" t="str">
        <f>+IF(データ入力表!$D$115="購入者価格",$C48*D48,"")</f>
        <v/>
      </c>
      <c r="G48" s="40" t="str">
        <f>+IF(データ入力表!$D$115="購入者価格",$C48*E48,"")</f>
        <v/>
      </c>
      <c r="H48" s="40">
        <f t="shared" si="0"/>
        <v>0</v>
      </c>
      <c r="I48" s="40"/>
      <c r="J48" s="40">
        <f>IF(データ入力表!$D$115="購入者価格",C48-H48+I48,データ入力表!E51)</f>
        <v>0</v>
      </c>
    </row>
    <row r="49" spans="1:10">
      <c r="A49" s="254">
        <v>301</v>
      </c>
      <c r="B49" s="83" t="s">
        <v>284</v>
      </c>
      <c r="C49" s="40" t="str">
        <f>+IF(データ入力表!$D$115="購入者価格",データ入力表!E52,"")</f>
        <v/>
      </c>
      <c r="D49" s="3">
        <f>マージン!C47</f>
        <v>0.13663692229406815</v>
      </c>
      <c r="E49" s="3">
        <f>マージン!D47</f>
        <v>1.1031209925021827E-2</v>
      </c>
      <c r="F49" s="40" t="str">
        <f>+IF(データ入力表!$D$115="購入者価格",$C49*D49,"")</f>
        <v/>
      </c>
      <c r="G49" s="40" t="str">
        <f>+IF(データ入力表!$D$115="購入者価格",$C49*E49,"")</f>
        <v/>
      </c>
      <c r="H49" s="40">
        <f t="shared" si="0"/>
        <v>0</v>
      </c>
      <c r="I49" s="40"/>
      <c r="J49" s="40">
        <f>IF(データ入力表!$D$115="購入者価格",C49-H49+I49,データ入力表!E52)</f>
        <v>0</v>
      </c>
    </row>
    <row r="50" spans="1:10">
      <c r="A50" s="255">
        <v>311</v>
      </c>
      <c r="B50" s="256" t="s">
        <v>285</v>
      </c>
      <c r="C50" s="48" t="str">
        <f>+IF(データ入力表!$D$115="購入者価格",データ入力表!E53,"")</f>
        <v/>
      </c>
      <c r="D50" s="6">
        <f>マージン!C48</f>
        <v>0.1886542849060413</v>
      </c>
      <c r="E50" s="6">
        <f>マージン!D48</f>
        <v>1.3582657354325588E-2</v>
      </c>
      <c r="F50" s="48" t="str">
        <f>+IF(データ入力表!$D$115="購入者価格",$C50*D50,"")</f>
        <v/>
      </c>
      <c r="G50" s="48" t="str">
        <f>+IF(データ入力表!$D$115="購入者価格",$C50*E50,"")</f>
        <v/>
      </c>
      <c r="H50" s="48">
        <f t="shared" si="0"/>
        <v>0</v>
      </c>
      <c r="I50" s="48"/>
      <c r="J50" s="48">
        <f>IF(データ入力表!$D$115="購入者価格",C50-H50+I50,データ入力表!E53)</f>
        <v>0</v>
      </c>
    </row>
    <row r="51" spans="1:10">
      <c r="A51" s="254">
        <v>321</v>
      </c>
      <c r="B51" s="83" t="s">
        <v>286</v>
      </c>
      <c r="C51" s="40" t="str">
        <f>+IF(データ入力表!$D$115="購入者価格",データ入力表!E54,"")</f>
        <v/>
      </c>
      <c r="D51" s="3">
        <f>マージン!C49</f>
        <v>6.6447324981893569E-2</v>
      </c>
      <c r="E51" s="3">
        <f>マージン!D49</f>
        <v>7.9537593695724034E-3</v>
      </c>
      <c r="F51" s="40" t="str">
        <f>+IF(データ入力表!$D$115="購入者価格",$C51*D51,"")</f>
        <v/>
      </c>
      <c r="G51" s="40" t="str">
        <f>+IF(データ入力表!$D$115="購入者価格",$C51*E51,"")</f>
        <v/>
      </c>
      <c r="H51" s="40">
        <f t="shared" si="0"/>
        <v>0</v>
      </c>
      <c r="I51" s="40"/>
      <c r="J51" s="40">
        <f>IF(データ入力表!$D$115="購入者価格",C51-H51+I51,データ入力表!E54)</f>
        <v>0</v>
      </c>
    </row>
    <row r="52" spans="1:10">
      <c r="A52" s="254">
        <v>329</v>
      </c>
      <c r="B52" s="83" t="s">
        <v>287</v>
      </c>
      <c r="C52" s="40" t="str">
        <f>+IF(データ入力表!$D$115="購入者価格",データ入力表!E55,"")</f>
        <v/>
      </c>
      <c r="D52" s="3">
        <f>マージン!C50</f>
        <v>5.8652329271702143E-2</v>
      </c>
      <c r="E52" s="3">
        <f>マージン!D50</f>
        <v>9.9032570001736445E-3</v>
      </c>
      <c r="F52" s="40" t="str">
        <f>+IF(データ入力表!$D$115="購入者価格",$C52*D52,"")</f>
        <v/>
      </c>
      <c r="G52" s="40" t="str">
        <f>+IF(データ入力表!$D$115="購入者価格",$C52*E52,"")</f>
        <v/>
      </c>
      <c r="H52" s="40">
        <f t="shared" si="0"/>
        <v>0</v>
      </c>
      <c r="I52" s="40"/>
      <c r="J52" s="40">
        <f>IF(データ入力表!$D$115="購入者価格",C52-H52+I52,データ入力表!E55)</f>
        <v>0</v>
      </c>
    </row>
    <row r="53" spans="1:10">
      <c r="A53" s="254">
        <v>331</v>
      </c>
      <c r="B53" s="83" t="s">
        <v>288</v>
      </c>
      <c r="C53" s="40" t="str">
        <f>+IF(データ入力表!$D$115="購入者価格",データ入力表!E56,"")</f>
        <v/>
      </c>
      <c r="D53" s="3">
        <f>マージン!C51</f>
        <v>9.5031828382842631E-2</v>
      </c>
      <c r="E53" s="3">
        <f>マージン!D51</f>
        <v>9.7436958830567841E-3</v>
      </c>
      <c r="F53" s="40" t="str">
        <f>+IF(データ入力表!$D$115="購入者価格",$C53*D53,"")</f>
        <v/>
      </c>
      <c r="G53" s="40" t="str">
        <f>+IF(データ入力表!$D$115="購入者価格",$C53*E53,"")</f>
        <v/>
      </c>
      <c r="H53" s="40">
        <f t="shared" si="0"/>
        <v>0</v>
      </c>
      <c r="I53" s="40"/>
      <c r="J53" s="40">
        <f>IF(データ入力表!$D$115="購入者価格",C53-H53+I53,データ入力表!E56)</f>
        <v>0</v>
      </c>
    </row>
    <row r="54" spans="1:10">
      <c r="A54" s="254">
        <v>332</v>
      </c>
      <c r="B54" s="83" t="s">
        <v>289</v>
      </c>
      <c r="C54" s="40" t="str">
        <f>+IF(データ入力表!$D$115="購入者価格",データ入力表!E57,"")</f>
        <v/>
      </c>
      <c r="D54" s="3">
        <f>マージン!C52</f>
        <v>0.37819277944367374</v>
      </c>
      <c r="E54" s="3">
        <f>マージン!D52</f>
        <v>6.8248865520427453E-3</v>
      </c>
      <c r="F54" s="40" t="str">
        <f>+IF(データ入力表!$D$115="購入者価格",$C54*D54,"")</f>
        <v/>
      </c>
      <c r="G54" s="40" t="str">
        <f>+IF(データ入力表!$D$115="購入者価格",$C54*E54,"")</f>
        <v/>
      </c>
      <c r="H54" s="40">
        <f t="shared" si="0"/>
        <v>0</v>
      </c>
      <c r="I54" s="40"/>
      <c r="J54" s="40">
        <f>IF(データ入力表!$D$115="購入者価格",C54-H54+I54,データ入力表!E57)</f>
        <v>0</v>
      </c>
    </row>
    <row r="55" spans="1:10">
      <c r="A55" s="255">
        <v>333</v>
      </c>
      <c r="B55" s="256" t="s">
        <v>290</v>
      </c>
      <c r="C55" s="48" t="str">
        <f>+IF(データ入力表!$D$115="購入者価格",データ入力表!E58,"")</f>
        <v/>
      </c>
      <c r="D55" s="6">
        <f>マージン!C53</f>
        <v>0.11353553313895201</v>
      </c>
      <c r="E55" s="6">
        <f>マージン!D53</f>
        <v>1.0106117066553533E-2</v>
      </c>
      <c r="F55" s="48" t="str">
        <f>+IF(データ入力表!$D$115="購入者価格",$C55*D55,"")</f>
        <v/>
      </c>
      <c r="G55" s="48" t="str">
        <f>+IF(データ入力表!$D$115="購入者価格",$C55*E55,"")</f>
        <v/>
      </c>
      <c r="H55" s="48">
        <f t="shared" si="0"/>
        <v>0</v>
      </c>
      <c r="I55" s="48"/>
      <c r="J55" s="48">
        <f>IF(データ入力表!$D$115="購入者価格",C55-H55+I55,データ入力表!E58)</f>
        <v>0</v>
      </c>
    </row>
    <row r="56" spans="1:10">
      <c r="A56" s="254">
        <v>339</v>
      </c>
      <c r="B56" s="83" t="s">
        <v>291</v>
      </c>
      <c r="C56" s="40" t="str">
        <f>+IF(データ入力表!$D$115="購入者価格",データ入力表!E59,"")</f>
        <v/>
      </c>
      <c r="D56" s="3">
        <f>マージン!C54</f>
        <v>0.19262627459632192</v>
      </c>
      <c r="E56" s="3">
        <f>マージン!D54</f>
        <v>7.7428676395676589E-3</v>
      </c>
      <c r="F56" s="40" t="str">
        <f>+IF(データ入力表!$D$115="購入者価格",$C56*D56,"")</f>
        <v/>
      </c>
      <c r="G56" s="40" t="str">
        <f>+IF(データ入力表!$D$115="購入者価格",$C56*E56,"")</f>
        <v/>
      </c>
      <c r="H56" s="40">
        <f t="shared" si="0"/>
        <v>0</v>
      </c>
      <c r="I56" s="40"/>
      <c r="J56" s="40">
        <f>IF(データ入力表!$D$115="購入者価格",C56-H56+I56,データ入力表!E59)</f>
        <v>0</v>
      </c>
    </row>
    <row r="57" spans="1:10">
      <c r="A57" s="254">
        <v>341</v>
      </c>
      <c r="B57" s="83" t="s">
        <v>292</v>
      </c>
      <c r="C57" s="40" t="str">
        <f>+IF(データ入力表!$D$115="購入者価格",データ入力表!E60,"")</f>
        <v/>
      </c>
      <c r="D57" s="3">
        <f>マージン!C55</f>
        <v>0.22326766868609935</v>
      </c>
      <c r="E57" s="3">
        <f>マージン!D55</f>
        <v>8.8896254387283487E-3</v>
      </c>
      <c r="F57" s="40" t="str">
        <f>+IF(データ入力表!$D$115="購入者価格",$C57*D57,"")</f>
        <v/>
      </c>
      <c r="G57" s="40" t="str">
        <f>+IF(データ入力表!$D$115="購入者価格",$C57*E57,"")</f>
        <v/>
      </c>
      <c r="H57" s="40">
        <f t="shared" si="0"/>
        <v>0</v>
      </c>
      <c r="I57" s="40"/>
      <c r="J57" s="40">
        <f>IF(データ入力表!$D$115="購入者価格",C57-H57+I57,データ入力表!E60)</f>
        <v>0</v>
      </c>
    </row>
    <row r="58" spans="1:10">
      <c r="A58" s="254">
        <v>342</v>
      </c>
      <c r="B58" s="83" t="s">
        <v>293</v>
      </c>
      <c r="C58" s="40" t="str">
        <f>+IF(データ入力表!$D$115="購入者価格",データ入力表!E61,"")</f>
        <v/>
      </c>
      <c r="D58" s="3">
        <f>マージン!C56</f>
        <v>0.16624341533130288</v>
      </c>
      <c r="E58" s="3">
        <f>マージン!D56</f>
        <v>6.3053402574461135E-3</v>
      </c>
      <c r="F58" s="40" t="str">
        <f>+IF(データ入力表!$D$115="購入者価格",$C58*D58,"")</f>
        <v/>
      </c>
      <c r="G58" s="40" t="str">
        <f>+IF(データ入力表!$D$115="購入者価格",$C58*E58,"")</f>
        <v/>
      </c>
      <c r="H58" s="40">
        <f t="shared" si="0"/>
        <v>0</v>
      </c>
      <c r="I58" s="40"/>
      <c r="J58" s="40">
        <f>IF(データ入力表!$D$115="購入者価格",C58-H58+I58,データ入力表!E61)</f>
        <v>0</v>
      </c>
    </row>
    <row r="59" spans="1:10">
      <c r="A59" s="254">
        <v>351</v>
      </c>
      <c r="B59" s="83" t="s">
        <v>294</v>
      </c>
      <c r="C59" s="40" t="str">
        <f>+IF(データ入力表!$D$115="購入者価格",データ入力表!E62,"")</f>
        <v/>
      </c>
      <c r="D59" s="3">
        <f>マージン!C57</f>
        <v>8.0377616708413618E-2</v>
      </c>
      <c r="E59" s="3">
        <f>マージン!D57</f>
        <v>1.6795747512340711E-2</v>
      </c>
      <c r="F59" s="40" t="str">
        <f>+IF(データ入力表!$D$115="購入者価格",$C59*D59,"")</f>
        <v/>
      </c>
      <c r="G59" s="40" t="str">
        <f>+IF(データ入力表!$D$115="購入者価格",$C59*E59,"")</f>
        <v/>
      </c>
      <c r="H59" s="40">
        <f t="shared" si="0"/>
        <v>0</v>
      </c>
      <c r="I59" s="40"/>
      <c r="J59" s="40">
        <f>IF(データ入力表!$D$115="購入者価格",C59-H59+I59,データ入力表!E62)</f>
        <v>0</v>
      </c>
    </row>
    <row r="60" spans="1:10">
      <c r="A60" s="255">
        <v>354</v>
      </c>
      <c r="B60" s="256" t="s">
        <v>295</v>
      </c>
      <c r="C60" s="48" t="str">
        <f>+IF(データ入力表!$D$115="購入者価格",データ入力表!E63,"")</f>
        <v/>
      </c>
      <c r="D60" s="6">
        <f>マージン!C58</f>
        <v>7.3135693195529206E-2</v>
      </c>
      <c r="E60" s="6">
        <f>マージン!D58</f>
        <v>3.4439840526861287E-3</v>
      </c>
      <c r="F60" s="48" t="str">
        <f>+IF(データ入力表!$D$115="購入者価格",$C60*D60,"")</f>
        <v/>
      </c>
      <c r="G60" s="48" t="str">
        <f>+IF(データ入力表!$D$115="購入者価格",$C60*E60,"")</f>
        <v/>
      </c>
      <c r="H60" s="48">
        <f t="shared" si="0"/>
        <v>0</v>
      </c>
      <c r="I60" s="48"/>
      <c r="J60" s="48">
        <f>IF(データ入力表!$D$115="購入者価格",C60-H60+I60,データ入力表!E63)</f>
        <v>0</v>
      </c>
    </row>
    <row r="61" spans="1:10">
      <c r="A61" s="254">
        <v>359</v>
      </c>
      <c r="B61" s="83" t="s">
        <v>296</v>
      </c>
      <c r="C61" s="40" t="str">
        <f>+IF(データ入力表!$D$115="購入者価格",データ入力表!E64,"")</f>
        <v/>
      </c>
      <c r="D61" s="3">
        <f>マージン!C59</f>
        <v>0.10196301923671174</v>
      </c>
      <c r="E61" s="3">
        <f>マージン!D59</f>
        <v>1.0153297057556165E-2</v>
      </c>
      <c r="F61" s="40" t="str">
        <f>+IF(データ入力表!$D$115="購入者価格",$C61*D61,"")</f>
        <v/>
      </c>
      <c r="G61" s="40" t="str">
        <f>+IF(データ入力表!$D$115="購入者価格",$C61*E61,"")</f>
        <v/>
      </c>
      <c r="H61" s="40">
        <f t="shared" si="0"/>
        <v>0</v>
      </c>
      <c r="I61" s="40"/>
      <c r="J61" s="40">
        <f>IF(データ入力表!$D$115="購入者価格",C61-H61+I61,データ入力表!E64)</f>
        <v>0</v>
      </c>
    </row>
    <row r="62" spans="1:10">
      <c r="A62" s="254">
        <v>391</v>
      </c>
      <c r="B62" s="83" t="s">
        <v>2</v>
      </c>
      <c r="C62" s="40" t="str">
        <f>+IF(データ入力表!$D$115="購入者価格",データ入力表!E65,"")</f>
        <v/>
      </c>
      <c r="D62" s="3">
        <f>マージン!C60</f>
        <v>0.46339125966643369</v>
      </c>
      <c r="E62" s="3">
        <f>マージン!D60</f>
        <v>3.8269129838668293E-2</v>
      </c>
      <c r="F62" s="40" t="str">
        <f>+IF(データ入力表!$D$115="購入者価格",$C62*D62,"")</f>
        <v/>
      </c>
      <c r="G62" s="40" t="str">
        <f>+IF(データ入力表!$D$115="購入者価格",$C62*E62,"")</f>
        <v/>
      </c>
      <c r="H62" s="40">
        <f t="shared" si="0"/>
        <v>0</v>
      </c>
      <c r="I62" s="40"/>
      <c r="J62" s="40">
        <f>IF(データ入力表!$D$115="購入者価格",C62-H62+I62,データ入力表!E65)</f>
        <v>0</v>
      </c>
    </row>
    <row r="63" spans="1:10">
      <c r="A63" s="254">
        <v>392</v>
      </c>
      <c r="B63" s="83" t="s">
        <v>297</v>
      </c>
      <c r="C63" s="40" t="str">
        <f>+IF(データ入力表!$D$115="購入者価格",データ入力表!E66,"")</f>
        <v/>
      </c>
      <c r="D63" s="3">
        <f>マージン!C61</f>
        <v>0</v>
      </c>
      <c r="E63" s="3">
        <f>マージン!D61</f>
        <v>0</v>
      </c>
      <c r="F63" s="40" t="str">
        <f>+IF(データ入力表!$D$115="購入者価格",$C63*D63,"")</f>
        <v/>
      </c>
      <c r="G63" s="40" t="str">
        <f>+IF(データ入力表!$D$115="購入者価格",$C63*E63,"")</f>
        <v/>
      </c>
      <c r="H63" s="40">
        <f t="shared" si="0"/>
        <v>0</v>
      </c>
      <c r="I63" s="40"/>
      <c r="J63" s="40">
        <f>IF(データ入力表!$D$115="購入者価格",C63-H63+I63,データ入力表!E66)</f>
        <v>0</v>
      </c>
    </row>
    <row r="64" spans="1:10">
      <c r="A64" s="254">
        <v>411</v>
      </c>
      <c r="B64" s="83" t="s">
        <v>298</v>
      </c>
      <c r="C64" s="40" t="str">
        <f>+IF(データ入力表!$D$115="購入者価格",データ入力表!E67,"")</f>
        <v/>
      </c>
      <c r="D64" s="3">
        <f>マージン!C62</f>
        <v>0</v>
      </c>
      <c r="E64" s="3">
        <f>マージン!D62</f>
        <v>0</v>
      </c>
      <c r="F64" s="40" t="str">
        <f>+IF(データ入力表!$D$115="購入者価格",$C64*D64,"")</f>
        <v/>
      </c>
      <c r="G64" s="40" t="str">
        <f>+IF(データ入力表!$D$115="購入者価格",$C64*E64,"")</f>
        <v/>
      </c>
      <c r="H64" s="40">
        <f t="shared" si="0"/>
        <v>0</v>
      </c>
      <c r="I64" s="40"/>
      <c r="J64" s="40">
        <f>IF(データ入力表!$D$115="購入者価格",C64-H64+I64,データ入力表!E67)</f>
        <v>0</v>
      </c>
    </row>
    <row r="65" spans="1:10">
      <c r="A65" s="255">
        <v>412</v>
      </c>
      <c r="B65" s="256" t="s">
        <v>299</v>
      </c>
      <c r="C65" s="48" t="str">
        <f>+IF(データ入力表!$D$115="購入者価格",データ入力表!E68,"")</f>
        <v/>
      </c>
      <c r="D65" s="6">
        <f>マージン!C63</f>
        <v>0</v>
      </c>
      <c r="E65" s="6">
        <f>マージン!D63</f>
        <v>0</v>
      </c>
      <c r="F65" s="48" t="str">
        <f>+IF(データ入力表!$D$115="購入者価格",$C65*D65,"")</f>
        <v/>
      </c>
      <c r="G65" s="48" t="str">
        <f>+IF(データ入力表!$D$115="購入者価格",$C65*E65,"")</f>
        <v/>
      </c>
      <c r="H65" s="48">
        <f t="shared" si="0"/>
        <v>0</v>
      </c>
      <c r="I65" s="48"/>
      <c r="J65" s="48">
        <f>IF(データ入力表!$D$115="購入者価格",C65-H65+I65,データ入力表!E68)</f>
        <v>0</v>
      </c>
    </row>
    <row r="66" spans="1:10">
      <c r="A66" s="254">
        <v>413</v>
      </c>
      <c r="B66" s="83" t="s">
        <v>300</v>
      </c>
      <c r="C66" s="40" t="str">
        <f>+IF(データ入力表!$D$115="購入者価格",データ入力表!E69,"")</f>
        <v/>
      </c>
      <c r="D66" s="3">
        <f>マージン!C64</f>
        <v>0</v>
      </c>
      <c r="E66" s="3">
        <f>マージン!D64</f>
        <v>0</v>
      </c>
      <c r="F66" s="40" t="str">
        <f>+IF(データ入力表!$D$115="購入者価格",$C66*D66,"")</f>
        <v/>
      </c>
      <c r="G66" s="40" t="str">
        <f>+IF(データ入力表!$D$115="購入者価格",$C66*E66,"")</f>
        <v/>
      </c>
      <c r="H66" s="40">
        <f t="shared" si="0"/>
        <v>0</v>
      </c>
      <c r="I66" s="40"/>
      <c r="J66" s="40">
        <f>IF(データ入力表!$D$115="購入者価格",C66-H66+I66,データ入力表!E69)</f>
        <v>0</v>
      </c>
    </row>
    <row r="67" spans="1:10">
      <c r="A67" s="254">
        <v>419</v>
      </c>
      <c r="B67" s="83" t="s">
        <v>301</v>
      </c>
      <c r="C67" s="40" t="str">
        <f>+IF(データ入力表!$D$115="購入者価格",データ入力表!E70,"")</f>
        <v/>
      </c>
      <c r="D67" s="3">
        <f>マージン!C65</f>
        <v>0</v>
      </c>
      <c r="E67" s="3">
        <f>マージン!D65</f>
        <v>0</v>
      </c>
      <c r="F67" s="40" t="str">
        <f>+IF(データ入力表!$D$115="購入者価格",$C67*D67,"")</f>
        <v/>
      </c>
      <c r="G67" s="40" t="str">
        <f>+IF(データ入力表!$D$115="購入者価格",$C67*E67,"")</f>
        <v/>
      </c>
      <c r="H67" s="40">
        <f t="shared" si="0"/>
        <v>0</v>
      </c>
      <c r="I67" s="40"/>
      <c r="J67" s="40">
        <f>IF(データ入力表!$D$115="購入者価格",C67-H67+I67,データ入力表!E70)</f>
        <v>0</v>
      </c>
    </row>
    <row r="68" spans="1:10">
      <c r="A68" s="254">
        <v>461</v>
      </c>
      <c r="B68" s="83" t="s">
        <v>302</v>
      </c>
      <c r="C68" s="40" t="str">
        <f>+IF(データ入力表!$D$115="購入者価格",データ入力表!E71,"")</f>
        <v/>
      </c>
      <c r="D68" s="3">
        <f>マージン!C66</f>
        <v>0</v>
      </c>
      <c r="E68" s="3">
        <f>マージン!D66</f>
        <v>0</v>
      </c>
      <c r="F68" s="40" t="str">
        <f>+IF(データ入力表!$D$115="購入者価格",$C68*D68,"")</f>
        <v/>
      </c>
      <c r="G68" s="40" t="str">
        <f>+IF(データ入力表!$D$115="購入者価格",$C68*E68,"")</f>
        <v/>
      </c>
      <c r="H68" s="40">
        <f t="shared" si="0"/>
        <v>0</v>
      </c>
      <c r="I68" s="40"/>
      <c r="J68" s="40">
        <f>IF(データ入力表!$D$115="購入者価格",C68-H68+I68,データ入力表!E71)</f>
        <v>0</v>
      </c>
    </row>
    <row r="69" spans="1:10">
      <c r="A69" s="254">
        <v>462</v>
      </c>
      <c r="B69" s="83" t="s">
        <v>303</v>
      </c>
      <c r="C69" s="40" t="str">
        <f>+IF(データ入力表!$D$115="購入者価格",データ入力表!E72,"")</f>
        <v/>
      </c>
      <c r="D69" s="3">
        <f>マージン!C67</f>
        <v>0</v>
      </c>
      <c r="E69" s="3">
        <f>マージン!D67</f>
        <v>0</v>
      </c>
      <c r="F69" s="40" t="str">
        <f>+IF(データ入力表!$D$115="購入者価格",$C69*D69,"")</f>
        <v/>
      </c>
      <c r="G69" s="40" t="str">
        <f>+IF(データ入力表!$D$115="購入者価格",$C69*E69,"")</f>
        <v/>
      </c>
      <c r="H69" s="40">
        <f t="shared" si="0"/>
        <v>0</v>
      </c>
      <c r="I69" s="40"/>
      <c r="J69" s="40">
        <f>IF(データ入力表!$D$115="購入者価格",C69-H69+I69,データ入力表!E72)</f>
        <v>0</v>
      </c>
    </row>
    <row r="70" spans="1:10">
      <c r="A70" s="255">
        <v>471</v>
      </c>
      <c r="B70" s="256" t="s">
        <v>216</v>
      </c>
      <c r="C70" s="48" t="str">
        <f>+IF(データ入力表!$D$115="購入者価格",データ入力表!E73,"")</f>
        <v/>
      </c>
      <c r="D70" s="6">
        <f>マージン!C68</f>
        <v>0</v>
      </c>
      <c r="E70" s="6">
        <f>マージン!D68</f>
        <v>0</v>
      </c>
      <c r="F70" s="48" t="str">
        <f>+IF(データ入力表!$D$115="購入者価格",$C70*D70,"")</f>
        <v/>
      </c>
      <c r="G70" s="48" t="str">
        <f>+IF(データ入力表!$D$115="購入者価格",$C70*E70,"")</f>
        <v/>
      </c>
      <c r="H70" s="48">
        <f t="shared" si="0"/>
        <v>0</v>
      </c>
      <c r="I70" s="48"/>
      <c r="J70" s="48">
        <f>IF(データ入力表!$D$115="購入者価格",C70-H70+I70,データ入力表!E73)</f>
        <v>0</v>
      </c>
    </row>
    <row r="71" spans="1:10">
      <c r="A71" s="254">
        <v>481</v>
      </c>
      <c r="B71" s="83" t="s">
        <v>217</v>
      </c>
      <c r="C71" s="40" t="str">
        <f>+IF(データ入力表!$D$115="購入者価格",データ入力表!E74,"")</f>
        <v/>
      </c>
      <c r="D71" s="3">
        <f>マージン!C69</f>
        <v>0</v>
      </c>
      <c r="E71" s="3">
        <f>マージン!D69</f>
        <v>0</v>
      </c>
      <c r="F71" s="40" t="str">
        <f>+IF(データ入力表!$D$115="購入者価格",$C71*D71,"")</f>
        <v/>
      </c>
      <c r="G71" s="40" t="str">
        <f>+IF(データ入力表!$D$115="購入者価格",$C71*E71,"")</f>
        <v/>
      </c>
      <c r="H71" s="40">
        <f t="shared" ref="H71:H109" si="1">SUM(F71:G71)</f>
        <v>0</v>
      </c>
      <c r="I71" s="40"/>
      <c r="J71" s="40">
        <f>IF(データ入力表!$D$115="購入者価格",C71-H71+I71,データ入力表!E74)</f>
        <v>0</v>
      </c>
    </row>
    <row r="72" spans="1:10">
      <c r="A72" s="254">
        <v>511</v>
      </c>
      <c r="B72" s="83" t="s">
        <v>3</v>
      </c>
      <c r="C72" s="40" t="str">
        <f>+IF(データ入力表!$D$115="購入者価格",データ入力表!E75,"")</f>
        <v/>
      </c>
      <c r="D72" s="264">
        <f>マージン!C70</f>
        <v>-33.28802207018478</v>
      </c>
      <c r="E72" s="3">
        <f>マージン!D70</f>
        <v>0</v>
      </c>
      <c r="F72" s="274" t="str">
        <f>+IF(データ入力表!$D$115="購入者価格",0,"")</f>
        <v/>
      </c>
      <c r="G72" s="40" t="str">
        <f>+IF(データ入力表!$D$115="購入者価格",$C72*E72,"")</f>
        <v/>
      </c>
      <c r="H72" s="40">
        <f t="shared" si="1"/>
        <v>0</v>
      </c>
      <c r="I72" s="363">
        <f>F110</f>
        <v>0</v>
      </c>
      <c r="J72" s="40">
        <f>IF(データ入力表!$D$115="購入者価格",C72-H72+I72,データ入力表!E75)</f>
        <v>0</v>
      </c>
    </row>
    <row r="73" spans="1:10">
      <c r="A73" s="254">
        <v>531</v>
      </c>
      <c r="B73" s="83" t="s">
        <v>4</v>
      </c>
      <c r="C73" s="40" t="str">
        <f>+IF(データ入力表!$D$115="購入者価格",データ入力表!E76,"")</f>
        <v/>
      </c>
      <c r="D73" s="3">
        <f>マージン!C71</f>
        <v>0</v>
      </c>
      <c r="E73" s="3">
        <f>マージン!D71</f>
        <v>0</v>
      </c>
      <c r="F73" s="40" t="str">
        <f>+IF(データ入力表!$D$115="購入者価格",$C73*D73,"")</f>
        <v/>
      </c>
      <c r="G73" s="40" t="str">
        <f>+IF(データ入力表!$D$115="購入者価格",$C73*E73,"")</f>
        <v/>
      </c>
      <c r="H73" s="40">
        <f t="shared" si="1"/>
        <v>0</v>
      </c>
      <c r="I73" s="40"/>
      <c r="J73" s="40">
        <f>IF(データ入力表!$D$115="購入者価格",C73-H73+I73,データ入力表!E76)</f>
        <v>0</v>
      </c>
    </row>
    <row r="74" spans="1:10">
      <c r="A74" s="254">
        <v>551</v>
      </c>
      <c r="B74" s="83" t="s">
        <v>304</v>
      </c>
      <c r="C74" s="40" t="str">
        <f>+IF(データ入力表!$D$115="購入者価格",データ入力表!E77,"")</f>
        <v/>
      </c>
      <c r="D74" s="3">
        <f>マージン!C72</f>
        <v>0</v>
      </c>
      <c r="E74" s="3">
        <f>マージン!D72</f>
        <v>0</v>
      </c>
      <c r="F74" s="40" t="str">
        <f>+IF(データ入力表!$D$115="購入者価格",$C74*D74,"")</f>
        <v/>
      </c>
      <c r="G74" s="40" t="str">
        <f>+IF(データ入力表!$D$115="購入者価格",$C74*E74,"")</f>
        <v/>
      </c>
      <c r="H74" s="40">
        <f t="shared" si="1"/>
        <v>0</v>
      </c>
      <c r="I74" s="40"/>
      <c r="J74" s="40">
        <f>IF(データ入力表!$D$115="購入者価格",C74-H74+I74,データ入力表!E77)</f>
        <v>0</v>
      </c>
    </row>
    <row r="75" spans="1:10">
      <c r="A75" s="255">
        <v>552</v>
      </c>
      <c r="B75" s="256" t="s">
        <v>305</v>
      </c>
      <c r="C75" s="48" t="str">
        <f>+IF(データ入力表!$D$115="購入者価格",データ入力表!E78,"")</f>
        <v/>
      </c>
      <c r="D75" s="6">
        <f>マージン!C73</f>
        <v>0</v>
      </c>
      <c r="E75" s="6">
        <f>マージン!D73</f>
        <v>0</v>
      </c>
      <c r="F75" s="48" t="str">
        <f>+IF(データ入力表!$D$115="購入者価格",$C75*D75,"")</f>
        <v/>
      </c>
      <c r="G75" s="48" t="str">
        <f>+IF(データ入力表!$D$115="購入者価格",$C75*E75,"")</f>
        <v/>
      </c>
      <c r="H75" s="48">
        <f t="shared" si="1"/>
        <v>0</v>
      </c>
      <c r="I75" s="48"/>
      <c r="J75" s="48">
        <f>IF(データ入力表!$D$115="購入者価格",C75-H75+I75,データ入力表!E78)</f>
        <v>0</v>
      </c>
    </row>
    <row r="76" spans="1:10">
      <c r="A76" s="254">
        <v>553</v>
      </c>
      <c r="B76" s="83" t="s">
        <v>306</v>
      </c>
      <c r="C76" s="40" t="str">
        <f>+IF(データ入力表!$D$115="購入者価格",データ入力表!E79,"")</f>
        <v/>
      </c>
      <c r="D76" s="3">
        <f>マージン!C74</f>
        <v>0</v>
      </c>
      <c r="E76" s="3">
        <f>マージン!D74</f>
        <v>0</v>
      </c>
      <c r="F76" s="40" t="str">
        <f>+IF(データ入力表!$D$115="購入者価格",$C76*D76,"")</f>
        <v/>
      </c>
      <c r="G76" s="40" t="str">
        <f>+IF(データ入力表!$D$115="購入者価格",$C76*E76,"")</f>
        <v/>
      </c>
      <c r="H76" s="40">
        <f t="shared" si="1"/>
        <v>0</v>
      </c>
      <c r="I76" s="40"/>
      <c r="J76" s="40">
        <f>IF(データ入力表!$D$115="購入者価格",C76-H76+I76,データ入力表!E79)</f>
        <v>0</v>
      </c>
    </row>
    <row r="77" spans="1:10">
      <c r="A77" s="254">
        <v>571</v>
      </c>
      <c r="B77" s="83" t="s">
        <v>307</v>
      </c>
      <c r="C77" s="40" t="str">
        <f>+IF(データ入力表!$D$115="購入者価格",データ入力表!E80,"")</f>
        <v/>
      </c>
      <c r="D77" s="3">
        <f>マージン!C75</f>
        <v>0</v>
      </c>
      <c r="E77" s="264">
        <f>マージン!D75</f>
        <v>-1.6018842018990977E-2</v>
      </c>
      <c r="F77" s="40" t="str">
        <f>+IF(データ入力表!$D$115="購入者価格",$C77*D77,"")</f>
        <v/>
      </c>
      <c r="G77" s="274" t="str">
        <f>+IF(データ入力表!$D$115="購入者価格",0,"")</f>
        <v/>
      </c>
      <c r="H77" s="40">
        <f t="shared" si="1"/>
        <v>0</v>
      </c>
      <c r="I77" s="363" t="e">
        <f>$G$110*(マージン!#REF!/SUM(マージン!#REF!))</f>
        <v>#REF!</v>
      </c>
      <c r="J77" s="40">
        <f>IF(データ入力表!$D$115="購入者価格",C77-H77+I77,データ入力表!E80)</f>
        <v>0</v>
      </c>
    </row>
    <row r="78" spans="1:10">
      <c r="A78" s="254">
        <v>572</v>
      </c>
      <c r="B78" s="83" t="s">
        <v>308</v>
      </c>
      <c r="C78" s="40" t="str">
        <f>+IF(データ入力表!$D$115="購入者価格",データ入力表!E81,"")</f>
        <v/>
      </c>
      <c r="D78" s="3">
        <f>マージン!C76</f>
        <v>0</v>
      </c>
      <c r="E78" s="264">
        <f>マージン!D76</f>
        <v>-1.4390926675943985</v>
      </c>
      <c r="F78" s="40" t="str">
        <f>+IF(データ入力表!$D$115="購入者価格",$C78*D78,"")</f>
        <v/>
      </c>
      <c r="G78" s="274" t="str">
        <f>+IF(データ入力表!$D$115="購入者価格",0,"")</f>
        <v/>
      </c>
      <c r="H78" s="40">
        <f t="shared" si="1"/>
        <v>0</v>
      </c>
      <c r="I78" s="363" t="e">
        <f>$G$110*(マージン!#REF!/SUM(マージン!#REF!))</f>
        <v>#REF!</v>
      </c>
      <c r="J78" s="40">
        <f>IF(データ入力表!$D$115="購入者価格",C78-H78+I78,データ入力表!E81)</f>
        <v>0</v>
      </c>
    </row>
    <row r="79" spans="1:10">
      <c r="A79" s="254">
        <v>573</v>
      </c>
      <c r="B79" s="83" t="s">
        <v>309</v>
      </c>
      <c r="C79" s="40" t="str">
        <f>+IF(データ入力表!$D$115="購入者価格",データ入力表!E82,"")</f>
        <v/>
      </c>
      <c r="D79" s="3">
        <f>マージン!C77</f>
        <v>0</v>
      </c>
      <c r="E79" s="264">
        <f>マージン!D77</f>
        <v>0</v>
      </c>
      <c r="F79" s="40" t="str">
        <f>+IF(データ入力表!$D$115="購入者価格",$C79*D79,"")</f>
        <v/>
      </c>
      <c r="G79" s="274" t="str">
        <f>+IF(データ入力表!$D$115="購入者価格",0,"")</f>
        <v/>
      </c>
      <c r="H79" s="40">
        <f t="shared" si="1"/>
        <v>0</v>
      </c>
      <c r="I79" s="363" t="e">
        <f>$G$110*(マージン!#REF!/SUM(マージン!#REF!))</f>
        <v>#REF!</v>
      </c>
      <c r="J79" s="40">
        <f>IF(データ入力表!$D$115="購入者価格",C79-H79+I79,データ入力表!E82)</f>
        <v>0</v>
      </c>
    </row>
    <row r="80" spans="1:10">
      <c r="A80" s="255">
        <v>574</v>
      </c>
      <c r="B80" s="256" t="s">
        <v>310</v>
      </c>
      <c r="C80" s="48" t="str">
        <f>+IF(データ入力表!$D$115="購入者価格",データ入力表!E83,"")</f>
        <v/>
      </c>
      <c r="D80" s="6">
        <f>マージン!C78</f>
        <v>0</v>
      </c>
      <c r="E80" s="265">
        <f>マージン!D78</f>
        <v>-0.24822575929496773</v>
      </c>
      <c r="F80" s="48" t="str">
        <f>+IF(データ入力表!$D$115="購入者価格",$C80*D80,"")</f>
        <v/>
      </c>
      <c r="G80" s="275" t="str">
        <f>+IF(データ入力表!$D$115="購入者価格",0,"")</f>
        <v/>
      </c>
      <c r="H80" s="48">
        <f t="shared" si="1"/>
        <v>0</v>
      </c>
      <c r="I80" s="364" t="e">
        <f>$G$110*(マージン!#REF!/SUM(マージン!#REF!))</f>
        <v>#REF!</v>
      </c>
      <c r="J80" s="48">
        <f>IF(データ入力表!$D$115="購入者価格",C80-H80+I80,データ入力表!E83)</f>
        <v>0</v>
      </c>
    </row>
    <row r="81" spans="1:10">
      <c r="A81" s="254">
        <v>575</v>
      </c>
      <c r="B81" s="83" t="s">
        <v>311</v>
      </c>
      <c r="C81" s="40" t="str">
        <f>+IF(データ入力表!$D$115="購入者価格",データ入力表!E84,"")</f>
        <v/>
      </c>
      <c r="D81" s="3">
        <f>マージン!C79</f>
        <v>0</v>
      </c>
      <c r="E81" s="264">
        <f>マージン!D79</f>
        <v>-9.5629341447338069E-3</v>
      </c>
      <c r="F81" s="40" t="str">
        <f>+IF(データ入力表!$D$115="購入者価格",$C81*D81,"")</f>
        <v/>
      </c>
      <c r="G81" s="274" t="str">
        <f>+IF(データ入力表!$D$115="購入者価格",0,"")</f>
        <v/>
      </c>
      <c r="H81" s="40">
        <f t="shared" si="1"/>
        <v>0</v>
      </c>
      <c r="I81" s="363" t="e">
        <f>$G$110*(マージン!#REF!/SUM(マージン!#REF!))</f>
        <v>#REF!</v>
      </c>
      <c r="J81" s="40">
        <f>IF(データ入力表!$D$115="購入者価格",C81-H81+I81,データ入力表!E84)</f>
        <v>0</v>
      </c>
    </row>
    <row r="82" spans="1:10">
      <c r="A82" s="254">
        <v>576</v>
      </c>
      <c r="B82" s="83" t="s">
        <v>312</v>
      </c>
      <c r="C82" s="40" t="str">
        <f>+IF(データ入力表!$D$115="購入者価格",データ入力表!E85,"")</f>
        <v/>
      </c>
      <c r="D82" s="3">
        <f>マージン!C80</f>
        <v>0</v>
      </c>
      <c r="E82" s="264">
        <f>マージン!D80</f>
        <v>-8.1211898297377179</v>
      </c>
      <c r="F82" s="40" t="str">
        <f>+IF(データ入力表!$D$115="購入者価格",$C82*D82,"")</f>
        <v/>
      </c>
      <c r="G82" s="274" t="str">
        <f>+IF(データ入力表!$D$115="購入者価格",0,"")</f>
        <v/>
      </c>
      <c r="H82" s="40">
        <f t="shared" si="1"/>
        <v>0</v>
      </c>
      <c r="I82" s="363" t="e">
        <f>$G$110*(マージン!#REF!/SUM(マージン!#REF!))</f>
        <v>#REF!</v>
      </c>
      <c r="J82" s="40">
        <f>IF(データ入力表!$D$115="購入者価格",C82-H82+I82,データ入力表!E85)</f>
        <v>0</v>
      </c>
    </row>
    <row r="83" spans="1:10">
      <c r="A83" s="254">
        <v>577</v>
      </c>
      <c r="B83" s="83" t="s">
        <v>313</v>
      </c>
      <c r="C83" s="40" t="str">
        <f>+IF(データ入力表!$D$115="購入者価格",データ入力表!E86,"")</f>
        <v/>
      </c>
      <c r="D83" s="3">
        <f>マージン!C81</f>
        <v>0</v>
      </c>
      <c r="E83" s="264">
        <f>マージン!D81</f>
        <v>-5.7959762157505272</v>
      </c>
      <c r="F83" s="40" t="str">
        <f>+IF(データ入力表!$D$115="購入者価格",$C83*D83,"")</f>
        <v/>
      </c>
      <c r="G83" s="274" t="str">
        <f>+IF(データ入力表!$D$115="購入者価格",0,"")</f>
        <v/>
      </c>
      <c r="H83" s="40">
        <f t="shared" si="1"/>
        <v>0</v>
      </c>
      <c r="I83" s="363" t="e">
        <f>$G$110*(マージン!#REF!/SUM(マージン!#REF!))</f>
        <v>#REF!</v>
      </c>
      <c r="J83" s="40">
        <f>IF(データ入力表!$D$115="購入者価格",C83-H83+I83,データ入力表!E86)</f>
        <v>0</v>
      </c>
    </row>
    <row r="84" spans="1:10">
      <c r="A84" s="254">
        <v>578</v>
      </c>
      <c r="B84" s="83" t="s">
        <v>314</v>
      </c>
      <c r="C84" s="40" t="str">
        <f>+IF(データ入力表!$D$115="購入者価格",データ入力表!E87,"")</f>
        <v/>
      </c>
      <c r="D84" s="3">
        <f>マージン!C82</f>
        <v>0</v>
      </c>
      <c r="E84" s="3">
        <f>マージン!D82</f>
        <v>0</v>
      </c>
      <c r="F84" s="40" t="str">
        <f>+IF(データ入力表!$D$115="購入者価格",$C84*D84,"")</f>
        <v/>
      </c>
      <c r="G84" s="40" t="str">
        <f>+IF(データ入力表!$D$115="購入者価格",$C84*E84,"")</f>
        <v/>
      </c>
      <c r="H84" s="40">
        <f t="shared" si="1"/>
        <v>0</v>
      </c>
      <c r="I84" s="40"/>
      <c r="J84" s="40">
        <f>IF(データ入力表!$D$115="購入者価格",C84-H84+I84,データ入力表!E87)</f>
        <v>0</v>
      </c>
    </row>
    <row r="85" spans="1:10">
      <c r="A85" s="255">
        <v>579</v>
      </c>
      <c r="B85" s="256" t="s">
        <v>315</v>
      </c>
      <c r="C85" s="48" t="str">
        <f>+IF(データ入力表!$D$115="購入者価格",データ入力表!E88,"")</f>
        <v/>
      </c>
      <c r="D85" s="6">
        <f>マージン!C83</f>
        <v>0</v>
      </c>
      <c r="E85" s="6">
        <f>マージン!D83</f>
        <v>0</v>
      </c>
      <c r="F85" s="48" t="str">
        <f>+IF(データ入力表!$D$115="購入者価格",$C85*D85,"")</f>
        <v/>
      </c>
      <c r="G85" s="48" t="str">
        <f>+IF(データ入力表!$D$115="購入者価格",$C85*E85,"")</f>
        <v/>
      </c>
      <c r="H85" s="48">
        <f t="shared" si="1"/>
        <v>0</v>
      </c>
      <c r="I85" s="48"/>
      <c r="J85" s="48">
        <f>IF(データ入力表!$D$115="購入者価格",C85-H85+I85,データ入力表!E88)</f>
        <v>0</v>
      </c>
    </row>
    <row r="86" spans="1:10">
      <c r="A86" s="254">
        <v>591</v>
      </c>
      <c r="B86" s="83" t="s">
        <v>316</v>
      </c>
      <c r="C86" s="40" t="str">
        <f>+IF(データ入力表!$D$115="購入者価格",データ入力表!E89,"")</f>
        <v/>
      </c>
      <c r="D86" s="3">
        <f>マージン!C84</f>
        <v>0</v>
      </c>
      <c r="E86" s="3">
        <f>マージン!D84</f>
        <v>0</v>
      </c>
      <c r="F86" s="40" t="str">
        <f>+IF(データ入力表!$D$115="購入者価格",$C86*D86,"")</f>
        <v/>
      </c>
      <c r="G86" s="40" t="str">
        <f>+IF(データ入力表!$D$115="購入者価格",$C86*E86,"")</f>
        <v/>
      </c>
      <c r="H86" s="40">
        <f t="shared" si="1"/>
        <v>0</v>
      </c>
      <c r="I86" s="40"/>
      <c r="J86" s="40">
        <f>IF(データ入力表!$D$115="購入者価格",C86-H86+I86,データ入力表!E89)</f>
        <v>0</v>
      </c>
    </row>
    <row r="87" spans="1:10">
      <c r="A87" s="254">
        <v>592</v>
      </c>
      <c r="B87" s="83" t="s">
        <v>317</v>
      </c>
      <c r="C87" s="40" t="str">
        <f>+IF(データ入力表!$D$115="購入者価格",データ入力表!E90,"")</f>
        <v/>
      </c>
      <c r="D87" s="3">
        <f>マージン!C85</f>
        <v>0</v>
      </c>
      <c r="E87" s="3">
        <f>マージン!D85</f>
        <v>0</v>
      </c>
      <c r="F87" s="40" t="str">
        <f>+IF(データ入力表!$D$115="購入者価格",$C87*D87,"")</f>
        <v/>
      </c>
      <c r="G87" s="40" t="str">
        <f>+IF(データ入力表!$D$115="購入者価格",$C87*E87,"")</f>
        <v/>
      </c>
      <c r="H87" s="40">
        <f t="shared" si="1"/>
        <v>0</v>
      </c>
      <c r="I87" s="40"/>
      <c r="J87" s="40">
        <f>IF(データ入力表!$D$115="購入者価格",C87-H87+I87,データ入力表!E90)</f>
        <v>0</v>
      </c>
    </row>
    <row r="88" spans="1:10">
      <c r="A88" s="254">
        <v>593</v>
      </c>
      <c r="B88" s="83" t="s">
        <v>318</v>
      </c>
      <c r="C88" s="40" t="str">
        <f>+IF(データ入力表!$D$115="購入者価格",データ入力表!E91,"")</f>
        <v/>
      </c>
      <c r="D88" s="3">
        <f>マージン!C86</f>
        <v>2.7195542814657189E-2</v>
      </c>
      <c r="E88" s="3">
        <f>マージン!D86</f>
        <v>2.0114819362467631E-3</v>
      </c>
      <c r="F88" s="40" t="str">
        <f>+IF(データ入力表!$D$115="購入者価格",$C88*D88,"")</f>
        <v/>
      </c>
      <c r="G88" s="40" t="str">
        <f>+IF(データ入力表!$D$115="購入者価格",$C88*E88,"")</f>
        <v/>
      </c>
      <c r="H88" s="40">
        <f t="shared" si="1"/>
        <v>0</v>
      </c>
      <c r="I88" s="40"/>
      <c r="J88" s="40">
        <f>IF(データ入力表!$D$115="購入者価格",C88-H88+I88,データ入力表!E91)</f>
        <v>0</v>
      </c>
    </row>
    <row r="89" spans="1:10">
      <c r="A89" s="254">
        <v>594</v>
      </c>
      <c r="B89" s="83" t="s">
        <v>319</v>
      </c>
      <c r="C89" s="40" t="str">
        <f>+IF(データ入力表!$D$115="購入者価格",データ入力表!E92,"")</f>
        <v/>
      </c>
      <c r="D89" s="3">
        <f>マージン!C87</f>
        <v>0</v>
      </c>
      <c r="E89" s="3">
        <f>マージン!D87</f>
        <v>0</v>
      </c>
      <c r="F89" s="40" t="str">
        <f>+IF(データ入力表!$D$115="購入者価格",$C89*D89,"")</f>
        <v/>
      </c>
      <c r="G89" s="40" t="str">
        <f>+IF(データ入力表!$D$115="購入者価格",$C89*E89,"")</f>
        <v/>
      </c>
      <c r="H89" s="40">
        <f t="shared" si="1"/>
        <v>0</v>
      </c>
      <c r="I89" s="40"/>
      <c r="J89" s="40">
        <f>IF(データ入力表!$D$115="購入者価格",C89-H89+I89,データ入力表!E92)</f>
        <v>0</v>
      </c>
    </row>
    <row r="90" spans="1:10">
      <c r="A90" s="255">
        <v>595</v>
      </c>
      <c r="B90" s="256" t="s">
        <v>320</v>
      </c>
      <c r="C90" s="48" t="str">
        <f>+IF(データ入力表!$D$115="購入者価格",データ入力表!E93,"")</f>
        <v/>
      </c>
      <c r="D90" s="6">
        <f>マージン!C88</f>
        <v>0.22993824931174328</v>
      </c>
      <c r="E90" s="6">
        <f>マージン!D88</f>
        <v>1.9954175424054942E-2</v>
      </c>
      <c r="F90" s="48" t="str">
        <f>+IF(データ入力表!$D$115="購入者価格",$C90*D90,"")</f>
        <v/>
      </c>
      <c r="G90" s="48" t="str">
        <f>+IF(データ入力表!$D$115="購入者価格",$C90*E90,"")</f>
        <v/>
      </c>
      <c r="H90" s="48">
        <f t="shared" si="1"/>
        <v>0</v>
      </c>
      <c r="I90" s="48"/>
      <c r="J90" s="48">
        <f>IF(データ入力表!$D$115="購入者価格",C90-H90+I90,データ入力表!E93)</f>
        <v>0</v>
      </c>
    </row>
    <row r="91" spans="1:10">
      <c r="A91" s="254">
        <v>611</v>
      </c>
      <c r="B91" s="83" t="s">
        <v>5</v>
      </c>
      <c r="C91" s="40" t="str">
        <f>+IF(データ入力表!$D$115="購入者価格",データ入力表!E94,"")</f>
        <v/>
      </c>
      <c r="D91" s="3">
        <f>マージン!C89</f>
        <v>0</v>
      </c>
      <c r="E91" s="3">
        <f>マージン!D89</f>
        <v>0</v>
      </c>
      <c r="F91" s="40" t="str">
        <f>+IF(データ入力表!$D$115="購入者価格",$C91*D91,"")</f>
        <v/>
      </c>
      <c r="G91" s="40" t="str">
        <f>+IF(データ入力表!$D$115="購入者価格",$C91*E91,"")</f>
        <v/>
      </c>
      <c r="H91" s="40">
        <f t="shared" si="1"/>
        <v>0</v>
      </c>
      <c r="I91" s="40"/>
      <c r="J91" s="40">
        <f>IF(データ入力表!$D$115="購入者価格",C91-H91+I91,データ入力表!E94)</f>
        <v>0</v>
      </c>
    </row>
    <row r="92" spans="1:10">
      <c r="A92" s="254">
        <v>631</v>
      </c>
      <c r="B92" s="83" t="s">
        <v>321</v>
      </c>
      <c r="C92" s="40" t="str">
        <f>+IF(データ入力表!$D$115="購入者価格",データ入力表!E95,"")</f>
        <v/>
      </c>
      <c r="D92" s="3">
        <f>マージン!C90</f>
        <v>0</v>
      </c>
      <c r="E92" s="3">
        <f>マージン!D90</f>
        <v>0</v>
      </c>
      <c r="F92" s="40" t="str">
        <f>+IF(データ入力表!$D$115="購入者価格",$C92*D92,"")</f>
        <v/>
      </c>
      <c r="G92" s="40" t="str">
        <f>+IF(データ入力表!$D$115="購入者価格",$C92*E92,"")</f>
        <v/>
      </c>
      <c r="H92" s="40">
        <f t="shared" si="1"/>
        <v>0</v>
      </c>
      <c r="I92" s="40"/>
      <c r="J92" s="40">
        <f>IF(データ入力表!$D$115="購入者価格",C92-H92+I92,データ入力表!E95)</f>
        <v>0</v>
      </c>
    </row>
    <row r="93" spans="1:10">
      <c r="A93" s="254">
        <v>632</v>
      </c>
      <c r="B93" s="83" t="s">
        <v>322</v>
      </c>
      <c r="C93" s="40" t="str">
        <f>+IF(データ入力表!$D$115="購入者価格",データ入力表!E96,"")</f>
        <v/>
      </c>
      <c r="D93" s="3">
        <f>マージン!C91</f>
        <v>0</v>
      </c>
      <c r="E93" s="3">
        <f>マージン!D91</f>
        <v>0</v>
      </c>
      <c r="F93" s="40" t="str">
        <f>+IF(データ入力表!$D$115="購入者価格",$C93*D93,"")</f>
        <v/>
      </c>
      <c r="G93" s="40" t="str">
        <f>+IF(データ入力表!$D$115="購入者価格",$C93*E93,"")</f>
        <v/>
      </c>
      <c r="H93" s="40">
        <f t="shared" si="1"/>
        <v>0</v>
      </c>
      <c r="I93" s="40"/>
      <c r="J93" s="40">
        <f>IF(データ入力表!$D$115="購入者価格",C93-H93+I93,データ入力表!E96)</f>
        <v>0</v>
      </c>
    </row>
    <row r="94" spans="1:10">
      <c r="A94" s="254">
        <v>641</v>
      </c>
      <c r="B94" s="83" t="s">
        <v>323</v>
      </c>
      <c r="C94" s="40" t="str">
        <f>+IF(データ入力表!$D$115="購入者価格",データ入力表!E97,"")</f>
        <v/>
      </c>
      <c r="D94" s="3">
        <f>マージン!C92</f>
        <v>0</v>
      </c>
      <c r="E94" s="3">
        <f>マージン!D92</f>
        <v>0</v>
      </c>
      <c r="F94" s="40" t="str">
        <f>+IF(データ入力表!$D$115="購入者価格",$C94*D94,"")</f>
        <v/>
      </c>
      <c r="G94" s="40" t="str">
        <f>+IF(データ入力表!$D$115="購入者価格",$C94*E94,"")</f>
        <v/>
      </c>
      <c r="H94" s="40">
        <f t="shared" si="1"/>
        <v>0</v>
      </c>
      <c r="I94" s="40"/>
      <c r="J94" s="40">
        <f>IF(データ入力表!$D$115="購入者価格",C94-H94+I94,データ入力表!E97)</f>
        <v>0</v>
      </c>
    </row>
    <row r="95" spans="1:10">
      <c r="A95" s="255">
        <v>642</v>
      </c>
      <c r="B95" s="256" t="s">
        <v>324</v>
      </c>
      <c r="C95" s="48" t="str">
        <f>+IF(データ入力表!$D$115="購入者価格",データ入力表!E98,"")</f>
        <v/>
      </c>
      <c r="D95" s="6">
        <f>マージン!C93</f>
        <v>0</v>
      </c>
      <c r="E95" s="6">
        <f>マージン!D93</f>
        <v>0</v>
      </c>
      <c r="F95" s="48" t="str">
        <f>+IF(データ入力表!$D$115="購入者価格",$C95*D95,"")</f>
        <v/>
      </c>
      <c r="G95" s="48" t="str">
        <f>+IF(データ入力表!$D$115="購入者価格",$C95*E95,"")</f>
        <v/>
      </c>
      <c r="H95" s="48">
        <f t="shared" si="1"/>
        <v>0</v>
      </c>
      <c r="I95" s="48"/>
      <c r="J95" s="48">
        <f>IF(データ入力表!$D$115="購入者価格",C95-H95+I95,データ入力表!E98)</f>
        <v>0</v>
      </c>
    </row>
    <row r="96" spans="1:10">
      <c r="A96" s="254">
        <v>643</v>
      </c>
      <c r="B96" s="83" t="s">
        <v>325</v>
      </c>
      <c r="C96" s="40" t="str">
        <f>+IF(データ入力表!$D$115="購入者価格",データ入力表!E99,"")</f>
        <v/>
      </c>
      <c r="D96" s="3">
        <f>マージン!C94</f>
        <v>0</v>
      </c>
      <c r="E96" s="3">
        <f>マージン!D94</f>
        <v>0</v>
      </c>
      <c r="F96" s="40" t="str">
        <f>+IF(データ入力表!$D$115="購入者価格",$C96*D96,"")</f>
        <v/>
      </c>
      <c r="G96" s="40" t="str">
        <f>+IF(データ入力表!$D$115="購入者価格",$C96*E96,"")</f>
        <v/>
      </c>
      <c r="H96" s="40">
        <f t="shared" si="1"/>
        <v>0</v>
      </c>
      <c r="I96" s="40"/>
      <c r="J96" s="40">
        <f>IF(データ入力表!$D$115="購入者価格",C96-H96+I96,データ入力表!E99)</f>
        <v>0</v>
      </c>
    </row>
    <row r="97" spans="1:10">
      <c r="A97" s="254">
        <v>644</v>
      </c>
      <c r="B97" s="83" t="s">
        <v>326</v>
      </c>
      <c r="C97" s="40" t="str">
        <f>+IF(データ入力表!$D$115="購入者価格",データ入力表!E100,"")</f>
        <v/>
      </c>
      <c r="D97" s="3">
        <f>マージン!C95</f>
        <v>0</v>
      </c>
      <c r="E97" s="3">
        <f>マージン!D95</f>
        <v>0</v>
      </c>
      <c r="F97" s="40" t="str">
        <f>+IF(データ入力表!$D$115="購入者価格",$C97*D97,"")</f>
        <v/>
      </c>
      <c r="G97" s="40" t="str">
        <f>+IF(データ入力表!$D$115="購入者価格",$C97*E97,"")</f>
        <v/>
      </c>
      <c r="H97" s="40">
        <f t="shared" si="1"/>
        <v>0</v>
      </c>
      <c r="I97" s="40"/>
      <c r="J97" s="40">
        <f>IF(データ入力表!$D$115="購入者価格",C97-H97+I97,データ入力表!E100)</f>
        <v>0</v>
      </c>
    </row>
    <row r="98" spans="1:10">
      <c r="A98" s="254">
        <v>659</v>
      </c>
      <c r="B98" s="83" t="s">
        <v>327</v>
      </c>
      <c r="C98" s="40" t="str">
        <f>+IF(データ入力表!$D$115="購入者価格",データ入力表!E101,"")</f>
        <v/>
      </c>
      <c r="D98" s="3">
        <f>マージン!C96</f>
        <v>0</v>
      </c>
      <c r="E98" s="3">
        <f>マージン!D96</f>
        <v>0</v>
      </c>
      <c r="F98" s="40" t="str">
        <f>+IF(データ入力表!$D$115="購入者価格",$C98*D98,"")</f>
        <v/>
      </c>
      <c r="G98" s="40" t="str">
        <f>+IF(データ入力表!$D$115="購入者価格",$C98*E98,"")</f>
        <v/>
      </c>
      <c r="H98" s="40">
        <f t="shared" si="1"/>
        <v>0</v>
      </c>
      <c r="I98" s="40"/>
      <c r="J98" s="40">
        <f>IF(データ入力表!$D$115="購入者価格",C98-H98+I98,データ入力表!E101)</f>
        <v>0</v>
      </c>
    </row>
    <row r="99" spans="1:10">
      <c r="A99" s="254">
        <v>661</v>
      </c>
      <c r="B99" s="83" t="s">
        <v>328</v>
      </c>
      <c r="C99" s="40" t="str">
        <f>+IF(データ入力表!$D$115="購入者価格",データ入力表!E102,"")</f>
        <v/>
      </c>
      <c r="D99" s="3">
        <f>マージン!C97</f>
        <v>0</v>
      </c>
      <c r="E99" s="3">
        <f>マージン!D97</f>
        <v>0</v>
      </c>
      <c r="F99" s="40" t="str">
        <f>+IF(データ入力表!$D$115="購入者価格",$C99*D99,"")</f>
        <v/>
      </c>
      <c r="G99" s="40" t="str">
        <f>+IF(データ入力表!$D$115="購入者価格",$C99*E99,"")</f>
        <v/>
      </c>
      <c r="H99" s="40">
        <f t="shared" si="1"/>
        <v>0</v>
      </c>
      <c r="I99" s="40"/>
      <c r="J99" s="40">
        <f>IF(データ入力表!$D$115="購入者価格",C99-H99+I99,データ入力表!E102)</f>
        <v>0</v>
      </c>
    </row>
    <row r="100" spans="1:10">
      <c r="A100" s="255">
        <v>662</v>
      </c>
      <c r="B100" s="256" t="s">
        <v>329</v>
      </c>
      <c r="C100" s="48" t="str">
        <f>+IF(データ入力表!$D$115="購入者価格",データ入力表!E103,"")</f>
        <v/>
      </c>
      <c r="D100" s="6">
        <f>マージン!C98</f>
        <v>0</v>
      </c>
      <c r="E100" s="6">
        <f>マージン!D98</f>
        <v>0</v>
      </c>
      <c r="F100" s="48" t="str">
        <f>+IF(データ入力表!$D$115="購入者価格",$C100*D100,"")</f>
        <v/>
      </c>
      <c r="G100" s="48" t="str">
        <f>+IF(データ入力表!$D$115="購入者価格",$C100*E100,"")</f>
        <v/>
      </c>
      <c r="H100" s="48">
        <f t="shared" si="1"/>
        <v>0</v>
      </c>
      <c r="I100" s="48"/>
      <c r="J100" s="48">
        <f>IF(データ入力表!$D$115="購入者価格",C100-H100+I100,データ入力表!E103)</f>
        <v>0</v>
      </c>
    </row>
    <row r="101" spans="1:10">
      <c r="A101" s="254">
        <v>663</v>
      </c>
      <c r="B101" s="83" t="s">
        <v>330</v>
      </c>
      <c r="C101" s="40" t="str">
        <f>+IF(データ入力表!$D$115="購入者価格",データ入力表!E104,"")</f>
        <v/>
      </c>
      <c r="D101" s="3">
        <f>マージン!C99</f>
        <v>0</v>
      </c>
      <c r="E101" s="3">
        <f>マージン!D99</f>
        <v>0</v>
      </c>
      <c r="F101" s="40" t="str">
        <f>+IF(データ入力表!$D$115="購入者価格",$C101*D101,"")</f>
        <v/>
      </c>
      <c r="G101" s="40" t="str">
        <f>+IF(データ入力表!$D$115="購入者価格",$C101*E101,"")</f>
        <v/>
      </c>
      <c r="H101" s="40">
        <f t="shared" si="1"/>
        <v>0</v>
      </c>
      <c r="I101" s="40"/>
      <c r="J101" s="40">
        <f>IF(データ入力表!$D$115="購入者価格",C101-H101+I101,データ入力表!E104)</f>
        <v>0</v>
      </c>
    </row>
    <row r="102" spans="1:10">
      <c r="A102" s="254">
        <v>669</v>
      </c>
      <c r="B102" s="83" t="s">
        <v>331</v>
      </c>
      <c r="C102" s="40" t="str">
        <f>+IF(データ入力表!$D$115="購入者価格",データ入力表!E105,"")</f>
        <v/>
      </c>
      <c r="D102" s="3">
        <f>マージン!C100</f>
        <v>0</v>
      </c>
      <c r="E102" s="3">
        <f>マージン!D100</f>
        <v>0</v>
      </c>
      <c r="F102" s="40" t="str">
        <f>+IF(データ入力表!$D$115="購入者価格",$C102*D102,"")</f>
        <v/>
      </c>
      <c r="G102" s="40" t="str">
        <f>+IF(データ入力表!$D$115="購入者価格",$C102*E102,"")</f>
        <v/>
      </c>
      <c r="H102" s="40">
        <f t="shared" si="1"/>
        <v>0</v>
      </c>
      <c r="I102" s="40"/>
      <c r="J102" s="40">
        <f>IF(データ入力表!$D$115="購入者価格",C102-H102+I102,データ入力表!E105)</f>
        <v>0</v>
      </c>
    </row>
    <row r="103" spans="1:10">
      <c r="A103" s="254">
        <v>671</v>
      </c>
      <c r="B103" s="83" t="s">
        <v>332</v>
      </c>
      <c r="C103" s="40" t="str">
        <f>+IF(データ入力表!$D$115="購入者価格",データ入力表!E106,"")</f>
        <v/>
      </c>
      <c r="D103" s="3">
        <f>マージン!C101</f>
        <v>0</v>
      </c>
      <c r="E103" s="3">
        <f>マージン!D101</f>
        <v>0</v>
      </c>
      <c r="F103" s="40" t="str">
        <f>+IF(データ入力表!$D$115="購入者価格",$C103*D103,"")</f>
        <v/>
      </c>
      <c r="G103" s="40" t="str">
        <f>+IF(データ入力表!$D$115="購入者価格",$C103*E103,"")</f>
        <v/>
      </c>
      <c r="H103" s="40">
        <f t="shared" si="1"/>
        <v>0</v>
      </c>
      <c r="I103" s="40"/>
      <c r="J103" s="40">
        <f>IF(データ入力表!$D$115="購入者価格",C103-H103+I103,データ入力表!E106)</f>
        <v>0</v>
      </c>
    </row>
    <row r="104" spans="1:10">
      <c r="A104" s="254">
        <v>672</v>
      </c>
      <c r="B104" s="83" t="s">
        <v>333</v>
      </c>
      <c r="C104" s="40" t="str">
        <f>+IF(データ入力表!$D$115="購入者価格",データ入力表!E107,"")</f>
        <v/>
      </c>
      <c r="D104" s="3">
        <f>マージン!C102</f>
        <v>0</v>
      </c>
      <c r="E104" s="3">
        <f>マージン!D102</f>
        <v>0</v>
      </c>
      <c r="F104" s="40" t="str">
        <f>+IF(データ入力表!$D$115="購入者価格",$C104*D104,"")</f>
        <v/>
      </c>
      <c r="G104" s="40" t="str">
        <f>+IF(データ入力表!$D$115="購入者価格",$C104*E104,"")</f>
        <v/>
      </c>
      <c r="H104" s="40">
        <f t="shared" si="1"/>
        <v>0</v>
      </c>
      <c r="I104" s="40"/>
      <c r="J104" s="40">
        <f>IF(データ入力表!$D$115="購入者価格",C104-H104+I104,データ入力表!E107)</f>
        <v>0</v>
      </c>
    </row>
    <row r="105" spans="1:10">
      <c r="A105" s="255">
        <v>673</v>
      </c>
      <c r="B105" s="256" t="s">
        <v>334</v>
      </c>
      <c r="C105" s="48" t="str">
        <f>+IF(データ入力表!$D$115="購入者価格",データ入力表!E108,"")</f>
        <v/>
      </c>
      <c r="D105" s="6">
        <f>マージン!C103</f>
        <v>0</v>
      </c>
      <c r="E105" s="6">
        <f>マージン!D103</f>
        <v>0</v>
      </c>
      <c r="F105" s="48" t="str">
        <f>+IF(データ入力表!$D$115="購入者価格",$C105*D105,"")</f>
        <v/>
      </c>
      <c r="G105" s="48" t="str">
        <f>+IF(データ入力表!$D$115="購入者価格",$C105*E105,"")</f>
        <v/>
      </c>
      <c r="H105" s="48">
        <f t="shared" si="1"/>
        <v>0</v>
      </c>
      <c r="I105" s="48"/>
      <c r="J105" s="48">
        <f>IF(データ入力表!$D$115="購入者価格",C105-H105+I105,データ入力表!E108)</f>
        <v>0</v>
      </c>
    </row>
    <row r="106" spans="1:10">
      <c r="A106" s="254">
        <v>674</v>
      </c>
      <c r="B106" s="83" t="s">
        <v>335</v>
      </c>
      <c r="C106" s="40" t="str">
        <f>+IF(データ入力表!$D$115="購入者価格",データ入力表!E109,"")</f>
        <v/>
      </c>
      <c r="D106" s="3">
        <f>マージン!C104</f>
        <v>0</v>
      </c>
      <c r="E106" s="3">
        <f>マージン!D104</f>
        <v>0</v>
      </c>
      <c r="F106" s="40" t="str">
        <f>+IF(データ入力表!$D$115="購入者価格",$C106*D106,"")</f>
        <v/>
      </c>
      <c r="G106" s="40" t="str">
        <f>+IF(データ入力表!$D$115="購入者価格",$C106*E106,"")</f>
        <v/>
      </c>
      <c r="H106" s="40">
        <f t="shared" si="1"/>
        <v>0</v>
      </c>
      <c r="I106" s="40"/>
      <c r="J106" s="40">
        <f>IF(データ入力表!$D$115="購入者価格",C106-H106+I106,データ入力表!E109)</f>
        <v>0</v>
      </c>
    </row>
    <row r="107" spans="1:10">
      <c r="A107" s="254">
        <v>679</v>
      </c>
      <c r="B107" s="83" t="s">
        <v>336</v>
      </c>
      <c r="C107" s="40" t="str">
        <f>+IF(データ入力表!$D$115="購入者価格",データ入力表!E110,"")</f>
        <v/>
      </c>
      <c r="D107" s="3">
        <f>マージン!C105</f>
        <v>1.5024752758049513E-4</v>
      </c>
      <c r="E107" s="3">
        <f>マージン!D105</f>
        <v>2.715020735510174E-5</v>
      </c>
      <c r="F107" s="40" t="str">
        <f>+IF(データ入力表!$D$115="購入者価格",$C107*D107,"")</f>
        <v/>
      </c>
      <c r="G107" s="40" t="str">
        <f>+IF(データ入力表!$D$115="購入者価格",$C107*E107,"")</f>
        <v/>
      </c>
      <c r="H107" s="40">
        <f t="shared" si="1"/>
        <v>0</v>
      </c>
      <c r="I107" s="40"/>
      <c r="J107" s="40">
        <f>IF(データ入力表!$D$115="購入者価格",C107-H107+I107,データ入力表!E110)</f>
        <v>0</v>
      </c>
    </row>
    <row r="108" spans="1:10">
      <c r="A108" s="254">
        <v>681</v>
      </c>
      <c r="B108" s="83" t="s">
        <v>6</v>
      </c>
      <c r="C108" s="40" t="str">
        <f>+IF(データ入力表!$D$115="購入者価格",データ入力表!E111,"")</f>
        <v/>
      </c>
      <c r="D108" s="3">
        <f>マージン!C106</f>
        <v>0</v>
      </c>
      <c r="E108" s="3">
        <f>マージン!D106</f>
        <v>0</v>
      </c>
      <c r="F108" s="40" t="str">
        <f>+IF(データ入力表!$D$115="購入者価格",$C108*D108,"")</f>
        <v/>
      </c>
      <c r="G108" s="40" t="str">
        <f>+IF(データ入力表!$D$115="購入者価格",$C108*E108,"")</f>
        <v/>
      </c>
      <c r="H108" s="40">
        <f t="shared" si="1"/>
        <v>0</v>
      </c>
      <c r="I108" s="40"/>
      <c r="J108" s="40">
        <f>IF(データ入力表!$D$115="購入者価格",C108-H108+I108,データ入力表!E111)</f>
        <v>0</v>
      </c>
    </row>
    <row r="109" spans="1:10">
      <c r="A109" s="257">
        <v>691</v>
      </c>
      <c r="B109" s="258" t="s">
        <v>7</v>
      </c>
      <c r="C109" s="40" t="str">
        <f>+IF(データ入力表!$D$115="購入者価格",データ入力表!E112,"")</f>
        <v/>
      </c>
      <c r="D109" s="3">
        <f>マージン!C107</f>
        <v>2.5631946822416617E-2</v>
      </c>
      <c r="E109" s="3">
        <f>マージン!D107</f>
        <v>2.5823353363711686E-2</v>
      </c>
      <c r="F109" s="40" t="str">
        <f>+IF(データ入力表!$D$115="購入者価格",$C109*D109,"")</f>
        <v/>
      </c>
      <c r="G109" s="40" t="str">
        <f>+IF(データ入力表!$D$115="購入者価格",$C109*E109,"")</f>
        <v/>
      </c>
      <c r="H109" s="40">
        <f t="shared" si="1"/>
        <v>0</v>
      </c>
      <c r="I109" s="40"/>
      <c r="J109" s="40">
        <f>IF(データ入力表!$D$115="購入者価格",C109-H109+I109,データ入力表!E112)</f>
        <v>0</v>
      </c>
    </row>
    <row r="110" spans="1:10">
      <c r="A110" s="33"/>
      <c r="B110" s="42" t="s">
        <v>77</v>
      </c>
      <c r="C110" s="46">
        <f>SUM(C6:C109)</f>
        <v>0</v>
      </c>
      <c r="D110" s="46"/>
      <c r="E110" s="46"/>
      <c r="F110" s="46">
        <f t="shared" ref="F110:J110" si="2">SUM(F6:F109)</f>
        <v>0</v>
      </c>
      <c r="G110" s="46">
        <f t="shared" si="2"/>
        <v>0</v>
      </c>
      <c r="H110" s="46">
        <f t="shared" si="2"/>
        <v>0</v>
      </c>
      <c r="I110" s="46" t="e">
        <f>SUM(I6:I109)</f>
        <v>#REF!</v>
      </c>
      <c r="J110" s="46">
        <f t="shared" si="2"/>
        <v>0</v>
      </c>
    </row>
  </sheetData>
  <sheetProtection sheet="1" objects="1" scenarios="1"/>
  <mergeCells count="3">
    <mergeCell ref="D3:E3"/>
    <mergeCell ref="F3:I3"/>
    <mergeCell ref="B3:B5"/>
  </mergeCells>
  <phoneticPr fontId="5"/>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E110"/>
  <sheetViews>
    <sheetView workbookViewId="0">
      <selection activeCell="F3" sqref="F3"/>
    </sheetView>
  </sheetViews>
  <sheetFormatPr defaultRowHeight="11.25"/>
  <cols>
    <col min="1" max="1" width="4" style="7" bestFit="1" customWidth="1"/>
    <col min="2" max="2" width="46.83203125" style="7" bestFit="1" customWidth="1"/>
    <col min="3" max="4" width="12.83203125" style="7" customWidth="1"/>
    <col min="5" max="5" width="10" style="7" customWidth="1"/>
    <col min="6" max="16384" width="9.33203125" style="7"/>
  </cols>
  <sheetData>
    <row r="1" spans="1:4">
      <c r="A1" s="7" t="s">
        <v>8</v>
      </c>
    </row>
    <row r="3" spans="1:4" ht="30" customHeight="1">
      <c r="A3" s="8"/>
      <c r="B3" s="35" t="s">
        <v>337</v>
      </c>
      <c r="C3" s="34" t="s">
        <v>15</v>
      </c>
      <c r="D3" s="34" t="s">
        <v>16</v>
      </c>
    </row>
    <row r="4" spans="1:4">
      <c r="A4" s="254">
        <v>11</v>
      </c>
      <c r="B4" s="83" t="s">
        <v>243</v>
      </c>
      <c r="C4" s="261">
        <v>0.28691970497633884</v>
      </c>
      <c r="D4" s="261">
        <v>4.9204439344822791E-2</v>
      </c>
    </row>
    <row r="5" spans="1:4">
      <c r="A5" s="254">
        <v>12</v>
      </c>
      <c r="B5" s="83" t="s">
        <v>244</v>
      </c>
      <c r="C5" s="259">
        <v>8.5022879548837166E-2</v>
      </c>
      <c r="D5" s="259">
        <v>1.9696202485889866E-2</v>
      </c>
    </row>
    <row r="6" spans="1:4">
      <c r="A6" s="254">
        <v>13</v>
      </c>
      <c r="B6" s="83" t="s">
        <v>245</v>
      </c>
      <c r="C6" s="259">
        <v>0</v>
      </c>
      <c r="D6" s="259">
        <v>0</v>
      </c>
    </row>
    <row r="7" spans="1:4">
      <c r="A7" s="254">
        <v>15</v>
      </c>
      <c r="B7" s="83" t="s">
        <v>0</v>
      </c>
      <c r="C7" s="259">
        <v>0.2053956175519473</v>
      </c>
      <c r="D7" s="259">
        <v>2.5604471920548422E-2</v>
      </c>
    </row>
    <row r="8" spans="1:4">
      <c r="A8" s="255">
        <v>17</v>
      </c>
      <c r="B8" s="256" t="s">
        <v>1</v>
      </c>
      <c r="C8" s="263">
        <v>0.34757150778363133</v>
      </c>
      <c r="D8" s="263">
        <v>2.7967914177520179E-2</v>
      </c>
    </row>
    <row r="9" spans="1:4">
      <c r="A9" s="254">
        <v>61</v>
      </c>
      <c r="B9" s="83" t="s">
        <v>246</v>
      </c>
      <c r="C9" s="259">
        <v>3.2370291797793646E-2</v>
      </c>
      <c r="D9" s="259">
        <v>0.10464117832560058</v>
      </c>
    </row>
    <row r="10" spans="1:4">
      <c r="A10" s="254">
        <v>62</v>
      </c>
      <c r="B10" s="83" t="s">
        <v>247</v>
      </c>
      <c r="C10" s="259">
        <v>1.250563911201086E-2</v>
      </c>
      <c r="D10" s="259">
        <v>4.6321660687711576E-2</v>
      </c>
    </row>
    <row r="11" spans="1:4">
      <c r="A11" s="254">
        <v>111</v>
      </c>
      <c r="B11" s="83" t="s">
        <v>248</v>
      </c>
      <c r="C11" s="259">
        <v>0.3327495727942355</v>
      </c>
      <c r="D11" s="259">
        <v>2.664239234456529E-2</v>
      </c>
    </row>
    <row r="12" spans="1:4">
      <c r="A12" s="254">
        <v>112</v>
      </c>
      <c r="B12" s="83" t="s">
        <v>249</v>
      </c>
      <c r="C12" s="259">
        <v>0.2998544809849138</v>
      </c>
      <c r="D12" s="259">
        <v>4.2370131616052187E-2</v>
      </c>
    </row>
    <row r="13" spans="1:4">
      <c r="A13" s="255">
        <v>113</v>
      </c>
      <c r="B13" s="256" t="s">
        <v>250</v>
      </c>
      <c r="C13" s="263">
        <v>0.22024347814998263</v>
      </c>
      <c r="D13" s="263">
        <v>0.10546540010987972</v>
      </c>
    </row>
    <row r="14" spans="1:4">
      <c r="A14" s="254">
        <v>114</v>
      </c>
      <c r="B14" s="83" t="s">
        <v>251</v>
      </c>
      <c r="C14" s="259">
        <v>0.26242388244117754</v>
      </c>
      <c r="D14" s="259">
        <v>1.0335550537850433E-2</v>
      </c>
    </row>
    <row r="15" spans="1:4">
      <c r="A15" s="254">
        <v>151</v>
      </c>
      <c r="B15" s="83" t="s">
        <v>252</v>
      </c>
      <c r="C15" s="259">
        <v>0.20051045642456536</v>
      </c>
      <c r="D15" s="259">
        <v>1.6375666066312675E-2</v>
      </c>
    </row>
    <row r="16" spans="1:4">
      <c r="A16" s="254">
        <v>152</v>
      </c>
      <c r="B16" s="83" t="s">
        <v>253</v>
      </c>
      <c r="C16" s="259">
        <v>0.52244873769219824</v>
      </c>
      <c r="D16" s="259">
        <v>2.3291967949728383E-2</v>
      </c>
    </row>
    <row r="17" spans="1:4">
      <c r="A17" s="254">
        <v>161</v>
      </c>
      <c r="B17" s="83" t="s">
        <v>254</v>
      </c>
      <c r="C17" s="259">
        <v>0.17950407948410835</v>
      </c>
      <c r="D17" s="259">
        <v>6.726755648626763E-2</v>
      </c>
    </row>
    <row r="18" spans="1:4">
      <c r="A18" s="255">
        <v>162</v>
      </c>
      <c r="B18" s="256" t="s">
        <v>255</v>
      </c>
      <c r="C18" s="263">
        <v>0.45018683504824614</v>
      </c>
      <c r="D18" s="263">
        <v>1.9878487966946107E-2</v>
      </c>
    </row>
    <row r="19" spans="1:4">
      <c r="A19" s="254">
        <v>163</v>
      </c>
      <c r="B19" s="83" t="s">
        <v>256</v>
      </c>
      <c r="C19" s="259">
        <v>0.23722920663095387</v>
      </c>
      <c r="D19" s="259">
        <v>6.0490154730940694E-2</v>
      </c>
    </row>
    <row r="20" spans="1:4">
      <c r="A20" s="254">
        <v>164</v>
      </c>
      <c r="B20" s="83" t="s">
        <v>257</v>
      </c>
      <c r="C20" s="259">
        <v>0.20187058496742114</v>
      </c>
      <c r="D20" s="259">
        <v>6.7886657456106114E-2</v>
      </c>
    </row>
    <row r="21" spans="1:4">
      <c r="A21" s="254">
        <v>191</v>
      </c>
      <c r="B21" s="83" t="s">
        <v>258</v>
      </c>
      <c r="C21" s="259">
        <v>6.4818458536360424E-2</v>
      </c>
      <c r="D21" s="259">
        <v>3.2431761149482263E-2</v>
      </c>
    </row>
    <row r="22" spans="1:4">
      <c r="A22" s="254">
        <v>201</v>
      </c>
      <c r="B22" s="83" t="s">
        <v>259</v>
      </c>
      <c r="C22" s="259">
        <v>0.17312641912423613</v>
      </c>
      <c r="D22" s="259">
        <v>5.1320922523396602E-2</v>
      </c>
    </row>
    <row r="23" spans="1:4">
      <c r="A23" s="255">
        <v>202</v>
      </c>
      <c r="B23" s="256" t="s">
        <v>260</v>
      </c>
      <c r="C23" s="263">
        <v>0.17009525243778473</v>
      </c>
      <c r="D23" s="263">
        <v>3.6254596337989282E-2</v>
      </c>
    </row>
    <row r="24" spans="1:4">
      <c r="A24" s="254">
        <v>203</v>
      </c>
      <c r="B24" s="83" t="s">
        <v>261</v>
      </c>
      <c r="C24" s="259">
        <v>3.3762605300052519E-2</v>
      </c>
      <c r="D24" s="259">
        <v>4.749494361101575E-2</v>
      </c>
    </row>
    <row r="25" spans="1:4">
      <c r="A25" s="254">
        <v>204</v>
      </c>
      <c r="B25" s="83" t="s">
        <v>262</v>
      </c>
      <c r="C25" s="259">
        <v>0.10586245775120579</v>
      </c>
      <c r="D25" s="259">
        <v>2.3030894126148463E-2</v>
      </c>
    </row>
    <row r="26" spans="1:4">
      <c r="A26" s="254">
        <v>205</v>
      </c>
      <c r="B26" s="83" t="s">
        <v>263</v>
      </c>
      <c r="C26" s="259">
        <v>0.15976002654785823</v>
      </c>
      <c r="D26" s="259">
        <v>2.2644405463791137E-2</v>
      </c>
    </row>
    <row r="27" spans="1:4">
      <c r="A27" s="254">
        <v>206</v>
      </c>
      <c r="B27" s="83" t="s">
        <v>264</v>
      </c>
      <c r="C27" s="259">
        <v>0.23394788285552001</v>
      </c>
      <c r="D27" s="259">
        <v>3.0526400354043668E-2</v>
      </c>
    </row>
    <row r="28" spans="1:4">
      <c r="A28" s="255">
        <v>207</v>
      </c>
      <c r="B28" s="256" t="s">
        <v>265</v>
      </c>
      <c r="C28" s="263">
        <v>0.24794493581954805</v>
      </c>
      <c r="D28" s="263">
        <v>2.5809138472214957E-2</v>
      </c>
    </row>
    <row r="29" spans="1:4">
      <c r="A29" s="254">
        <v>208</v>
      </c>
      <c r="B29" s="83" t="s">
        <v>266</v>
      </c>
      <c r="C29" s="259">
        <v>0.34457228182251193</v>
      </c>
      <c r="D29" s="259">
        <v>1.5298272443188415E-2</v>
      </c>
    </row>
    <row r="30" spans="1:4">
      <c r="A30" s="254">
        <v>211</v>
      </c>
      <c r="B30" s="83" t="s">
        <v>267</v>
      </c>
      <c r="C30" s="259">
        <v>0.18671116857882508</v>
      </c>
      <c r="D30" s="259">
        <v>1.8312424979905314E-2</v>
      </c>
    </row>
    <row r="31" spans="1:4">
      <c r="A31" s="254">
        <v>212</v>
      </c>
      <c r="B31" s="83" t="s">
        <v>268</v>
      </c>
      <c r="C31" s="259">
        <v>3.5213025405328141E-2</v>
      </c>
      <c r="D31" s="259">
        <v>3.5757266049744031E-2</v>
      </c>
    </row>
    <row r="32" spans="1:4">
      <c r="A32" s="254">
        <v>221</v>
      </c>
      <c r="B32" s="83" t="s">
        <v>269</v>
      </c>
      <c r="C32" s="259">
        <v>0.21382730773389458</v>
      </c>
      <c r="D32" s="259">
        <v>2.7717719628483288E-2</v>
      </c>
    </row>
    <row r="33" spans="1:4">
      <c r="A33" s="255">
        <v>222</v>
      </c>
      <c r="B33" s="256" t="s">
        <v>270</v>
      </c>
      <c r="C33" s="263">
        <v>0.19159544270586834</v>
      </c>
      <c r="D33" s="263">
        <v>2.9747803146809148E-2</v>
      </c>
    </row>
    <row r="34" spans="1:4">
      <c r="A34" s="254">
        <v>231</v>
      </c>
      <c r="B34" s="83" t="s">
        <v>271</v>
      </c>
      <c r="C34" s="259">
        <v>0.40524267509233164</v>
      </c>
      <c r="D34" s="259">
        <v>1.6682774452119763E-2</v>
      </c>
    </row>
    <row r="35" spans="1:4">
      <c r="A35" s="254">
        <v>251</v>
      </c>
      <c r="B35" s="83" t="s">
        <v>272</v>
      </c>
      <c r="C35" s="259">
        <v>0.14700618091125386</v>
      </c>
      <c r="D35" s="259">
        <v>4.4313753005938525E-2</v>
      </c>
    </row>
    <row r="36" spans="1:4">
      <c r="A36" s="254">
        <v>252</v>
      </c>
      <c r="B36" s="83" t="s">
        <v>273</v>
      </c>
      <c r="C36" s="259">
        <v>0.26768587688158696</v>
      </c>
      <c r="D36" s="259">
        <v>5.729972353379631E-2</v>
      </c>
    </row>
    <row r="37" spans="1:4">
      <c r="A37" s="254">
        <v>253</v>
      </c>
      <c r="B37" s="83" t="s">
        <v>274</v>
      </c>
      <c r="C37" s="259">
        <v>0.18393069325949687</v>
      </c>
      <c r="D37" s="259">
        <v>3.1313716181543265E-2</v>
      </c>
    </row>
    <row r="38" spans="1:4">
      <c r="A38" s="255">
        <v>259</v>
      </c>
      <c r="B38" s="256" t="s">
        <v>275</v>
      </c>
      <c r="C38" s="263">
        <v>0.19086884367266163</v>
      </c>
      <c r="D38" s="263">
        <v>4.7277193007549234E-2</v>
      </c>
    </row>
    <row r="39" spans="1:4">
      <c r="A39" s="254">
        <v>261</v>
      </c>
      <c r="B39" s="83" t="s">
        <v>276</v>
      </c>
      <c r="C39" s="259">
        <v>8.4257080679533566E-2</v>
      </c>
      <c r="D39" s="259">
        <v>2.4785410077156525E-2</v>
      </c>
    </row>
    <row r="40" spans="1:4">
      <c r="A40" s="254">
        <v>263</v>
      </c>
      <c r="B40" s="83" t="s">
        <v>277</v>
      </c>
      <c r="C40" s="259">
        <v>4.4436563056812962E-2</v>
      </c>
      <c r="D40" s="259">
        <v>3.4953587325722554E-2</v>
      </c>
    </row>
    <row r="41" spans="1:4">
      <c r="A41" s="254">
        <v>269</v>
      </c>
      <c r="B41" s="83" t="s">
        <v>278</v>
      </c>
      <c r="C41" s="259">
        <v>6.7187776314912129E-2</v>
      </c>
      <c r="D41" s="259">
        <v>3.1142748399211294E-2</v>
      </c>
    </row>
    <row r="42" spans="1:4">
      <c r="A42" s="254">
        <v>271</v>
      </c>
      <c r="B42" s="83" t="s">
        <v>279</v>
      </c>
      <c r="C42" s="259">
        <v>0.13188825553478617</v>
      </c>
      <c r="D42" s="259">
        <v>2.7451325950729352E-2</v>
      </c>
    </row>
    <row r="43" spans="1:4">
      <c r="A43" s="255">
        <v>272</v>
      </c>
      <c r="B43" s="256" t="s">
        <v>280</v>
      </c>
      <c r="C43" s="263">
        <v>0.121037099226514</v>
      </c>
      <c r="D43" s="263">
        <v>2.8902024733481423E-2</v>
      </c>
    </row>
    <row r="44" spans="1:4">
      <c r="A44" s="254">
        <v>281</v>
      </c>
      <c r="B44" s="83" t="s">
        <v>281</v>
      </c>
      <c r="C44" s="259">
        <v>0.12080447395981288</v>
      </c>
      <c r="D44" s="259">
        <v>7.3508954381361916E-2</v>
      </c>
    </row>
    <row r="45" spans="1:4">
      <c r="A45" s="254">
        <v>289</v>
      </c>
      <c r="B45" s="83" t="s">
        <v>282</v>
      </c>
      <c r="C45" s="259">
        <v>0.17092865153003739</v>
      </c>
      <c r="D45" s="259">
        <v>2.7616654038342101E-2</v>
      </c>
    </row>
    <row r="46" spans="1:4">
      <c r="A46" s="254">
        <v>291</v>
      </c>
      <c r="B46" s="83" t="s">
        <v>283</v>
      </c>
      <c r="C46" s="259">
        <v>0.1136099390163936</v>
      </c>
      <c r="D46" s="259">
        <v>1.2679515504163786E-2</v>
      </c>
    </row>
    <row r="47" spans="1:4">
      <c r="A47" s="254">
        <v>301</v>
      </c>
      <c r="B47" s="83" t="s">
        <v>284</v>
      </c>
      <c r="C47" s="259">
        <v>0.13663692229406815</v>
      </c>
      <c r="D47" s="259">
        <v>1.1031209925021827E-2</v>
      </c>
    </row>
    <row r="48" spans="1:4">
      <c r="A48" s="255">
        <v>311</v>
      </c>
      <c r="B48" s="256" t="s">
        <v>285</v>
      </c>
      <c r="C48" s="263">
        <v>0.1886542849060413</v>
      </c>
      <c r="D48" s="263">
        <v>1.3582657354325588E-2</v>
      </c>
    </row>
    <row r="49" spans="1:4">
      <c r="A49" s="254">
        <v>321</v>
      </c>
      <c r="B49" s="83" t="s">
        <v>286</v>
      </c>
      <c r="C49" s="259">
        <v>6.6447324981893569E-2</v>
      </c>
      <c r="D49" s="259">
        <v>7.9537593695724034E-3</v>
      </c>
    </row>
    <row r="50" spans="1:4">
      <c r="A50" s="254">
        <v>329</v>
      </c>
      <c r="B50" s="83" t="s">
        <v>287</v>
      </c>
      <c r="C50" s="259">
        <v>5.8652329271702143E-2</v>
      </c>
      <c r="D50" s="259">
        <v>9.9032570001736445E-3</v>
      </c>
    </row>
    <row r="51" spans="1:4">
      <c r="A51" s="254">
        <v>331</v>
      </c>
      <c r="B51" s="83" t="s">
        <v>288</v>
      </c>
      <c r="C51" s="259">
        <v>9.5031828382842631E-2</v>
      </c>
      <c r="D51" s="259">
        <v>9.7436958830567841E-3</v>
      </c>
    </row>
    <row r="52" spans="1:4">
      <c r="A52" s="254">
        <v>332</v>
      </c>
      <c r="B52" s="83" t="s">
        <v>289</v>
      </c>
      <c r="C52" s="259">
        <v>0.37819277944367374</v>
      </c>
      <c r="D52" s="259">
        <v>6.8248865520427453E-3</v>
      </c>
    </row>
    <row r="53" spans="1:4">
      <c r="A53" s="255">
        <v>333</v>
      </c>
      <c r="B53" s="256" t="s">
        <v>290</v>
      </c>
      <c r="C53" s="263">
        <v>0.11353553313895201</v>
      </c>
      <c r="D53" s="263">
        <v>1.0106117066553533E-2</v>
      </c>
    </row>
    <row r="54" spans="1:4">
      <c r="A54" s="254">
        <v>339</v>
      </c>
      <c r="B54" s="83" t="s">
        <v>291</v>
      </c>
      <c r="C54" s="259">
        <v>0.19262627459632192</v>
      </c>
      <c r="D54" s="259">
        <v>7.7428676395676589E-3</v>
      </c>
    </row>
    <row r="55" spans="1:4">
      <c r="A55" s="254">
        <v>341</v>
      </c>
      <c r="B55" s="83" t="s">
        <v>292</v>
      </c>
      <c r="C55" s="259">
        <v>0.22326766868609935</v>
      </c>
      <c r="D55" s="259">
        <v>8.8896254387283487E-3</v>
      </c>
    </row>
    <row r="56" spans="1:4">
      <c r="A56" s="254">
        <v>342</v>
      </c>
      <c r="B56" s="83" t="s">
        <v>293</v>
      </c>
      <c r="C56" s="259">
        <v>0.16624341533130288</v>
      </c>
      <c r="D56" s="259">
        <v>6.3053402574461135E-3</v>
      </c>
    </row>
    <row r="57" spans="1:4">
      <c r="A57" s="254">
        <v>351</v>
      </c>
      <c r="B57" s="83" t="s">
        <v>294</v>
      </c>
      <c r="C57" s="259">
        <v>8.0377616708413618E-2</v>
      </c>
      <c r="D57" s="259">
        <v>1.6795747512340711E-2</v>
      </c>
    </row>
    <row r="58" spans="1:4">
      <c r="A58" s="255">
        <v>354</v>
      </c>
      <c r="B58" s="256" t="s">
        <v>295</v>
      </c>
      <c r="C58" s="263">
        <v>7.3135693195529206E-2</v>
      </c>
      <c r="D58" s="263">
        <v>3.4439840526861287E-3</v>
      </c>
    </row>
    <row r="59" spans="1:4">
      <c r="A59" s="254">
        <v>359</v>
      </c>
      <c r="B59" s="83" t="s">
        <v>296</v>
      </c>
      <c r="C59" s="259">
        <v>0.10196301923671174</v>
      </c>
      <c r="D59" s="259">
        <v>1.0153297057556165E-2</v>
      </c>
    </row>
    <row r="60" spans="1:4">
      <c r="A60" s="254">
        <v>391</v>
      </c>
      <c r="B60" s="83" t="s">
        <v>2</v>
      </c>
      <c r="C60" s="259">
        <v>0.46339125966643369</v>
      </c>
      <c r="D60" s="259">
        <v>3.8269129838668293E-2</v>
      </c>
    </row>
    <row r="61" spans="1:4">
      <c r="A61" s="254">
        <v>392</v>
      </c>
      <c r="B61" s="83" t="s">
        <v>297</v>
      </c>
      <c r="C61" s="259">
        <v>0</v>
      </c>
      <c r="D61" s="259">
        <v>0</v>
      </c>
    </row>
    <row r="62" spans="1:4">
      <c r="A62" s="254">
        <v>411</v>
      </c>
      <c r="B62" s="83" t="s">
        <v>298</v>
      </c>
      <c r="C62" s="259">
        <v>0</v>
      </c>
      <c r="D62" s="259">
        <v>0</v>
      </c>
    </row>
    <row r="63" spans="1:4">
      <c r="A63" s="255">
        <v>412</v>
      </c>
      <c r="B63" s="256" t="s">
        <v>299</v>
      </c>
      <c r="C63" s="263">
        <v>0</v>
      </c>
      <c r="D63" s="263">
        <v>0</v>
      </c>
    </row>
    <row r="64" spans="1:4">
      <c r="A64" s="254">
        <v>413</v>
      </c>
      <c r="B64" s="83" t="s">
        <v>300</v>
      </c>
      <c r="C64" s="259">
        <v>0</v>
      </c>
      <c r="D64" s="259">
        <v>0</v>
      </c>
    </row>
    <row r="65" spans="1:4">
      <c r="A65" s="254">
        <v>419</v>
      </c>
      <c r="B65" s="83" t="s">
        <v>301</v>
      </c>
      <c r="C65" s="259">
        <v>0</v>
      </c>
      <c r="D65" s="259">
        <v>0</v>
      </c>
    </row>
    <row r="66" spans="1:4">
      <c r="A66" s="254">
        <v>461</v>
      </c>
      <c r="B66" s="83" t="s">
        <v>302</v>
      </c>
      <c r="C66" s="259">
        <v>0</v>
      </c>
      <c r="D66" s="259">
        <v>0</v>
      </c>
    </row>
    <row r="67" spans="1:4">
      <c r="A67" s="254">
        <v>462</v>
      </c>
      <c r="B67" s="83" t="s">
        <v>303</v>
      </c>
      <c r="C67" s="259">
        <v>0</v>
      </c>
      <c r="D67" s="259">
        <v>0</v>
      </c>
    </row>
    <row r="68" spans="1:4">
      <c r="A68" s="255">
        <v>471</v>
      </c>
      <c r="B68" s="256" t="s">
        <v>216</v>
      </c>
      <c r="C68" s="263">
        <v>0</v>
      </c>
      <c r="D68" s="263">
        <v>0</v>
      </c>
    </row>
    <row r="69" spans="1:4">
      <c r="A69" s="254">
        <v>481</v>
      </c>
      <c r="B69" s="83" t="s">
        <v>217</v>
      </c>
      <c r="C69" s="259">
        <v>0</v>
      </c>
      <c r="D69" s="259">
        <v>0</v>
      </c>
    </row>
    <row r="70" spans="1:4">
      <c r="A70" s="254">
        <v>511</v>
      </c>
      <c r="B70" s="83" t="s">
        <v>3</v>
      </c>
      <c r="C70" s="260">
        <v>-33.28802207018478</v>
      </c>
      <c r="D70" s="259">
        <v>0</v>
      </c>
    </row>
    <row r="71" spans="1:4">
      <c r="A71" s="254">
        <v>531</v>
      </c>
      <c r="B71" s="83" t="s">
        <v>4</v>
      </c>
      <c r="C71" s="259">
        <v>0</v>
      </c>
      <c r="D71" s="259">
        <v>0</v>
      </c>
    </row>
    <row r="72" spans="1:4">
      <c r="A72" s="254">
        <v>551</v>
      </c>
      <c r="B72" s="83" t="s">
        <v>304</v>
      </c>
      <c r="C72" s="259">
        <v>0</v>
      </c>
      <c r="D72" s="259">
        <v>0</v>
      </c>
    </row>
    <row r="73" spans="1:4">
      <c r="A73" s="255">
        <v>552</v>
      </c>
      <c r="B73" s="256" t="s">
        <v>305</v>
      </c>
      <c r="C73" s="263">
        <v>0</v>
      </c>
      <c r="D73" s="263">
        <v>0</v>
      </c>
    </row>
    <row r="74" spans="1:4">
      <c r="A74" s="254">
        <v>553</v>
      </c>
      <c r="B74" s="83" t="s">
        <v>306</v>
      </c>
      <c r="C74" s="259">
        <v>0</v>
      </c>
      <c r="D74" s="259">
        <v>0</v>
      </c>
    </row>
    <row r="75" spans="1:4">
      <c r="A75" s="254">
        <v>571</v>
      </c>
      <c r="B75" s="83" t="s">
        <v>307</v>
      </c>
      <c r="C75" s="259">
        <v>0</v>
      </c>
      <c r="D75" s="260">
        <v>-1.6018842018990977E-2</v>
      </c>
    </row>
    <row r="76" spans="1:4">
      <c r="A76" s="254">
        <v>572</v>
      </c>
      <c r="B76" s="83" t="s">
        <v>308</v>
      </c>
      <c r="C76" s="259">
        <v>0</v>
      </c>
      <c r="D76" s="260">
        <v>-1.4390926675943985</v>
      </c>
    </row>
    <row r="77" spans="1:4">
      <c r="A77" s="254">
        <v>573</v>
      </c>
      <c r="B77" s="83" t="s">
        <v>309</v>
      </c>
      <c r="C77" s="259">
        <v>0</v>
      </c>
      <c r="D77" s="260">
        <v>0</v>
      </c>
    </row>
    <row r="78" spans="1:4">
      <c r="A78" s="255">
        <v>574</v>
      </c>
      <c r="B78" s="256" t="s">
        <v>310</v>
      </c>
      <c r="C78" s="263">
        <v>0</v>
      </c>
      <c r="D78" s="423">
        <v>-0.24822575929496773</v>
      </c>
    </row>
    <row r="79" spans="1:4">
      <c r="A79" s="254">
        <v>575</v>
      </c>
      <c r="B79" s="83" t="s">
        <v>311</v>
      </c>
      <c r="C79" s="259">
        <v>0</v>
      </c>
      <c r="D79" s="260">
        <v>-9.5629341447338069E-3</v>
      </c>
    </row>
    <row r="80" spans="1:4">
      <c r="A80" s="254">
        <v>576</v>
      </c>
      <c r="B80" s="83" t="s">
        <v>312</v>
      </c>
      <c r="C80" s="259">
        <v>0</v>
      </c>
      <c r="D80" s="260">
        <v>-8.1211898297377179</v>
      </c>
    </row>
    <row r="81" spans="1:4">
      <c r="A81" s="254">
        <v>577</v>
      </c>
      <c r="B81" s="83" t="s">
        <v>313</v>
      </c>
      <c r="C81" s="259">
        <v>0</v>
      </c>
      <c r="D81" s="260">
        <v>-5.7959762157505272</v>
      </c>
    </row>
    <row r="82" spans="1:4">
      <c r="A82" s="254">
        <v>578</v>
      </c>
      <c r="B82" s="83" t="s">
        <v>314</v>
      </c>
      <c r="C82" s="259">
        <v>0</v>
      </c>
      <c r="D82" s="259">
        <v>0</v>
      </c>
    </row>
    <row r="83" spans="1:4">
      <c r="A83" s="255">
        <v>579</v>
      </c>
      <c r="B83" s="256" t="s">
        <v>315</v>
      </c>
      <c r="C83" s="263">
        <v>0</v>
      </c>
      <c r="D83" s="263">
        <v>0</v>
      </c>
    </row>
    <row r="84" spans="1:4">
      <c r="A84" s="254">
        <v>591</v>
      </c>
      <c r="B84" s="83" t="s">
        <v>316</v>
      </c>
      <c r="C84" s="259">
        <v>0</v>
      </c>
      <c r="D84" s="259">
        <v>0</v>
      </c>
    </row>
    <row r="85" spans="1:4">
      <c r="A85" s="254">
        <v>592</v>
      </c>
      <c r="B85" s="83" t="s">
        <v>317</v>
      </c>
      <c r="C85" s="259">
        <v>0</v>
      </c>
      <c r="D85" s="259">
        <v>0</v>
      </c>
    </row>
    <row r="86" spans="1:4">
      <c r="A86" s="254">
        <v>593</v>
      </c>
      <c r="B86" s="83" t="s">
        <v>318</v>
      </c>
      <c r="C86" s="259">
        <v>2.7195542814657189E-2</v>
      </c>
      <c r="D86" s="259">
        <v>2.0114819362467631E-3</v>
      </c>
    </row>
    <row r="87" spans="1:4">
      <c r="A87" s="254">
        <v>594</v>
      </c>
      <c r="B87" s="83" t="s">
        <v>319</v>
      </c>
      <c r="C87" s="259">
        <v>0</v>
      </c>
      <c r="D87" s="259">
        <v>0</v>
      </c>
    </row>
    <row r="88" spans="1:4">
      <c r="A88" s="255">
        <v>595</v>
      </c>
      <c r="B88" s="256" t="s">
        <v>320</v>
      </c>
      <c r="C88" s="263">
        <v>0.22993824931174328</v>
      </c>
      <c r="D88" s="263">
        <v>1.9954175424054942E-2</v>
      </c>
    </row>
    <row r="89" spans="1:4">
      <c r="A89" s="254">
        <v>611</v>
      </c>
      <c r="B89" s="83" t="s">
        <v>5</v>
      </c>
      <c r="C89" s="259">
        <v>0</v>
      </c>
      <c r="D89" s="259">
        <v>0</v>
      </c>
    </row>
    <row r="90" spans="1:4">
      <c r="A90" s="254">
        <v>631</v>
      </c>
      <c r="B90" s="83" t="s">
        <v>321</v>
      </c>
      <c r="C90" s="259">
        <v>0</v>
      </c>
      <c r="D90" s="259">
        <v>0</v>
      </c>
    </row>
    <row r="91" spans="1:4">
      <c r="A91" s="254">
        <v>632</v>
      </c>
      <c r="B91" s="83" t="s">
        <v>322</v>
      </c>
      <c r="C91" s="259">
        <v>0</v>
      </c>
      <c r="D91" s="259">
        <v>0</v>
      </c>
    </row>
    <row r="92" spans="1:4">
      <c r="A92" s="254">
        <v>641</v>
      </c>
      <c r="B92" s="83" t="s">
        <v>323</v>
      </c>
      <c r="C92" s="259">
        <v>0</v>
      </c>
      <c r="D92" s="259">
        <v>0</v>
      </c>
    </row>
    <row r="93" spans="1:4">
      <c r="A93" s="255">
        <v>642</v>
      </c>
      <c r="B93" s="256" t="s">
        <v>324</v>
      </c>
      <c r="C93" s="263">
        <v>0</v>
      </c>
      <c r="D93" s="263">
        <v>0</v>
      </c>
    </row>
    <row r="94" spans="1:4">
      <c r="A94" s="254">
        <v>643</v>
      </c>
      <c r="B94" s="83" t="s">
        <v>325</v>
      </c>
      <c r="C94" s="259">
        <v>0</v>
      </c>
      <c r="D94" s="259">
        <v>0</v>
      </c>
    </row>
    <row r="95" spans="1:4">
      <c r="A95" s="254">
        <v>644</v>
      </c>
      <c r="B95" s="83" t="s">
        <v>326</v>
      </c>
      <c r="C95" s="259">
        <v>0</v>
      </c>
      <c r="D95" s="259">
        <v>0</v>
      </c>
    </row>
    <row r="96" spans="1:4">
      <c r="A96" s="254">
        <v>659</v>
      </c>
      <c r="B96" s="83" t="s">
        <v>327</v>
      </c>
      <c r="C96" s="259">
        <v>0</v>
      </c>
      <c r="D96" s="259">
        <v>0</v>
      </c>
    </row>
    <row r="97" spans="1:5">
      <c r="A97" s="254">
        <v>661</v>
      </c>
      <c r="B97" s="83" t="s">
        <v>328</v>
      </c>
      <c r="C97" s="259">
        <v>0</v>
      </c>
      <c r="D97" s="259">
        <v>0</v>
      </c>
    </row>
    <row r="98" spans="1:5">
      <c r="A98" s="255">
        <v>662</v>
      </c>
      <c r="B98" s="256" t="s">
        <v>329</v>
      </c>
      <c r="C98" s="263">
        <v>0</v>
      </c>
      <c r="D98" s="263">
        <v>0</v>
      </c>
    </row>
    <row r="99" spans="1:5">
      <c r="A99" s="254">
        <v>663</v>
      </c>
      <c r="B99" s="83" t="s">
        <v>330</v>
      </c>
      <c r="C99" s="259">
        <v>0</v>
      </c>
      <c r="D99" s="259">
        <v>0</v>
      </c>
    </row>
    <row r="100" spans="1:5">
      <c r="A100" s="254">
        <v>669</v>
      </c>
      <c r="B100" s="83" t="s">
        <v>331</v>
      </c>
      <c r="C100" s="259">
        <v>0</v>
      </c>
      <c r="D100" s="259">
        <v>0</v>
      </c>
    </row>
    <row r="101" spans="1:5">
      <c r="A101" s="254">
        <v>671</v>
      </c>
      <c r="B101" s="83" t="s">
        <v>332</v>
      </c>
      <c r="C101" s="259">
        <v>0</v>
      </c>
      <c r="D101" s="259">
        <v>0</v>
      </c>
    </row>
    <row r="102" spans="1:5">
      <c r="A102" s="254">
        <v>672</v>
      </c>
      <c r="B102" s="83" t="s">
        <v>333</v>
      </c>
      <c r="C102" s="259">
        <v>0</v>
      </c>
      <c r="D102" s="259">
        <v>0</v>
      </c>
    </row>
    <row r="103" spans="1:5">
      <c r="A103" s="255">
        <v>673</v>
      </c>
      <c r="B103" s="256" t="s">
        <v>334</v>
      </c>
      <c r="C103" s="263">
        <v>0</v>
      </c>
      <c r="D103" s="263">
        <v>0</v>
      </c>
    </row>
    <row r="104" spans="1:5">
      <c r="A104" s="254">
        <v>674</v>
      </c>
      <c r="B104" s="83" t="s">
        <v>335</v>
      </c>
      <c r="C104" s="259">
        <v>0</v>
      </c>
      <c r="D104" s="259">
        <v>0</v>
      </c>
    </row>
    <row r="105" spans="1:5">
      <c r="A105" s="254">
        <v>679</v>
      </c>
      <c r="B105" s="83" t="s">
        <v>336</v>
      </c>
      <c r="C105" s="259">
        <v>1.5024752758049513E-4</v>
      </c>
      <c r="D105" s="259">
        <v>2.715020735510174E-5</v>
      </c>
    </row>
    <row r="106" spans="1:5">
      <c r="A106" s="254">
        <v>681</v>
      </c>
      <c r="B106" s="83" t="s">
        <v>6</v>
      </c>
      <c r="C106" s="259">
        <v>0</v>
      </c>
      <c r="D106" s="259">
        <v>0</v>
      </c>
    </row>
    <row r="107" spans="1:5">
      <c r="A107" s="257">
        <v>691</v>
      </c>
      <c r="B107" s="258" t="s">
        <v>7</v>
      </c>
      <c r="C107" s="262">
        <v>2.5631946822416617E-2</v>
      </c>
      <c r="D107" s="262">
        <v>2.5823353363711686E-2</v>
      </c>
    </row>
    <row r="109" spans="1:5">
      <c r="A109" s="13" t="s">
        <v>338</v>
      </c>
      <c r="C109" s="13"/>
      <c r="D109" s="13"/>
      <c r="E109" s="13"/>
    </row>
    <row r="110" spans="1:5">
      <c r="B110" s="13" t="s">
        <v>339</v>
      </c>
      <c r="C110" s="13"/>
      <c r="D110" s="13"/>
      <c r="E110" s="13"/>
    </row>
  </sheetData>
  <sheetProtection sheet="1" objects="1" scenarios="1"/>
  <phoneticPr fontId="5"/>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S109"/>
  <sheetViews>
    <sheetView topLeftCell="A3" workbookViewId="0">
      <pane xSplit="2" ySplit="1" topLeftCell="C4" activePane="bottomRight" state="frozen"/>
      <selection activeCell="A3" sqref="A3"/>
      <selection pane="topRight" activeCell="C3" sqref="C3"/>
      <selection pane="bottomLeft" activeCell="A4" sqref="A4"/>
      <selection pane="bottomRight" activeCell="C22" sqref="C22"/>
    </sheetView>
  </sheetViews>
  <sheetFormatPr defaultRowHeight="11.25"/>
  <cols>
    <col min="1" max="1" width="4" customWidth="1"/>
    <col min="2" max="2" width="46.83203125" bestFit="1" customWidth="1"/>
    <col min="3" max="3" width="12.1640625" customWidth="1"/>
    <col min="4" max="7" width="10" customWidth="1"/>
    <col min="8" max="9" width="10" bestFit="1" customWidth="1"/>
    <col min="11" max="11" width="14.33203125" customWidth="1"/>
    <col min="19" max="19" width="10" bestFit="1" customWidth="1"/>
  </cols>
  <sheetData>
    <row r="1" spans="1:19">
      <c r="A1" t="s">
        <v>9</v>
      </c>
    </row>
    <row r="3" spans="1:19" ht="22.5">
      <c r="A3" s="8"/>
      <c r="B3" s="9"/>
      <c r="C3" s="253" t="s">
        <v>84</v>
      </c>
      <c r="D3" s="14" t="s">
        <v>11</v>
      </c>
      <c r="E3" s="312" t="s">
        <v>12</v>
      </c>
      <c r="F3" s="14" t="s">
        <v>13</v>
      </c>
      <c r="G3" s="312" t="s">
        <v>10</v>
      </c>
      <c r="H3" s="14" t="s">
        <v>220</v>
      </c>
      <c r="I3" s="311" t="s">
        <v>14</v>
      </c>
      <c r="K3" s="241" t="s">
        <v>221</v>
      </c>
      <c r="L3" s="241"/>
    </row>
    <row r="4" spans="1:19">
      <c r="A4" s="270">
        <v>11</v>
      </c>
      <c r="B4" s="269" t="s">
        <v>243</v>
      </c>
      <c r="C4" s="306">
        <f>'H23取引基本表（生産者）(104)'!DQ4/'H23取引基本表（生産者）(104)'!DM4*-1</f>
        <v>0.30026876162910893</v>
      </c>
      <c r="D4" s="303">
        <f>1-C4</f>
        <v>0.69973123837089113</v>
      </c>
      <c r="E4" s="306">
        <f t="array" ref="E4:E107">TRANSPOSE(投入係数!C116:DB116)</f>
        <v>0.56037635481082515</v>
      </c>
      <c r="F4" s="303">
        <f t="array" ref="F4:F107">TRANSPOSE(投入係数!C110:DB110)</f>
        <v>6.3446151118203786E-2</v>
      </c>
      <c r="G4" s="306">
        <f>'H23取引基本表（生産者）(104)'!DE4/'H23取引基本表（生産者）(104)'!$DE$108</f>
        <v>7.9858387502231721E-3</v>
      </c>
      <c r="H4" s="16">
        <v>0.433672451625773</v>
      </c>
      <c r="I4" s="15">
        <v>3.9707870647427798E-2</v>
      </c>
      <c r="K4" s="241" t="s">
        <v>203</v>
      </c>
      <c r="L4" s="241"/>
      <c r="S4" s="250"/>
    </row>
    <row r="5" spans="1:19">
      <c r="A5" s="254">
        <v>12</v>
      </c>
      <c r="B5" s="298" t="s">
        <v>244</v>
      </c>
      <c r="C5" s="307">
        <f>'H23取引基本表（生産者）(104)'!DQ5/'H23取引基本表（生産者）(104)'!DM5*-1</f>
        <v>6.7714745714556296E-2</v>
      </c>
      <c r="D5" s="10">
        <f t="shared" ref="D5:D68" si="0">1-C5</f>
        <v>0.93228525428544373</v>
      </c>
      <c r="E5" s="307">
        <v>0.22786960514233243</v>
      </c>
      <c r="F5" s="10">
        <v>6.1042240587695133E-2</v>
      </c>
      <c r="G5" s="307">
        <f>'H23取引基本表（生産者）(104)'!DE5/'H23取引基本表（生産者）(104)'!$DE$108</f>
        <v>7.6873821778917508E-4</v>
      </c>
      <c r="H5" s="3">
        <v>7.8696051423324156E-2</v>
      </c>
      <c r="I5" s="2">
        <v>1.6391184573002756E-2</v>
      </c>
      <c r="K5" s="242" t="s">
        <v>204</v>
      </c>
      <c r="L5" s="243">
        <f>VLOOKUP(データ入力表!E6,各種係数!K6:L10,2,FALSE)</f>
        <v>100</v>
      </c>
      <c r="S5" s="250"/>
    </row>
    <row r="6" spans="1:19">
      <c r="A6" s="254">
        <v>13</v>
      </c>
      <c r="B6" s="298" t="s">
        <v>245</v>
      </c>
      <c r="C6" s="307">
        <f>'H23取引基本表（生産者）(104)'!DQ6/'H23取引基本表（生産者）(104)'!DM6*-1</f>
        <v>1.6184310738766184E-3</v>
      </c>
      <c r="D6" s="10">
        <f t="shared" si="0"/>
        <v>0.9983815689261234</v>
      </c>
      <c r="E6" s="307">
        <v>0.63074878156845371</v>
      </c>
      <c r="F6" s="10">
        <v>0.36606114311032345</v>
      </c>
      <c r="G6" s="307">
        <f>'H23取引基本表（生産者）(104)'!DE6/'H23取引基本表（生産者）(104)'!$DE$108</f>
        <v>1.0515336506429346E-3</v>
      </c>
      <c r="H6" s="3">
        <v>0.28480283562250774</v>
      </c>
      <c r="I6" s="2">
        <v>0.12565352237483385</v>
      </c>
      <c r="K6" s="244" t="s">
        <v>205</v>
      </c>
      <c r="L6" s="244">
        <v>100</v>
      </c>
      <c r="S6" s="250"/>
    </row>
    <row r="7" spans="1:19">
      <c r="A7" s="254">
        <v>15</v>
      </c>
      <c r="B7" s="298" t="s">
        <v>0</v>
      </c>
      <c r="C7" s="307">
        <f>'H23取引基本表（生産者）(104)'!DQ7/'H23取引基本表（生産者）(104)'!DM7*-1</f>
        <v>0.2360617791435527</v>
      </c>
      <c r="D7" s="10">
        <f t="shared" si="0"/>
        <v>0.76393822085644736</v>
      </c>
      <c r="E7" s="307">
        <v>0.61629022123747479</v>
      </c>
      <c r="F7" s="10">
        <v>0.13783524587453289</v>
      </c>
      <c r="G7" s="307">
        <f>'H23取引基本表（生産者）(104)'!DE7/'H23取引基本表（生産者）(104)'!$DE$108</f>
        <v>6.4658132986342143E-4</v>
      </c>
      <c r="H7" s="3">
        <v>7.4969410364099348E-2</v>
      </c>
      <c r="I7" s="2">
        <v>4.3222328780713651E-2</v>
      </c>
      <c r="K7" s="245" t="s">
        <v>206</v>
      </c>
      <c r="L7" s="246">
        <v>1</v>
      </c>
      <c r="S7" s="250"/>
    </row>
    <row r="8" spans="1:19">
      <c r="A8" s="255">
        <v>17</v>
      </c>
      <c r="B8" s="271" t="s">
        <v>1</v>
      </c>
      <c r="C8" s="307">
        <f>'H23取引基本表（生産者）(104)'!DQ8/'H23取引基本表（生産者）(104)'!DM8*-1</f>
        <v>0.77496179988408243</v>
      </c>
      <c r="D8" s="10">
        <f t="shared" si="0"/>
        <v>0.22503820011591757</v>
      </c>
      <c r="E8" s="307">
        <v>0.47474873431927578</v>
      </c>
      <c r="F8" s="10">
        <v>0.11449734394094321</v>
      </c>
      <c r="G8" s="307">
        <f>'H23取引基本表（生産者）(104)'!DE8/'H23取引基本表（生産者）(104)'!$DE$108</f>
        <v>1.2600505362597887E-3</v>
      </c>
      <c r="H8" s="3">
        <v>9.2226351098585929E-2</v>
      </c>
      <c r="I8" s="2">
        <v>2.7333715739332121E-2</v>
      </c>
      <c r="K8" s="245" t="s">
        <v>207</v>
      </c>
      <c r="L8" s="247">
        <v>0.01</v>
      </c>
      <c r="S8" s="250"/>
    </row>
    <row r="9" spans="1:19">
      <c r="A9" s="254">
        <v>61</v>
      </c>
      <c r="B9" s="298" t="s">
        <v>246</v>
      </c>
      <c r="C9" s="308">
        <f>'H23取引基本表（生産者）(104)'!DQ9/'H23取引基本表（生産者）(104)'!DM9*-1</f>
        <v>0.99169918052451478</v>
      </c>
      <c r="D9" s="11">
        <f t="shared" si="0"/>
        <v>8.3008194754852216E-3</v>
      </c>
      <c r="E9" s="308">
        <v>0.42510693403445432</v>
      </c>
      <c r="F9" s="11">
        <v>0.33661656790801708</v>
      </c>
      <c r="G9" s="308">
        <f>'H23取引基本表（生産者）(104)'!DE9/'H23取引基本表（生産者）(104)'!$DE$108</f>
        <v>-2.2820517524591346E-5</v>
      </c>
      <c r="H9" s="5">
        <v>5.7999450614134911E-2</v>
      </c>
      <c r="I9" s="313">
        <v>5.395754032099831E-2</v>
      </c>
      <c r="K9" s="245" t="s">
        <v>208</v>
      </c>
      <c r="L9" s="248">
        <v>1E-3</v>
      </c>
      <c r="S9" s="250"/>
    </row>
    <row r="10" spans="1:19">
      <c r="A10" s="254">
        <v>62</v>
      </c>
      <c r="B10" s="298" t="s">
        <v>247</v>
      </c>
      <c r="C10" s="307">
        <f>'H23取引基本表（生産者）(104)'!DQ10/'H23取引基本表（生産者）(104)'!DM10*-1</f>
        <v>1</v>
      </c>
      <c r="D10" s="10">
        <f t="shared" si="0"/>
        <v>0</v>
      </c>
      <c r="E10" s="307">
        <v>0</v>
      </c>
      <c r="F10" s="10">
        <v>0</v>
      </c>
      <c r="G10" s="307">
        <f>'H23取引基本表（生産者）(104)'!DE10/'H23取引基本表（生産者）(104)'!$DE$108</f>
        <v>0</v>
      </c>
      <c r="H10" s="3">
        <v>0</v>
      </c>
      <c r="I10" s="2">
        <v>0</v>
      </c>
      <c r="K10" s="245" t="s">
        <v>209</v>
      </c>
      <c r="L10" s="249">
        <v>9.9999999999999995E-7</v>
      </c>
      <c r="S10" s="250"/>
    </row>
    <row r="11" spans="1:19">
      <c r="A11" s="254">
        <v>111</v>
      </c>
      <c r="B11" s="298" t="s">
        <v>248</v>
      </c>
      <c r="C11" s="307">
        <f>'H23取引基本表（生産者）(104)'!DQ11/'H23取引基本表（生産者）(104)'!DM11*-1</f>
        <v>0.76725643482956396</v>
      </c>
      <c r="D11" s="10">
        <f t="shared" si="0"/>
        <v>0.23274356517043604</v>
      </c>
      <c r="E11" s="307">
        <v>0.30999943195804064</v>
      </c>
      <c r="F11" s="10">
        <v>0.19916182253106873</v>
      </c>
      <c r="G11" s="307">
        <f>'H23取引基本表（生産者）(104)'!DE11/'H23取引基本表（生産者）(104)'!$DE$108</f>
        <v>6.2025271709583406E-2</v>
      </c>
      <c r="H11" s="3">
        <v>9.4755710399585955E-2</v>
      </c>
      <c r="I11" s="2">
        <v>7.9002013393167092E-2</v>
      </c>
      <c r="S11" s="250"/>
    </row>
    <row r="12" spans="1:19">
      <c r="A12" s="254">
        <v>112</v>
      </c>
      <c r="B12" s="298" t="s">
        <v>249</v>
      </c>
      <c r="C12" s="307">
        <f>'H23取引基本表（生産者）(104)'!DQ12/'H23取引基本表（生産者）(104)'!DM12*-1</f>
        <v>0.8563306250751499</v>
      </c>
      <c r="D12" s="10">
        <f t="shared" si="0"/>
        <v>0.1436693749248501</v>
      </c>
      <c r="E12" s="307">
        <v>0.73901936406832769</v>
      </c>
      <c r="F12" s="10">
        <v>8.5145698860636609E-2</v>
      </c>
      <c r="G12" s="307">
        <f>'H23取引基本表（生産者）(104)'!DE12/'H23取引基本表（生産者）(104)'!$DE$108</f>
        <v>1.7165951250899956E-2</v>
      </c>
      <c r="H12" s="3">
        <v>1.7294820920687366E-2</v>
      </c>
      <c r="I12" s="2">
        <v>1.5285181463630636E-2</v>
      </c>
      <c r="S12" s="250"/>
    </row>
    <row r="13" spans="1:19">
      <c r="A13" s="255">
        <v>113</v>
      </c>
      <c r="B13" s="271" t="s">
        <v>250</v>
      </c>
      <c r="C13" s="309">
        <f>'H23取引基本表（生産者）(104)'!DQ13/'H23取引基本表（生産者）(104)'!DM13*-1</f>
        <v>0.64603661879179919</v>
      </c>
      <c r="D13" s="12">
        <f t="shared" si="0"/>
        <v>0.35396338120820081</v>
      </c>
      <c r="E13" s="309">
        <v>0.15681765923200736</v>
      </c>
      <c r="F13" s="12">
        <v>6.6107151069211306E-2</v>
      </c>
      <c r="G13" s="309">
        <f>'H23取引基本表（生産者）(104)'!DE13/'H23取引基本表（生産者）(104)'!$DE$108</f>
        <v>6.5239832452655255E-4</v>
      </c>
      <c r="H13" s="6">
        <v>2.4948263968728443E-2</v>
      </c>
      <c r="I13" s="27">
        <v>2.0004598758335251E-2</v>
      </c>
      <c r="S13" s="250"/>
    </row>
    <row r="14" spans="1:19">
      <c r="A14" s="254">
        <v>114</v>
      </c>
      <c r="B14" s="298" t="s">
        <v>251</v>
      </c>
      <c r="C14" s="307">
        <f>'H23取引基本表（生産者）(104)'!DQ14/'H23取引基本表（生産者）(104)'!DM14*-1</f>
        <v>1</v>
      </c>
      <c r="D14" s="10">
        <f t="shared" si="0"/>
        <v>0</v>
      </c>
      <c r="E14" s="307">
        <v>0</v>
      </c>
      <c r="F14" s="10">
        <v>0</v>
      </c>
      <c r="G14" s="307">
        <f>'H23取引基本表（生産者）(104)'!DE14/'H23取引基本表（生産者）(104)'!$DE$108</f>
        <v>1.3393406481295453E-2</v>
      </c>
      <c r="H14" s="3">
        <v>0</v>
      </c>
      <c r="I14" s="2">
        <v>0</v>
      </c>
      <c r="S14" s="250"/>
    </row>
    <row r="15" spans="1:19">
      <c r="A15" s="254">
        <v>151</v>
      </c>
      <c r="B15" s="298" t="s">
        <v>252</v>
      </c>
      <c r="C15" s="307">
        <f>'H23取引基本表（生産者）(104)'!DQ15/'H23取引基本表（生産者）(104)'!DM15*-1</f>
        <v>0.90431724472471497</v>
      </c>
      <c r="D15" s="10">
        <f t="shared" si="0"/>
        <v>9.5682755275285025E-2</v>
      </c>
      <c r="E15" s="307">
        <v>0.37232905982905984</v>
      </c>
      <c r="F15" s="10">
        <v>0.33573717948717946</v>
      </c>
      <c r="G15" s="307">
        <f>'H23取引基本表（生産者）(104)'!DE15/'H23取引基本表（生産者）(104)'!$DE$108</f>
        <v>2.3894424231630937E-4</v>
      </c>
      <c r="H15" s="3">
        <v>9.001068376068376E-2</v>
      </c>
      <c r="I15" s="2">
        <v>7.0245726495726496E-2</v>
      </c>
      <c r="S15" s="250"/>
    </row>
    <row r="16" spans="1:19">
      <c r="A16" s="254">
        <v>152</v>
      </c>
      <c r="B16" s="298" t="s">
        <v>253</v>
      </c>
      <c r="C16" s="307">
        <f>'H23取引基本表（生産者）(104)'!DQ16/'H23取引基本表（生産者）(104)'!DM16*-1</f>
        <v>0.97579473939002748</v>
      </c>
      <c r="D16" s="10">
        <f t="shared" si="0"/>
        <v>2.4205260609972523E-2</v>
      </c>
      <c r="E16" s="307">
        <v>0.57419231260375436</v>
      </c>
      <c r="F16" s="10">
        <v>0.16070744477078278</v>
      </c>
      <c r="G16" s="307">
        <f>'H23取引基本表（生産者）(104)'!DE16/'H23取引基本表（生産者）(104)'!$DE$108</f>
        <v>1.3989872164830362E-2</v>
      </c>
      <c r="H16" s="3">
        <v>9.3027710381815856E-2</v>
      </c>
      <c r="I16" s="2">
        <v>7.2659941259098457E-2</v>
      </c>
      <c r="S16" s="250"/>
    </row>
    <row r="17" spans="1:19">
      <c r="A17" s="254">
        <v>161</v>
      </c>
      <c r="B17" s="298" t="s">
        <v>254</v>
      </c>
      <c r="C17" s="307">
        <f>'H23取引基本表（生産者）(104)'!DQ17/'H23取引基本表（生産者）(104)'!DM17*-1</f>
        <v>0.72585387921284772</v>
      </c>
      <c r="D17" s="10">
        <f t="shared" si="0"/>
        <v>0.27414612078715228</v>
      </c>
      <c r="E17" s="307">
        <v>0.41265240855486707</v>
      </c>
      <c r="F17" s="10">
        <v>0.22103404623892331</v>
      </c>
      <c r="G17" s="307">
        <f>'H23取引基本表（生産者）(104)'!DE17/'H23取引基本表（生産者）(104)'!$DE$108</f>
        <v>1.4318756093861237E-4</v>
      </c>
      <c r="H17" s="3">
        <v>0.10380438403624492</v>
      </c>
      <c r="I17" s="2">
        <v>6.2029448997268304E-2</v>
      </c>
      <c r="S17" s="250"/>
    </row>
    <row r="18" spans="1:19">
      <c r="A18" s="255">
        <v>162</v>
      </c>
      <c r="B18" s="271" t="s">
        <v>255</v>
      </c>
      <c r="C18" s="307">
        <f>'H23取引基本表（生産者）(104)'!DQ18/'H23取引基本表（生産者）(104)'!DM18*-1</f>
        <v>0.81389305347326335</v>
      </c>
      <c r="D18" s="10">
        <f t="shared" si="0"/>
        <v>0.18610694652673665</v>
      </c>
      <c r="E18" s="307">
        <v>0.44860234445446345</v>
      </c>
      <c r="F18" s="10">
        <v>0.42010820559062217</v>
      </c>
      <c r="G18" s="307">
        <f>'H23取引基本表（生産者）(104)'!DE18/'H23取引基本表（生産者）(104)'!$DE$108</f>
        <v>4.3627459973483455E-4</v>
      </c>
      <c r="H18" s="3">
        <v>0.19413886384129847</v>
      </c>
      <c r="I18" s="2">
        <v>0.1224526600541028</v>
      </c>
      <c r="S18" s="250"/>
    </row>
    <row r="19" spans="1:19">
      <c r="A19" s="254">
        <v>163</v>
      </c>
      <c r="B19" s="298" t="s">
        <v>256</v>
      </c>
      <c r="C19" s="308">
        <f>'H23取引基本表（生産者）(104)'!DQ19/'H23取引基本表（生産者）(104)'!DM19*-1</f>
        <v>0.84375475429788527</v>
      </c>
      <c r="D19" s="11">
        <f t="shared" si="0"/>
        <v>0.15624524570211473</v>
      </c>
      <c r="E19" s="308">
        <v>0.47662820989951621</v>
      </c>
      <c r="F19" s="11">
        <v>9.3487160401935249E-2</v>
      </c>
      <c r="G19" s="308">
        <f>'H23取引基本表（生産者）(104)'!DE19/'H23取引基本表（生産者）(104)'!$DE$108</f>
        <v>1.8569636809226289E-4</v>
      </c>
      <c r="H19" s="5">
        <v>1.2504652028284331E-2</v>
      </c>
      <c r="I19" s="313">
        <v>1.1648678823967249E-2</v>
      </c>
      <c r="S19" s="250"/>
    </row>
    <row r="20" spans="1:19">
      <c r="A20" s="254">
        <v>164</v>
      </c>
      <c r="B20" s="298" t="s">
        <v>257</v>
      </c>
      <c r="C20" s="307">
        <f>'H23取引基本表（生産者）(104)'!DQ20/'H23取引基本表（生産者）(104)'!DM20*-1</f>
        <v>0.8971718413771903</v>
      </c>
      <c r="D20" s="10">
        <f t="shared" si="0"/>
        <v>0.1028281586228097</v>
      </c>
      <c r="E20" s="307">
        <v>0.39396184478607149</v>
      </c>
      <c r="F20" s="10">
        <v>0.25263937766253008</v>
      </c>
      <c r="G20" s="307">
        <f>'H23取引基本表（生産者）(104)'!DE20/'H23取引基本表（生産者）(104)'!$DE$108</f>
        <v>8.9313241135459463E-4</v>
      </c>
      <c r="H20" s="3">
        <v>0.10224115576958696</v>
      </c>
      <c r="I20" s="2">
        <v>6.9272087423596959E-2</v>
      </c>
      <c r="S20" s="250"/>
    </row>
    <row r="21" spans="1:19">
      <c r="A21" s="254">
        <v>191</v>
      </c>
      <c r="B21" s="298" t="s">
        <v>258</v>
      </c>
      <c r="C21" s="307">
        <f>'H23取引基本表（生産者）(104)'!DQ21/'H23取引基本表（生産者）(104)'!DM21*-1</f>
        <v>0.755781359495445</v>
      </c>
      <c r="D21" s="10">
        <f t="shared" si="0"/>
        <v>0.244218640504555</v>
      </c>
      <c r="E21" s="307">
        <v>0.52321542496632878</v>
      </c>
      <c r="F21" s="10">
        <v>0.31147657191465228</v>
      </c>
      <c r="G21" s="307">
        <f>'H23取引基本表（生産者）(104)'!DE21/'H23取引基本表（生産者）(104)'!$DE$108</f>
        <v>2.0135750756992364E-4</v>
      </c>
      <c r="H21" s="3">
        <v>0.1189480399801517</v>
      </c>
      <c r="I21" s="2">
        <v>9.3287020628056994E-2</v>
      </c>
      <c r="S21" s="250"/>
    </row>
    <row r="22" spans="1:19">
      <c r="A22" s="254">
        <v>201</v>
      </c>
      <c r="B22" s="298" t="s">
        <v>259</v>
      </c>
      <c r="C22" s="307">
        <f>'H23取引基本表（生産者）(104)'!DQ22/'H23取引基本表（生産者）(104)'!DM22*-1</f>
        <v>0.73797780517879163</v>
      </c>
      <c r="D22" s="10">
        <f t="shared" si="0"/>
        <v>0.26202219482120837</v>
      </c>
      <c r="E22" s="307">
        <v>0.3255040125269133</v>
      </c>
      <c r="F22" s="10">
        <v>8.3773732628694461E-2</v>
      </c>
      <c r="G22" s="307">
        <f>'H23取引基本表（生産者）(104)'!DE22/'H23取引基本表（生産者）(104)'!$DE$108</f>
        <v>3.221720121118778E-5</v>
      </c>
      <c r="H22" s="3">
        <v>1.7420238794284598E-2</v>
      </c>
      <c r="I22" s="2">
        <v>1.624584067332159E-2</v>
      </c>
      <c r="S22" s="250"/>
    </row>
    <row r="23" spans="1:19">
      <c r="A23" s="255">
        <v>202</v>
      </c>
      <c r="B23" s="271" t="s">
        <v>260</v>
      </c>
      <c r="C23" s="309">
        <f>'H23取引基本表（生産者）(104)'!DQ23/'H23取引基本表（生産者）(104)'!DM23*-1</f>
        <v>0.60690147191348753</v>
      </c>
      <c r="D23" s="12">
        <f t="shared" si="0"/>
        <v>0.39309852808651247</v>
      </c>
      <c r="E23" s="309">
        <v>0.3336884559774751</v>
      </c>
      <c r="F23" s="12">
        <v>2.1649798341069934E-2</v>
      </c>
      <c r="G23" s="309">
        <f>'H23取引基本表（生産者）(104)'!DE23/'H23取引基本表（生産者）(104)'!$DE$108</f>
        <v>4.8773262944714832E-5</v>
      </c>
      <c r="H23" s="6">
        <v>2.5112244121451945E-3</v>
      </c>
      <c r="I23" s="27">
        <v>2.1687847195799408E-3</v>
      </c>
      <c r="S23" s="250"/>
    </row>
    <row r="24" spans="1:19">
      <c r="A24" s="254">
        <v>203</v>
      </c>
      <c r="B24" s="298" t="s">
        <v>261</v>
      </c>
      <c r="C24" s="307">
        <f>'H23取引基本表（生産者）(104)'!DQ24/'H23取引基本表（生産者）(104)'!DM24*-1</f>
        <v>0.21311747843066653</v>
      </c>
      <c r="D24" s="10">
        <f t="shared" si="0"/>
        <v>0.78688252156933347</v>
      </c>
      <c r="E24" s="307">
        <v>0.10904228623868997</v>
      </c>
      <c r="F24" s="10">
        <v>1.2335278681942672E-2</v>
      </c>
      <c r="G24" s="307">
        <f>'H23取引基本表（生産者）(104)'!DE24/'H23取引基本表（生産者）(104)'!$DE$108</f>
        <v>0</v>
      </c>
      <c r="H24" s="3">
        <v>1.2510933623940694E-3</v>
      </c>
      <c r="I24" s="2">
        <v>1.2475085676594158E-3</v>
      </c>
      <c r="S24" s="250"/>
    </row>
    <row r="25" spans="1:19">
      <c r="A25" s="254">
        <v>204</v>
      </c>
      <c r="B25" s="298" t="s">
        <v>262</v>
      </c>
      <c r="C25" s="307">
        <f>'H23取引基本表（生産者）(104)'!DQ25/'H23取引基本表（生産者）(104)'!DM25*-1</f>
        <v>0.66077616779815584</v>
      </c>
      <c r="D25" s="10">
        <f t="shared" si="0"/>
        <v>0.33922383220184416</v>
      </c>
      <c r="E25" s="307">
        <v>0.16171391982533301</v>
      </c>
      <c r="F25" s="10">
        <v>6.9961266755539696E-3</v>
      </c>
      <c r="G25" s="307">
        <f>'H23取引基本表（生産者）(104)'!DE25/'H23取引基本表（生産者）(104)'!$DE$108</f>
        <v>4.4746112793316362E-7</v>
      </c>
      <c r="H25" s="3">
        <v>8.5024195156769916E-4</v>
      </c>
      <c r="I25" s="2">
        <v>8.4499354445925659E-4</v>
      </c>
      <c r="S25" s="250"/>
    </row>
    <row r="26" spans="1:19">
      <c r="A26" s="254">
        <v>205</v>
      </c>
      <c r="B26" s="298" t="s">
        <v>263</v>
      </c>
      <c r="C26" s="307">
        <f>'H23取引基本表（生産者）(104)'!DQ26/'H23取引基本表（生産者）(104)'!DM26*-1</f>
        <v>0.58707306788747671</v>
      </c>
      <c r="D26" s="10">
        <f t="shared" si="0"/>
        <v>0.41292693211252329</v>
      </c>
      <c r="E26" s="307">
        <v>0.17502112258666566</v>
      </c>
      <c r="F26" s="10">
        <v>1.6254933857930112E-2</v>
      </c>
      <c r="G26" s="307">
        <f>'H23取引基本表（生産者）(104)'!DE26/'H23取引基本表（生産者）(104)'!$DE$108</f>
        <v>0</v>
      </c>
      <c r="H26" s="3">
        <v>1.7906909292677083E-3</v>
      </c>
      <c r="I26" s="2">
        <v>1.778080429765823E-3</v>
      </c>
      <c r="S26" s="250"/>
    </row>
    <row r="27" spans="1:19">
      <c r="A27" s="254">
        <v>206</v>
      </c>
      <c r="B27" s="298" t="s">
        <v>264</v>
      </c>
      <c r="C27" s="307">
        <f>'H23取引基本表（生産者）(104)'!DQ27/'H23取引基本表（生産者）(104)'!DM27*-1</f>
        <v>1</v>
      </c>
      <c r="D27" s="10">
        <f t="shared" si="0"/>
        <v>0</v>
      </c>
      <c r="E27" s="307">
        <v>0</v>
      </c>
      <c r="F27" s="10">
        <v>0</v>
      </c>
      <c r="G27" s="307">
        <f>'H23取引基本表（生産者）(104)'!DE27/'H23取引基本表（生産者）(104)'!$DE$108</f>
        <v>0</v>
      </c>
      <c r="H27" s="3">
        <v>0</v>
      </c>
      <c r="I27" s="2">
        <v>0</v>
      </c>
      <c r="S27" s="250"/>
    </row>
    <row r="28" spans="1:19">
      <c r="A28" s="255">
        <v>207</v>
      </c>
      <c r="B28" s="271" t="s">
        <v>265</v>
      </c>
      <c r="C28" s="307">
        <f>'H23取引基本表（生産者）(104)'!DQ28/'H23取引基本表（生産者）(104)'!DM28*-1</f>
        <v>0.9799887988971222</v>
      </c>
      <c r="D28" s="10">
        <f t="shared" si="0"/>
        <v>2.0011201102877796E-2</v>
      </c>
      <c r="E28" s="307">
        <v>0.54996946875636066</v>
      </c>
      <c r="F28" s="10">
        <v>4.5043761449216367E-2</v>
      </c>
      <c r="G28" s="307">
        <f>'H23取引基本表（生産者）(104)'!DE28/'H23取引基本表（生産者）(104)'!$DE$108</f>
        <v>2.3509607661608418E-3</v>
      </c>
      <c r="H28" s="3">
        <v>6.7575819255037651E-3</v>
      </c>
      <c r="I28" s="2">
        <v>6.5336861388153875E-3</v>
      </c>
      <c r="S28" s="250"/>
    </row>
    <row r="29" spans="1:19">
      <c r="A29" s="254">
        <v>208</v>
      </c>
      <c r="B29" s="298" t="s">
        <v>266</v>
      </c>
      <c r="C29" s="308">
        <f>'H23取引基本表（生産者）(104)'!DQ29/'H23取引基本表（生産者）(104)'!DM29*-1</f>
        <v>0.94048640915593706</v>
      </c>
      <c r="D29" s="11">
        <f t="shared" si="0"/>
        <v>5.9513590844062936E-2</v>
      </c>
      <c r="E29" s="308">
        <v>0.59588796894188489</v>
      </c>
      <c r="F29" s="11">
        <v>0.12132076219149864</v>
      </c>
      <c r="G29" s="308">
        <f>'H23取引基本表（生産者）(104)'!DE29/'H23取引基本表（生産者）(104)'!$DE$108</f>
        <v>8.0122389567712279E-3</v>
      </c>
      <c r="H29" s="5">
        <v>1.5964821930832311E-2</v>
      </c>
      <c r="I29" s="313">
        <v>1.5489442617755417E-2</v>
      </c>
      <c r="S29" s="250"/>
    </row>
    <row r="30" spans="1:19">
      <c r="A30" s="254">
        <v>211</v>
      </c>
      <c r="B30" s="298" t="s">
        <v>267</v>
      </c>
      <c r="C30" s="307">
        <f>'H23取引基本表（生産者）(104)'!DQ30/'H23取引基本表（生産者）(104)'!DM30*-1</f>
        <v>0.61364818603821636</v>
      </c>
      <c r="D30" s="10">
        <f t="shared" si="0"/>
        <v>0.38635181396178364</v>
      </c>
      <c r="E30" s="307">
        <v>0.23483657872024147</v>
      </c>
      <c r="F30" s="10">
        <v>4.7026706932271466E-3</v>
      </c>
      <c r="G30" s="307">
        <f>'H23取引基本表（生産者）(104)'!DE30/'H23取引基本表（生産者）(104)'!$DE$108</f>
        <v>3.0924038551460937E-2</v>
      </c>
      <c r="H30" s="3">
        <v>6.3385332460410215E-4</v>
      </c>
      <c r="I30" s="2">
        <v>6.3385332460410215E-4</v>
      </c>
      <c r="S30" s="250"/>
    </row>
    <row r="31" spans="1:19">
      <c r="A31" s="254">
        <v>212</v>
      </c>
      <c r="B31" s="298" t="s">
        <v>268</v>
      </c>
      <c r="C31" s="307">
        <f>'H23取引基本表（生産者）(104)'!DQ31/'H23取引基本表（生産者）(104)'!DM31*-1</f>
        <v>0.10033381739999622</v>
      </c>
      <c r="D31" s="10">
        <f t="shared" si="0"/>
        <v>0.89966618260000375</v>
      </c>
      <c r="E31" s="307">
        <v>0.20817153568112676</v>
      </c>
      <c r="F31" s="10">
        <v>3.5736600234740415E-3</v>
      </c>
      <c r="G31" s="307">
        <f>'H23取引基本表（生産者）(104)'!DE31/'H23取引基本表（生産者）(104)'!$DE$108</f>
        <v>-3.579689023465309E-6</v>
      </c>
      <c r="H31" s="3">
        <v>6.0144931767618667E-4</v>
      </c>
      <c r="I31" s="2">
        <v>5.8393137638464729E-4</v>
      </c>
      <c r="S31" s="250"/>
    </row>
    <row r="32" spans="1:19">
      <c r="A32" s="254">
        <v>221</v>
      </c>
      <c r="B32" s="298" t="s">
        <v>269</v>
      </c>
      <c r="C32" s="307">
        <f>'H23取引基本表（生産者）(104)'!DQ32/'H23取引基本表（生産者）(104)'!DM32*-1</f>
        <v>0.77147346368715086</v>
      </c>
      <c r="D32" s="10">
        <f t="shared" si="0"/>
        <v>0.22852653631284914</v>
      </c>
      <c r="E32" s="307">
        <v>0.32818526229564149</v>
      </c>
      <c r="F32" s="10">
        <v>0.22773814805966075</v>
      </c>
      <c r="G32" s="307">
        <f>'H23取引基本表（生産者）(104)'!DE32/'H23取引基本表（生産者）(104)'!$DE$108</f>
        <v>1.2904778929592438E-3</v>
      </c>
      <c r="H32" s="3">
        <v>5.542851291852964E-2</v>
      </c>
      <c r="I32" s="2">
        <v>5.2424997440185674E-2</v>
      </c>
      <c r="S32" s="250"/>
    </row>
    <row r="33" spans="1:19">
      <c r="A33" s="255">
        <v>222</v>
      </c>
      <c r="B33" s="271" t="s">
        <v>270</v>
      </c>
      <c r="C33" s="309">
        <f>'H23取引基本表（生産者）(104)'!DQ33/'H23取引基本表（生産者）(104)'!DM33*-1</f>
        <v>0.80965192534050778</v>
      </c>
      <c r="D33" s="12">
        <f t="shared" si="0"/>
        <v>0.19034807465949222</v>
      </c>
      <c r="E33" s="309">
        <v>0.42174390339527956</v>
      </c>
      <c r="F33" s="12">
        <v>0.15161138555633968</v>
      </c>
      <c r="G33" s="309">
        <f>'H23取引基本表（生産者）(104)'!DE33/'H23取引基本表（生産者）(104)'!$DE$108</f>
        <v>1.3392511559039586E-3</v>
      </c>
      <c r="H33" s="6">
        <v>4.0265035677879715E-2</v>
      </c>
      <c r="I33" s="27">
        <v>3.8735983690112129E-2</v>
      </c>
      <c r="S33" s="250"/>
    </row>
    <row r="34" spans="1:19">
      <c r="A34" s="254">
        <v>231</v>
      </c>
      <c r="B34" s="298" t="s">
        <v>271</v>
      </c>
      <c r="C34" s="308">
        <f>'H23取引基本表（生産者）(104)'!DQ34/'H23取引基本表（生産者）(104)'!DM34*-1</f>
        <v>1</v>
      </c>
      <c r="D34" s="11">
        <f t="shared" si="0"/>
        <v>0</v>
      </c>
      <c r="E34" s="308">
        <v>0.41804788213627991</v>
      </c>
      <c r="F34" s="11">
        <v>0.11233885819521179</v>
      </c>
      <c r="G34" s="308">
        <f>'H23取引基本表（生産者）(104)'!DE34/'H23取引基本表（生産者）(104)'!$DE$108</f>
        <v>3.6951339944720652E-3</v>
      </c>
      <c r="H34" s="3">
        <v>6.3075506445672197E-2</v>
      </c>
      <c r="I34" s="2">
        <v>5.0644567219152857E-2</v>
      </c>
      <c r="S34" s="250"/>
    </row>
    <row r="35" spans="1:19">
      <c r="A35" s="254">
        <v>251</v>
      </c>
      <c r="B35" s="298" t="s">
        <v>272</v>
      </c>
      <c r="C35" s="307">
        <f>'H23取引基本表（生産者）(104)'!DQ35/'H23取引基本表（生産者）(104)'!DM35*-1</f>
        <v>0.99871536061662691</v>
      </c>
      <c r="D35" s="10">
        <f t="shared" si="0"/>
        <v>1.2846393833730874E-3</v>
      </c>
      <c r="E35" s="307">
        <v>0.59537572254335258</v>
      </c>
      <c r="F35" s="10">
        <v>0.61849710982658956</v>
      </c>
      <c r="G35" s="307">
        <f>'H23取引基本表（生産者）(104)'!DE35/'H23取引基本表（生産者）(104)'!$DE$108</f>
        <v>1.1544497100675622E-4</v>
      </c>
      <c r="H35" s="3">
        <v>0.15028901734104047</v>
      </c>
      <c r="I35" s="2">
        <v>0.10404624277456648</v>
      </c>
      <c r="S35" s="250"/>
    </row>
    <row r="36" spans="1:19">
      <c r="A36" s="254">
        <v>252</v>
      </c>
      <c r="B36" s="298" t="s">
        <v>273</v>
      </c>
      <c r="C36" s="307">
        <f>'H23取引基本表（生産者）(104)'!DQ36/'H23取引基本表（生産者）(104)'!DM36*-1</f>
        <v>0.29382859998334304</v>
      </c>
      <c r="D36" s="10">
        <f t="shared" si="0"/>
        <v>0.70617140001665701</v>
      </c>
      <c r="E36" s="307">
        <v>0.49437640589852538</v>
      </c>
      <c r="F36" s="10">
        <v>0.17622380119255901</v>
      </c>
      <c r="G36" s="307">
        <f>'H23取引基本表（生産者）(104)'!DE36/'H23取引基本表（生産者）(104)'!$DE$108</f>
        <v>6.2644557910642908E-6</v>
      </c>
      <c r="H36" s="3">
        <v>3.2920341343235619E-2</v>
      </c>
      <c r="I36" s="2">
        <v>3.1010104616702967E-2</v>
      </c>
      <c r="S36" s="250"/>
    </row>
    <row r="37" spans="1:19">
      <c r="A37" s="254">
        <v>253</v>
      </c>
      <c r="B37" s="298" t="s">
        <v>274</v>
      </c>
      <c r="C37" s="307">
        <f>'H23取引基本表（生産者）(104)'!DQ37/'H23取引基本表（生産者）(104)'!DM37*-1</f>
        <v>0.83535672709130215</v>
      </c>
      <c r="D37" s="10">
        <f t="shared" si="0"/>
        <v>0.16464327290869785</v>
      </c>
      <c r="E37" s="307">
        <v>0.46559415337889143</v>
      </c>
      <c r="F37" s="10">
        <v>0.29432422171602124</v>
      </c>
      <c r="G37" s="307">
        <f>'H23取引基本表（生産者）(104)'!DE37/'H23取引基本表（生産者）(104)'!$DE$108</f>
        <v>1.2215688792575368E-4</v>
      </c>
      <c r="H37" s="3">
        <v>5.0920652999240701E-2</v>
      </c>
      <c r="I37" s="2">
        <v>4.769362186788155E-2</v>
      </c>
      <c r="S37" s="250"/>
    </row>
    <row r="38" spans="1:19">
      <c r="A38" s="255">
        <v>259</v>
      </c>
      <c r="B38" s="271" t="s">
        <v>275</v>
      </c>
      <c r="C38" s="309">
        <f>'H23取引基本表（生産者）(104)'!DQ38/'H23取引基本表（生産者）(104)'!DM38*-1</f>
        <v>0.55343645191970769</v>
      </c>
      <c r="D38" s="12">
        <f t="shared" si="0"/>
        <v>0.44656354808029231</v>
      </c>
      <c r="E38" s="309">
        <v>0.40187919463087246</v>
      </c>
      <c r="F38" s="12">
        <v>7.0228187919463086E-2</v>
      </c>
      <c r="G38" s="309">
        <f>'H23取引基本表（生産者）(104)'!DE38/'H23取引基本表（生産者）(104)'!$DE$108</f>
        <v>2.0538465772132209E-4</v>
      </c>
      <c r="H38" s="6">
        <v>1.7181208053691274E-2</v>
      </c>
      <c r="I38" s="27">
        <v>1.4711409395973154E-2</v>
      </c>
      <c r="S38" s="250"/>
    </row>
    <row r="39" spans="1:19">
      <c r="A39" s="304">
        <v>261</v>
      </c>
      <c r="B39" s="272" t="s">
        <v>276</v>
      </c>
      <c r="C39" s="310">
        <f>'H23取引基本表（生産者）(104)'!DQ39/'H23取引基本表（生産者）(104)'!DM39*-1</f>
        <v>0.25169161878993657</v>
      </c>
      <c r="D39" s="11">
        <f t="shared" si="0"/>
        <v>0.74830838121006349</v>
      </c>
      <c r="E39" s="308">
        <v>0.19544573070676877</v>
      </c>
      <c r="F39" s="11">
        <v>1.5681423501166643E-2</v>
      </c>
      <c r="G39" s="308">
        <f>'H23取引基本表（生産者）(104)'!DE39/'H23取引基本表（生産者）(104)'!$DE$108</f>
        <v>0</v>
      </c>
      <c r="H39" s="5">
        <v>2.1876310538062951E-3</v>
      </c>
      <c r="I39" s="313">
        <v>2.1728545172575876E-3</v>
      </c>
      <c r="S39" s="250"/>
    </row>
    <row r="40" spans="1:19">
      <c r="A40" s="254">
        <v>263</v>
      </c>
      <c r="B40" s="298" t="s">
        <v>277</v>
      </c>
      <c r="C40" s="1">
        <f>'H23取引基本表（生産者）(104)'!DQ40/'H23取引基本表（生産者）(104)'!DM40*-1</f>
        <v>0.99289249904810251</v>
      </c>
      <c r="D40" s="3">
        <f t="shared" si="0"/>
        <v>7.1075009518974941E-3</v>
      </c>
      <c r="E40" s="1">
        <v>0.6941366574330563</v>
      </c>
      <c r="F40" s="3">
        <v>9.0258541089566019E-2</v>
      </c>
      <c r="G40" s="1">
        <f>'H23取引基本表（生産者）(104)'!DE40/'H23取引基本表（生産者）(104)'!$DE$108</f>
        <v>4.4746112793316362E-7</v>
      </c>
      <c r="H40" s="3">
        <v>2.5623268698060944E-2</v>
      </c>
      <c r="I40" s="2">
        <v>2.077562326869806E-2</v>
      </c>
    </row>
    <row r="41" spans="1:19">
      <c r="A41" s="254">
        <v>269</v>
      </c>
      <c r="B41" s="298" t="s">
        <v>278</v>
      </c>
      <c r="C41" s="1">
        <f>'H23取引基本表（生産者）(104)'!DQ41/'H23取引基本表（生産者）(104)'!DM41*-1</f>
        <v>0.83830871115639327</v>
      </c>
      <c r="D41" s="3">
        <f t="shared" si="0"/>
        <v>0.16169128884360673</v>
      </c>
      <c r="E41" s="1">
        <v>0.21416053277252015</v>
      </c>
      <c r="F41" s="3">
        <v>0.41780581843673326</v>
      </c>
      <c r="G41" s="1">
        <f>'H23取引基本表（生産者）(104)'!DE41/'H23取引基本表（生産者）(104)'!$DE$108</f>
        <v>0</v>
      </c>
      <c r="H41" s="3">
        <v>0.11847178408692605</v>
      </c>
      <c r="I41" s="2">
        <v>9.1482649842271294E-2</v>
      </c>
    </row>
    <row r="42" spans="1:19">
      <c r="A42" s="254">
        <v>271</v>
      </c>
      <c r="B42" s="298" t="s">
        <v>279</v>
      </c>
      <c r="C42" s="1">
        <f>'H23取引基本表（生産者）(104)'!DQ42/'H23取引基本表（生産者）(104)'!DM42*-1</f>
        <v>0.70689517257929047</v>
      </c>
      <c r="D42" s="3">
        <f t="shared" si="0"/>
        <v>0.29310482742070953</v>
      </c>
      <c r="E42" s="1">
        <v>0.20754417233042244</v>
      </c>
      <c r="F42" s="3">
        <v>1.8939864069861538E-3</v>
      </c>
      <c r="G42" s="1">
        <f>'H23取引基本表（生産者）(104)'!DE42/'H23取引基本表（生産者）(104)'!$DE$108</f>
        <v>6.5732039693381739E-4</v>
      </c>
      <c r="H42" s="3">
        <v>3.8971935242047986E-4</v>
      </c>
      <c r="I42" s="2">
        <v>1.9858310951362032E-4</v>
      </c>
    </row>
    <row r="43" spans="1:19">
      <c r="A43" s="255">
        <v>272</v>
      </c>
      <c r="B43" s="271" t="s">
        <v>280</v>
      </c>
      <c r="C43" s="26">
        <f>'H23取引基本表（生産者）(104)'!DQ43/'H23取引基本表（生産者）(104)'!DM43*-1</f>
        <v>0.93464233234661498</v>
      </c>
      <c r="D43" s="6">
        <f t="shared" si="0"/>
        <v>6.5357667653385021E-2</v>
      </c>
      <c r="E43" s="26">
        <v>0.26323834907694116</v>
      </c>
      <c r="F43" s="6">
        <v>0.3303413945831537</v>
      </c>
      <c r="G43" s="26">
        <f>'H23取引基本表（生産者）(104)'!DE43/'H23取引基本表（生産者）(104)'!$DE$108</f>
        <v>3.8929118130185233E-5</v>
      </c>
      <c r="H43" s="6">
        <v>4.2644926116097673E-2</v>
      </c>
      <c r="I43" s="27">
        <v>3.6843961901775565E-2</v>
      </c>
    </row>
    <row r="44" spans="1:19">
      <c r="A44" s="254">
        <v>281</v>
      </c>
      <c r="B44" s="298" t="s">
        <v>281</v>
      </c>
      <c r="C44" s="1">
        <f>'H23取引基本表（生産者）(104)'!DQ44/'H23取引基本表（生産者）(104)'!DM44*-1</f>
        <v>0.89503331509318573</v>
      </c>
      <c r="D44" s="3">
        <f t="shared" si="0"/>
        <v>0.10496668490681427</v>
      </c>
      <c r="E44" s="1">
        <v>0.35877131917855898</v>
      </c>
      <c r="F44" s="3">
        <v>0.38104768534632788</v>
      </c>
      <c r="G44" s="1">
        <f>'H23取引基本表（生産者）(104)'!DE44/'H23取引基本表（生産者）(104)'!$DE$108</f>
        <v>9.9783831529095488E-5</v>
      </c>
      <c r="H44" s="3">
        <v>8.4406543682561785E-2</v>
      </c>
      <c r="I44" s="2">
        <v>7.0048729550991992E-2</v>
      </c>
    </row>
    <row r="45" spans="1:19">
      <c r="A45" s="254">
        <v>289</v>
      </c>
      <c r="B45" s="298" t="s">
        <v>282</v>
      </c>
      <c r="C45" s="1">
        <f>'H23取引基本表（生産者）(104)'!DQ45/'H23取引基本表（生産者）(104)'!DM45*-1</f>
        <v>0.87382940790091024</v>
      </c>
      <c r="D45" s="3">
        <f t="shared" si="0"/>
        <v>0.12617059209908976</v>
      </c>
      <c r="E45" s="1">
        <v>0.46718669718342754</v>
      </c>
      <c r="F45" s="3">
        <v>0.3632117333831566</v>
      </c>
      <c r="G45" s="1">
        <f>'H23取引基本表（生産者）(104)'!DE45/'H23取引基本表（生産者）(104)'!$DE$108</f>
        <v>1.0054451544658186E-3</v>
      </c>
      <c r="H45" s="3">
        <v>0.14521930029426877</v>
      </c>
      <c r="I45" s="2">
        <v>0.1282171049558597</v>
      </c>
    </row>
    <row r="46" spans="1:19">
      <c r="A46" s="254">
        <v>291</v>
      </c>
      <c r="B46" s="298" t="s">
        <v>283</v>
      </c>
      <c r="C46" s="1">
        <f>'H23取引基本表（生産者）(104)'!DQ46/'H23取引基本表（生産者）(104)'!DM46*-1</f>
        <v>0.69953076772110123</v>
      </c>
      <c r="D46" s="3">
        <f t="shared" si="0"/>
        <v>0.30046923227889877</v>
      </c>
      <c r="E46" s="1">
        <v>0.48280190258081562</v>
      </c>
      <c r="F46" s="3">
        <v>0.18763762882057605</v>
      </c>
      <c r="G46" s="1">
        <f>'H23取引基本表（生産者）(104)'!DE46/'H23取引基本表（生産者）(104)'!$DE$108</f>
        <v>5.0115646328514326E-5</v>
      </c>
      <c r="H46" s="3">
        <v>4.1376728617986434E-2</v>
      </c>
      <c r="I46" s="2">
        <v>3.9042543821016469E-2</v>
      </c>
    </row>
    <row r="47" spans="1:19">
      <c r="A47" s="254">
        <v>301</v>
      </c>
      <c r="B47" s="298" t="s">
        <v>284</v>
      </c>
      <c r="C47" s="1">
        <f>'H23取引基本表（生産者）(104)'!DQ47/'H23取引基本表（生産者）(104)'!DM47*-1</f>
        <v>0.95380780482134675</v>
      </c>
      <c r="D47" s="3">
        <f t="shared" si="0"/>
        <v>4.619219517865325E-2</v>
      </c>
      <c r="E47" s="1">
        <v>0.48471003898635479</v>
      </c>
      <c r="F47" s="3">
        <v>0.31259137426900585</v>
      </c>
      <c r="G47" s="1">
        <f>'H23取引基本表（生産者）(104)'!DE47/'H23取引基本表（生産者）(104)'!$DE$108</f>
        <v>4.0271501513984725E-6</v>
      </c>
      <c r="H47" s="3">
        <v>8.8389376218323587E-2</v>
      </c>
      <c r="I47" s="2">
        <v>7.7789961013645229E-2</v>
      </c>
    </row>
    <row r="48" spans="1:19">
      <c r="A48" s="254">
        <v>311</v>
      </c>
      <c r="B48" s="298" t="s">
        <v>285</v>
      </c>
      <c r="C48" s="1">
        <f>'H23取引基本表（生産者）(104)'!DQ48/'H23取引基本表（生産者）(104)'!DM48*-1</f>
        <v>0.62720794481085584</v>
      </c>
      <c r="D48" s="3">
        <f t="shared" si="0"/>
        <v>0.37279205518914416</v>
      </c>
      <c r="E48" s="1">
        <v>0.33234826881900797</v>
      </c>
      <c r="F48" s="3">
        <v>5.8053025743238576E-2</v>
      </c>
      <c r="G48" s="1">
        <f>'H23取引基本表（生産者）(104)'!DE48/'H23取引基本表（生産者）(104)'!$DE$108</f>
        <v>6.5732039693381739E-4</v>
      </c>
      <c r="H48" s="3">
        <v>1.597975273071724E-2</v>
      </c>
      <c r="I48" s="2">
        <v>1.5530800122351919E-2</v>
      </c>
    </row>
    <row r="49" spans="1:9">
      <c r="A49" s="304">
        <v>321</v>
      </c>
      <c r="B49" s="272" t="s">
        <v>286</v>
      </c>
      <c r="C49" s="302">
        <f>'H23取引基本表（生産者）(104)'!DQ49/'H23取引基本表（生産者）(104)'!DM49*-1</f>
        <v>0.91960685157090805</v>
      </c>
      <c r="D49" s="5">
        <f t="shared" si="0"/>
        <v>8.0393148429091954E-2</v>
      </c>
      <c r="E49" s="302">
        <v>0.33234206412749245</v>
      </c>
      <c r="F49" s="5">
        <v>0.19816233939532579</v>
      </c>
      <c r="G49" s="302">
        <f>'H23取引基本表（生産者）(104)'!DE49/'H23取引基本表（生産者）(104)'!$DE$108</f>
        <v>3.579689023465309E-6</v>
      </c>
      <c r="H49" s="5">
        <v>2.5269739601204773E-2</v>
      </c>
      <c r="I49" s="313">
        <v>2.4873231918868428E-2</v>
      </c>
    </row>
    <row r="50" spans="1:9">
      <c r="A50" s="254">
        <v>329</v>
      </c>
      <c r="B50" s="298" t="s">
        <v>287</v>
      </c>
      <c r="C50" s="1">
        <f>'H23取引基本表（生産者）(104)'!DQ50/'H23取引基本表（生産者）(104)'!DM50*-1</f>
        <v>0.97879587155963299</v>
      </c>
      <c r="D50" s="3">
        <f t="shared" si="0"/>
        <v>2.1204128440367009E-2</v>
      </c>
      <c r="E50" s="1">
        <v>0.50757391656541107</v>
      </c>
      <c r="F50" s="3">
        <v>0.4882138517618469</v>
      </c>
      <c r="G50" s="1">
        <f>'H23取引基本表（生産者）(104)'!DE50/'H23取引基本表（生産者）(104)'!$DE$108</f>
        <v>2.5863253194536857E-4</v>
      </c>
      <c r="H50" s="3">
        <v>9.9635479951397321E-2</v>
      </c>
      <c r="I50" s="2">
        <v>9.3236127987039286E-2</v>
      </c>
    </row>
    <row r="51" spans="1:9">
      <c r="A51" s="254">
        <v>331</v>
      </c>
      <c r="B51" s="298" t="s">
        <v>288</v>
      </c>
      <c r="C51" s="1">
        <f>'H23取引基本表（生産者）(104)'!DQ51/'H23取引基本表（生産者）(104)'!DM51*-1</f>
        <v>0.97108678021086781</v>
      </c>
      <c r="D51" s="3">
        <f t="shared" si="0"/>
        <v>2.8913219789132194E-2</v>
      </c>
      <c r="E51" s="1">
        <v>0.2981414405320349</v>
      </c>
      <c r="F51" s="3">
        <v>0.224095956297132</v>
      </c>
      <c r="G51" s="1">
        <f>'H23取引基本表（生産者）(104)'!DE51/'H23取引基本表（生産者）(104)'!$DE$108</f>
        <v>3.311212346705411E-5</v>
      </c>
      <c r="H51" s="3">
        <v>7.7251944658868241E-2</v>
      </c>
      <c r="I51" s="2">
        <v>6.3654177305385667E-2</v>
      </c>
    </row>
    <row r="52" spans="1:9">
      <c r="A52" s="254">
        <v>332</v>
      </c>
      <c r="B52" s="298" t="s">
        <v>289</v>
      </c>
      <c r="C52" s="1">
        <f>'H23取引基本表（生産者）(104)'!DQ52/'H23取引基本表（生産者）(104)'!DM52*-1</f>
        <v>0.99964072716821151</v>
      </c>
      <c r="D52" s="3">
        <f t="shared" si="0"/>
        <v>3.5927283178849301E-4</v>
      </c>
      <c r="E52" s="1">
        <v>0.46837395865473619</v>
      </c>
      <c r="F52" s="3">
        <v>0.14439987658130207</v>
      </c>
      <c r="G52" s="1">
        <f>'H23取引基本表（生産者）(104)'!DE52/'H23取引基本表（生産者）(104)'!$DE$108</f>
        <v>4.2665418548427153E-3</v>
      </c>
      <c r="H52" s="3">
        <v>3.3323048441838941E-2</v>
      </c>
      <c r="I52" s="2">
        <v>3.1780314717679725E-2</v>
      </c>
    </row>
    <row r="53" spans="1:9">
      <c r="A53" s="255">
        <v>333</v>
      </c>
      <c r="B53" s="271" t="s">
        <v>290</v>
      </c>
      <c r="C53" s="26">
        <f>'H23取引基本表（生産者）(104)'!DQ53/'H23取引基本表（生産者）(104)'!DM53*-1</f>
        <v>0.98295344794282402</v>
      </c>
      <c r="D53" s="6">
        <f t="shared" si="0"/>
        <v>1.7046552057175979E-2</v>
      </c>
      <c r="E53" s="26">
        <v>0.4548356807511737</v>
      </c>
      <c r="F53" s="6">
        <v>0.29521126760563382</v>
      </c>
      <c r="G53" s="26">
        <f>'H23取引基本表（生産者）(104)'!DE53/'H23取引基本表（生産者）(104)'!$DE$108</f>
        <v>0</v>
      </c>
      <c r="H53" s="6">
        <v>4.9201877934272303E-2</v>
      </c>
      <c r="I53" s="27">
        <v>4.788732394366197E-2</v>
      </c>
    </row>
    <row r="54" spans="1:9">
      <c r="A54" s="254">
        <v>339</v>
      </c>
      <c r="B54" s="298" t="s">
        <v>291</v>
      </c>
      <c r="C54" s="1">
        <f>'H23取引基本表（生産者）(104)'!DQ54/'H23取引基本表（生産者）(104)'!DM54*-1</f>
        <v>0.77558257345491388</v>
      </c>
      <c r="D54" s="3">
        <f t="shared" si="0"/>
        <v>0.22441742654508612</v>
      </c>
      <c r="E54" s="1">
        <v>0.34805516813885012</v>
      </c>
      <c r="F54" s="3">
        <v>0.16666666666666666</v>
      </c>
      <c r="G54" s="1">
        <f>'H23取引基本表（生産者）(104)'!DE54/'H23取引基本表（生産者）(104)'!$DE$108</f>
        <v>2.261916001702142E-3</v>
      </c>
      <c r="H54" s="3">
        <v>3.9671470633813731E-2</v>
      </c>
      <c r="I54" s="2">
        <v>3.8974120564078722E-2</v>
      </c>
    </row>
    <row r="55" spans="1:9">
      <c r="A55" s="254">
        <v>341</v>
      </c>
      <c r="B55" s="298" t="s">
        <v>292</v>
      </c>
      <c r="C55" s="1">
        <f>'H23取引基本表（生産者）(104)'!DQ55/'H23取引基本表（生産者）(104)'!DM55*-1</f>
        <v>0.87120448059054523</v>
      </c>
      <c r="D55" s="3">
        <f t="shared" si="0"/>
        <v>0.12879551940945477</v>
      </c>
      <c r="E55" s="1">
        <v>0.32358917725013803</v>
      </c>
      <c r="F55" s="3">
        <v>0.19954721148536719</v>
      </c>
      <c r="G55" s="1">
        <f>'H23取引基本表（生産者）(104)'!DE55/'H23取引基本表（生産者）(104)'!$DE$108</f>
        <v>7.1557983579071524E-3</v>
      </c>
      <c r="H55" s="3">
        <v>3.4627277747101053E-2</v>
      </c>
      <c r="I55" s="2">
        <v>3.4549972390944227E-2</v>
      </c>
    </row>
    <row r="56" spans="1:9">
      <c r="A56" s="254">
        <v>342</v>
      </c>
      <c r="B56" s="298" t="s">
        <v>293</v>
      </c>
      <c r="C56" s="1">
        <f>'H23取引基本表（生産者）(104)'!DQ56/'H23取引基本表（生産者）(104)'!DM56*-1</f>
        <v>0.96746680970899823</v>
      </c>
      <c r="D56" s="3">
        <f t="shared" si="0"/>
        <v>3.2533190291001768E-2</v>
      </c>
      <c r="E56" s="1">
        <v>0.27740790057700843</v>
      </c>
      <c r="F56" s="3">
        <v>0.10608078118064802</v>
      </c>
      <c r="G56" s="1">
        <f>'H23取引基本表（生産者）(104)'!DE56/'H23取引基本表（生産者）(104)'!$DE$108</f>
        <v>8.5849892005256771E-3</v>
      </c>
      <c r="H56" s="3">
        <v>3.4176653351087438E-2</v>
      </c>
      <c r="I56" s="2">
        <v>2.4855747891699954E-2</v>
      </c>
    </row>
    <row r="57" spans="1:9">
      <c r="A57" s="254">
        <v>351</v>
      </c>
      <c r="B57" s="298" t="s">
        <v>294</v>
      </c>
      <c r="C57" s="1">
        <f>'H23取引基本表（生産者）(104)'!DQ57/'H23取引基本表（生産者）(104)'!DM57*-1</f>
        <v>0.53189067669598167</v>
      </c>
      <c r="D57" s="3">
        <f t="shared" si="0"/>
        <v>0.46810932330401833</v>
      </c>
      <c r="E57" s="1">
        <v>0.16620055708743692</v>
      </c>
      <c r="F57" s="3">
        <v>9.4909634583180219E-2</v>
      </c>
      <c r="G57" s="1">
        <f>'H23取引基本表（生産者）(104)'!DE57/'H23取引基本表（生産者）(104)'!$DE$108</f>
        <v>3.3935451942451129E-2</v>
      </c>
      <c r="H57" s="3">
        <v>1.5702796937982648E-2</v>
      </c>
      <c r="I57" s="2">
        <v>1.5472780977119021E-2</v>
      </c>
    </row>
    <row r="58" spans="1:9">
      <c r="A58" s="254">
        <v>354</v>
      </c>
      <c r="B58" s="298" t="s">
        <v>295</v>
      </c>
      <c r="C58" s="1">
        <f>'H23取引基本表（生産者）(104)'!DQ58/'H23取引基本表（生産者）(104)'!DM58*-1</f>
        <v>0.70709161147902866</v>
      </c>
      <c r="D58" s="3">
        <f t="shared" si="0"/>
        <v>0.29290838852097134</v>
      </c>
      <c r="E58" s="1">
        <v>0.28261279524774879</v>
      </c>
      <c r="F58" s="3">
        <v>0.17604073358163216</v>
      </c>
      <c r="G58" s="1">
        <f>'H23取引基本表（生産者）(104)'!DE58/'H23取引基本表（生産者）(104)'!$DE$108</f>
        <v>2.4610362036323998E-5</v>
      </c>
      <c r="H58" s="3">
        <v>7.3051718447975103E-2</v>
      </c>
      <c r="I58" s="2">
        <v>6.3481212578379145E-2</v>
      </c>
    </row>
    <row r="59" spans="1:9">
      <c r="A59" s="304">
        <v>359</v>
      </c>
      <c r="B59" s="272" t="s">
        <v>296</v>
      </c>
      <c r="C59" s="302">
        <f>'H23取引基本表（生産者）(104)'!DQ59/'H23取引基本表（生産者）(104)'!DM59*-1</f>
        <v>1</v>
      </c>
      <c r="D59" s="5">
        <f t="shared" si="0"/>
        <v>0</v>
      </c>
      <c r="E59" s="302">
        <v>0</v>
      </c>
      <c r="F59" s="5">
        <v>0</v>
      </c>
      <c r="G59" s="302">
        <f>'H23取引基本表（生産者）(104)'!DE59/'H23取引基本表（生産者）(104)'!$DE$108</f>
        <v>5.7722485503378107E-4</v>
      </c>
      <c r="H59" s="5">
        <v>0</v>
      </c>
      <c r="I59" s="313">
        <v>0</v>
      </c>
    </row>
    <row r="60" spans="1:9">
      <c r="A60" s="254">
        <v>391</v>
      </c>
      <c r="B60" s="298" t="s">
        <v>2</v>
      </c>
      <c r="C60" s="1">
        <f>'H23取引基本表（生産者）(104)'!DQ60/'H23取引基本表（生産者）(104)'!DM60*-1</f>
        <v>0.92532988211462175</v>
      </c>
      <c r="D60" s="3">
        <f t="shared" si="0"/>
        <v>7.4670117885378251E-2</v>
      </c>
      <c r="E60" s="1">
        <v>0.43763473975977824</v>
      </c>
      <c r="F60" s="3">
        <v>0.41992608561749306</v>
      </c>
      <c r="G60" s="1">
        <f>'H23取引基本表（生産者）(104)'!DE60/'H23取引基本表（生産者）(104)'!$DE$108</f>
        <v>5.4992972622985806E-3</v>
      </c>
      <c r="H60" s="3">
        <v>0.21080997844163843</v>
      </c>
      <c r="I60" s="2">
        <v>0.13504773637203574</v>
      </c>
    </row>
    <row r="61" spans="1:9">
      <c r="A61" s="254">
        <v>392</v>
      </c>
      <c r="B61" s="298" t="s">
        <v>297</v>
      </c>
      <c r="C61" s="1">
        <f>'H23取引基本表（生産者）(104)'!DQ61/'H23取引基本表（生産者）(104)'!DM61*-1</f>
        <v>0.63203043413396987</v>
      </c>
      <c r="D61" s="3">
        <f t="shared" si="0"/>
        <v>0.36796956586603013</v>
      </c>
      <c r="E61" s="1">
        <v>0.34299614838840464</v>
      </c>
      <c r="F61" s="3">
        <v>0.24244881410906141</v>
      </c>
      <c r="G61" s="1">
        <f>'H23取引基本表（生産者）(104)'!DE61/'H23取引基本表（生産者）(104)'!$DE$108</f>
        <v>2.3267978652524509E-4</v>
      </c>
      <c r="H61" s="3">
        <v>7.7843097506588285E-2</v>
      </c>
      <c r="I61" s="2">
        <v>5.9091830529089805E-2</v>
      </c>
    </row>
    <row r="62" spans="1:9">
      <c r="A62" s="254">
        <v>411</v>
      </c>
      <c r="B62" s="298" t="s">
        <v>298</v>
      </c>
      <c r="C62" s="1">
        <f>'H23取引基本表（生産者）(104)'!DQ62/'H23取引基本表（生産者）(104)'!DM62*-1</f>
        <v>0</v>
      </c>
      <c r="D62" s="3">
        <f t="shared" si="0"/>
        <v>1</v>
      </c>
      <c r="E62" s="1">
        <v>0.44753527562080875</v>
      </c>
      <c r="F62" s="3">
        <v>0.33614351120712682</v>
      </c>
      <c r="G62" s="1">
        <f>'H23取引基本表（生産者）(104)'!DE62/'H23取引基本表（生産者）(104)'!$DE$108</f>
        <v>0</v>
      </c>
      <c r="H62" s="3">
        <v>0.14363304919139044</v>
      </c>
      <c r="I62" s="2">
        <v>0.10840194759853977</v>
      </c>
    </row>
    <row r="63" spans="1:9">
      <c r="A63" s="255">
        <v>412</v>
      </c>
      <c r="B63" s="271" t="s">
        <v>299</v>
      </c>
      <c r="C63" s="26">
        <f>'H23取引基本表（生産者）(104)'!DQ63/'H23取引基本表（生産者）(104)'!DM63*-1</f>
        <v>0</v>
      </c>
      <c r="D63" s="6">
        <f t="shared" si="0"/>
        <v>1</v>
      </c>
      <c r="E63" s="26">
        <v>0.43442993308518191</v>
      </c>
      <c r="F63" s="6">
        <v>0.3435785442261764</v>
      </c>
      <c r="G63" s="26">
        <f>'H23取引基本表（生産者）(104)'!DE63/'H23取引基本表（生産者）(104)'!$DE$108</f>
        <v>0</v>
      </c>
      <c r="H63" s="6">
        <v>0.13784237364718033</v>
      </c>
      <c r="I63" s="27">
        <v>0.10331992168169202</v>
      </c>
    </row>
    <row r="64" spans="1:9">
      <c r="A64" s="304">
        <v>413</v>
      </c>
      <c r="B64" s="272" t="s">
        <v>300</v>
      </c>
      <c r="C64" s="302">
        <f>'H23取引基本表（生産者）(104)'!DQ64/'H23取引基本表（生産者）(104)'!DM64*-1</f>
        <v>0</v>
      </c>
      <c r="D64" s="5">
        <f t="shared" si="0"/>
        <v>1</v>
      </c>
      <c r="E64" s="302">
        <v>0.45642063111352116</v>
      </c>
      <c r="F64" s="5">
        <v>0.34472090711271475</v>
      </c>
      <c r="G64" s="302">
        <f>'H23取引基本表（生産者）(104)'!DE64/'H23取引基本表（生産者）(104)'!$DE$108</f>
        <v>0</v>
      </c>
      <c r="H64" s="5">
        <v>0.12524940733170653</v>
      </c>
      <c r="I64" s="313">
        <v>9.3888390653568868E-2</v>
      </c>
    </row>
    <row r="65" spans="1:9">
      <c r="A65" s="254">
        <v>419</v>
      </c>
      <c r="B65" s="298" t="s">
        <v>301</v>
      </c>
      <c r="C65" s="1">
        <f>'H23取引基本表（生産者）(104)'!DQ65/'H23取引基本表（生産者）(104)'!DM65*-1</f>
        <v>0</v>
      </c>
      <c r="D65" s="3">
        <f t="shared" si="0"/>
        <v>1</v>
      </c>
      <c r="E65" s="1">
        <v>0.48992106735171642</v>
      </c>
      <c r="F65" s="3">
        <v>0.42820443763077753</v>
      </c>
      <c r="G65" s="1">
        <f>'H23取引基本表（生産者）(104)'!DE65/'H23取引基本表（生産者）(104)'!$DE$108</f>
        <v>0</v>
      </c>
      <c r="H65" s="3">
        <v>0.12038782655534608</v>
      </c>
      <c r="I65" s="2">
        <v>9.138370382647247E-2</v>
      </c>
    </row>
    <row r="66" spans="1:9">
      <c r="A66" s="254">
        <v>461</v>
      </c>
      <c r="B66" s="298" t="s">
        <v>302</v>
      </c>
      <c r="C66" s="1">
        <f>'H23取引基本表（生産者）(104)'!DQ66/'H23取引基本表（生産者）(104)'!DM66*-1</f>
        <v>6.7591941402456238E-2</v>
      </c>
      <c r="D66" s="3">
        <f t="shared" si="0"/>
        <v>0.93240805859754372</v>
      </c>
      <c r="E66" s="1">
        <v>0.16772317377208459</v>
      </c>
      <c r="F66" s="3">
        <v>6.9611392059159893E-2</v>
      </c>
      <c r="G66" s="1">
        <f>'H23取引基本表（生産者）(104)'!DE66/'H23取引基本表（生産者）(104)'!$DE$108</f>
        <v>1.8020602005252299E-2</v>
      </c>
      <c r="H66" s="3">
        <v>6.9058117449404049E-3</v>
      </c>
      <c r="I66" s="2">
        <v>6.780987595178414E-3</v>
      </c>
    </row>
    <row r="67" spans="1:9">
      <c r="A67" s="254">
        <v>462</v>
      </c>
      <c r="B67" s="298" t="s">
        <v>303</v>
      </c>
      <c r="C67" s="1">
        <f>'H23取引基本表（生産者）(104)'!DQ67/'H23取引基本表（生産者）(104)'!DM67*-1</f>
        <v>0.46653387713806949</v>
      </c>
      <c r="D67" s="3">
        <f t="shared" si="0"/>
        <v>0.53346612286193051</v>
      </c>
      <c r="E67" s="1">
        <v>0.26868937780932101</v>
      </c>
      <c r="F67" s="3">
        <v>0.17358646794416843</v>
      </c>
      <c r="G67" s="1">
        <f>'H23取引基本表（生産者）(104)'!DE67/'H23取引基本表（生産者）(104)'!$DE$108</f>
        <v>4.1251441384158351E-3</v>
      </c>
      <c r="H67" s="3">
        <v>1.9517388218594747E-2</v>
      </c>
      <c r="I67" s="2">
        <v>1.8630234208658624E-2</v>
      </c>
    </row>
    <row r="68" spans="1:9">
      <c r="A68" s="255">
        <v>471</v>
      </c>
      <c r="B68" s="271" t="s">
        <v>216</v>
      </c>
      <c r="C68" s="26">
        <f>'H23取引基本表（生産者）(104)'!DQ68/'H23取引基本表（生産者）(104)'!DM68*-1</f>
        <v>1.4464662828709462E-4</v>
      </c>
      <c r="D68" s="6">
        <f t="shared" si="0"/>
        <v>0.99985535337171294</v>
      </c>
      <c r="E68" s="26">
        <v>0.49992786450067805</v>
      </c>
      <c r="F68" s="6">
        <v>0.12788181319791095</v>
      </c>
      <c r="G68" s="26">
        <f>'H23取引基本表（生産者）(104)'!DE68/'H23取引基本表（生産者）(104)'!$DE$108</f>
        <v>3.6588896431094791E-3</v>
      </c>
      <c r="H68" s="6">
        <v>3.2230141097036674E-2</v>
      </c>
      <c r="I68" s="27">
        <v>3.2230141097036674E-2</v>
      </c>
    </row>
    <row r="69" spans="1:9">
      <c r="A69" s="254">
        <v>481</v>
      </c>
      <c r="B69" s="298" t="s">
        <v>217</v>
      </c>
      <c r="C69" s="1">
        <f>'H23取引基本表（生産者）(104)'!DQ69/'H23取引基本表（生産者）(104)'!DM69*-1</f>
        <v>2.4961309969547202E-5</v>
      </c>
      <c r="D69" s="3">
        <f t="shared" ref="D69:D107" si="1">1-C69</f>
        <v>0.99997503869003046</v>
      </c>
      <c r="E69" s="1">
        <v>0.736852583031952</v>
      </c>
      <c r="F69" s="3">
        <v>0.21349414380039153</v>
      </c>
      <c r="G69" s="1">
        <f>'H23取引基本表（生産者）(104)'!DE69/'H23取引基本表（生産者）(104)'!$DE$108</f>
        <v>2.5791659414067551E-3</v>
      </c>
      <c r="H69" s="3">
        <v>6.2311291018281957E-2</v>
      </c>
      <c r="I69" s="2">
        <v>5.2639437273963967E-2</v>
      </c>
    </row>
    <row r="70" spans="1:9">
      <c r="A70" s="254">
        <v>511</v>
      </c>
      <c r="B70" s="298" t="s">
        <v>3</v>
      </c>
      <c r="C70" s="1">
        <f>'H23取引基本表（生産者）(104)'!DQ70/'H23取引基本表（生産者）(104)'!DM70*-1</f>
        <v>0.31156434692275797</v>
      </c>
      <c r="D70" s="3">
        <f t="shared" si="1"/>
        <v>0.68843565307724197</v>
      </c>
      <c r="E70" s="1">
        <v>0.67169060834736571</v>
      </c>
      <c r="F70" s="3">
        <v>0.4291901406010713</v>
      </c>
      <c r="G70" s="1">
        <f>'H23取引基本表（生産者）(104)'!DE70/'H23取引基本表（生産者）(104)'!$DE$108</f>
        <v>0.11598774135493914</v>
      </c>
      <c r="H70" s="3">
        <v>0.15958983847161301</v>
      </c>
      <c r="I70" s="2">
        <v>0.12957611791364365</v>
      </c>
    </row>
    <row r="71" spans="1:9">
      <c r="A71" s="254">
        <v>531</v>
      </c>
      <c r="B71" s="298" t="s">
        <v>4</v>
      </c>
      <c r="C71" s="1">
        <f>'H23取引基本表（生産者）(104)'!DQ71/'H23取引基本表（生産者）(104)'!DM71*-1</f>
        <v>0.30260148187061542</v>
      </c>
      <c r="D71" s="3">
        <f t="shared" si="1"/>
        <v>0.69739851812938458</v>
      </c>
      <c r="E71" s="1">
        <v>0.65971810910631823</v>
      </c>
      <c r="F71" s="3">
        <v>0.32251323018842487</v>
      </c>
      <c r="G71" s="1">
        <f>'H23取引基本表（生産者）(104)'!DE71/'H23取引基本表（生産者）(104)'!$DE$108</f>
        <v>6.0584446877638622E-2</v>
      </c>
      <c r="H71" s="3">
        <v>6.4650958977989018E-2</v>
      </c>
      <c r="I71" s="2">
        <v>5.9907834101382486E-2</v>
      </c>
    </row>
    <row r="72" spans="1:9">
      <c r="A72" s="254">
        <v>551</v>
      </c>
      <c r="B72" s="298" t="s">
        <v>304</v>
      </c>
      <c r="C72" s="1">
        <f>'H23取引基本表（生産者）(104)'!DQ72/'H23取引基本表（生産者）(104)'!DM72*-1</f>
        <v>0.15481896615293858</v>
      </c>
      <c r="D72" s="3">
        <f t="shared" si="1"/>
        <v>0.84518103384706145</v>
      </c>
      <c r="E72" s="1">
        <v>0.66585302066079677</v>
      </c>
      <c r="F72" s="3">
        <v>0.1672260482957022</v>
      </c>
      <c r="G72" s="1">
        <f>'H23取引基本表（生産者）(104)'!DE72/'H23取引基本表（生産者）(104)'!$DE$108</f>
        <v>1.4054754028380669E-3</v>
      </c>
      <c r="H72" s="3">
        <v>4.0319065469444686E-2</v>
      </c>
      <c r="I72" s="2">
        <v>2.3929910208351494E-2</v>
      </c>
    </row>
    <row r="73" spans="1:9">
      <c r="A73" s="254">
        <v>552</v>
      </c>
      <c r="B73" s="298" t="s">
        <v>305</v>
      </c>
      <c r="C73" s="1">
        <f>'H23取引基本表（生産者）(104)'!DQ73/'H23取引基本表（生産者）(104)'!DM73*-1</f>
        <v>6.0265858530201805E-5</v>
      </c>
      <c r="D73" s="3">
        <f t="shared" si="1"/>
        <v>0.99993973414146975</v>
      </c>
      <c r="E73" s="1">
        <v>0.73931623931623935</v>
      </c>
      <c r="F73" s="3">
        <v>8.6010709504685409E-2</v>
      </c>
      <c r="G73" s="1">
        <f>'H23取引基本表（生産者）(104)'!DE73/'H23取引基本表（生産者）(104)'!$DE$108</f>
        <v>5.1973504931692824E-2</v>
      </c>
      <c r="H73" s="3">
        <v>2.7425943088593693E-2</v>
      </c>
      <c r="I73" s="2">
        <v>1.1104246044005081E-2</v>
      </c>
    </row>
    <row r="74" spans="1:9">
      <c r="A74" s="304">
        <v>553</v>
      </c>
      <c r="B74" s="272" t="s">
        <v>306</v>
      </c>
      <c r="C74" s="302">
        <f>'H23取引基本表（生産者）(104)'!DQ74/'H23取引基本表（生産者）(104)'!DM74*-1</f>
        <v>0</v>
      </c>
      <c r="D74" s="5">
        <f t="shared" si="1"/>
        <v>1</v>
      </c>
      <c r="E74" s="302">
        <v>0.85841368625857617</v>
      </c>
      <c r="F74" s="5">
        <v>0</v>
      </c>
      <c r="G74" s="302">
        <f>'H23取引基本表（生産者）(104)'!DE74/'H23取引基本表（生産者）(104)'!$DE$108</f>
        <v>0.13535162166624679</v>
      </c>
      <c r="H74" s="5">
        <v>0</v>
      </c>
      <c r="I74" s="313">
        <v>0</v>
      </c>
    </row>
    <row r="75" spans="1:9">
      <c r="A75" s="254">
        <v>571</v>
      </c>
      <c r="B75" s="298" t="s">
        <v>307</v>
      </c>
      <c r="C75" s="1">
        <f>'H23取引基本表（生産者）(104)'!DQ75/'H23取引基本表（生産者）(104)'!DM75*-1</f>
        <v>0.78337260377578033</v>
      </c>
      <c r="D75" s="3">
        <f t="shared" si="1"/>
        <v>0.21662739622421967</v>
      </c>
      <c r="E75" s="1">
        <v>0.6900542118432027</v>
      </c>
      <c r="F75" s="3">
        <v>0.5475396163469558</v>
      </c>
      <c r="G75" s="1">
        <f>'H23取引基本表（生産者）(104)'!DE75/'H23取引基本表（生産者）(104)'!$DE$108</f>
        <v>6.8376534959466734E-3</v>
      </c>
      <c r="H75" s="3">
        <v>7.0788156797331109E-2</v>
      </c>
      <c r="I75" s="2">
        <v>6.9954128440366969E-2</v>
      </c>
    </row>
    <row r="76" spans="1:9">
      <c r="A76" s="254">
        <v>572</v>
      </c>
      <c r="B76" s="298" t="s">
        <v>308</v>
      </c>
      <c r="C76" s="1">
        <f>'H23取引基本表（生産者）(104)'!DQ76/'H23取引基本表（生産者）(104)'!DM76*-1</f>
        <v>0.30106615142964371</v>
      </c>
      <c r="D76" s="3">
        <f t="shared" si="1"/>
        <v>0.69893384857035623</v>
      </c>
      <c r="E76" s="1">
        <v>0.74076302042108599</v>
      </c>
      <c r="F76" s="3">
        <v>0.55575431375652995</v>
      </c>
      <c r="G76" s="1">
        <f>'H23取引基本表（生産者）(104)'!DE76/'H23取引基本表（生産者）(104)'!$DE$108</f>
        <v>2.0204212309566136E-2</v>
      </c>
      <c r="H76" s="3">
        <v>0.1377948393224632</v>
      </c>
      <c r="I76" s="2">
        <v>0.12735475700490739</v>
      </c>
    </row>
    <row r="77" spans="1:9">
      <c r="A77" s="254">
        <v>573</v>
      </c>
      <c r="B77" s="298" t="s">
        <v>309</v>
      </c>
      <c r="C77" s="1">
        <f>'H23取引基本表（生産者）(104)'!DQ77/'H23取引基本表（生産者）(104)'!DM77*-1</f>
        <v>0</v>
      </c>
      <c r="D77" s="3">
        <f t="shared" si="1"/>
        <v>1</v>
      </c>
      <c r="E77" s="1">
        <v>0</v>
      </c>
      <c r="F77" s="3">
        <v>0</v>
      </c>
      <c r="G77" s="1">
        <f>'H23取引基本表（生産者）(104)'!DE77/'H23取引基本表（生産者）(104)'!$DE$108</f>
        <v>0</v>
      </c>
      <c r="H77" s="3">
        <v>0</v>
      </c>
      <c r="I77" s="2">
        <v>0</v>
      </c>
    </row>
    <row r="78" spans="1:9">
      <c r="A78" s="255">
        <v>574</v>
      </c>
      <c r="B78" s="271" t="s">
        <v>310</v>
      </c>
      <c r="C78" s="26">
        <f>'H23取引基本表（生産者）(104)'!DQ78/'H23取引基本表（生産者）(104)'!DM78*-1</f>
        <v>0.52781418701264082</v>
      </c>
      <c r="D78" s="6">
        <f t="shared" si="1"/>
        <v>0.47218581298735918</v>
      </c>
      <c r="E78" s="26">
        <v>0.35920847941674988</v>
      </c>
      <c r="F78" s="6">
        <v>7.8751538229352894E-2</v>
      </c>
      <c r="G78" s="26">
        <f>'H23取引基本表（生産者）(104)'!DE78/'H23取引基本表（生産者）(104)'!$DE$108</f>
        <v>5.1055314697173964E-4</v>
      </c>
      <c r="H78" s="6">
        <v>1.2282616266920524E-2</v>
      </c>
      <c r="I78" s="27">
        <v>1.0860479695372542E-2</v>
      </c>
    </row>
    <row r="79" spans="1:9">
      <c r="A79" s="254">
        <v>575</v>
      </c>
      <c r="B79" s="298" t="s">
        <v>311</v>
      </c>
      <c r="C79" s="1">
        <f>'H23取引基本表（生産者）(104)'!DQ79/'H23取引基本表（生産者）(104)'!DM79*-1</f>
        <v>0.69518522987812237</v>
      </c>
      <c r="D79" s="3">
        <f t="shared" si="1"/>
        <v>0.30481477012187763</v>
      </c>
      <c r="E79" s="1">
        <v>0.20448227936066712</v>
      </c>
      <c r="F79" s="3">
        <v>7.1143154968728278E-2</v>
      </c>
      <c r="G79" s="1">
        <f>'H23取引基本表（生産者）(104)'!DE79/'H23取引基本表（生産者）(104)'!$DE$108</f>
        <v>3.6347267422010879E-3</v>
      </c>
      <c r="H79" s="3">
        <v>9.9895760945100769E-3</v>
      </c>
      <c r="I79" s="2">
        <v>9.9895760945100769E-3</v>
      </c>
    </row>
    <row r="80" spans="1:9">
      <c r="A80" s="254">
        <v>576</v>
      </c>
      <c r="B80" s="298" t="s">
        <v>312</v>
      </c>
      <c r="C80" s="1">
        <f>'H23取引基本表（生産者）(104)'!DQ80/'H23取引基本表（生産者）(104)'!DM80*-1</f>
        <v>0.71797468354430383</v>
      </c>
      <c r="D80" s="3">
        <f t="shared" si="1"/>
        <v>0.28202531645569617</v>
      </c>
      <c r="E80" s="1">
        <v>0.65357502517623367</v>
      </c>
      <c r="F80" s="3">
        <v>0.32678751258811684</v>
      </c>
      <c r="G80" s="1">
        <f>'H23取引基本表（生産者）(104)'!DE80/'H23取引基本表（生産者）(104)'!$DE$108</f>
        <v>1.2886880484475112E-4</v>
      </c>
      <c r="H80" s="3">
        <v>8.9627391742195361E-2</v>
      </c>
      <c r="I80" s="2">
        <v>6.2437059415911378E-2</v>
      </c>
    </row>
    <row r="81" spans="1:9">
      <c r="A81" s="254">
        <v>577</v>
      </c>
      <c r="B81" s="298" t="s">
        <v>313</v>
      </c>
      <c r="C81" s="1">
        <f>'H23取引基本表（生産者）(104)'!DQ81/'H23取引基本表（生産者）(104)'!DM81*-1</f>
        <v>0</v>
      </c>
      <c r="D81" s="3">
        <f t="shared" si="1"/>
        <v>1</v>
      </c>
      <c r="E81" s="1">
        <v>0.60380598371750061</v>
      </c>
      <c r="F81" s="3">
        <v>1.8504676673198522E-2</v>
      </c>
      <c r="G81" s="1">
        <f>'H23取引基本表（生産者）(104)'!DE81/'H23取引基本表（生産者）(104)'!$DE$108</f>
        <v>8.0543003027969451E-6</v>
      </c>
      <c r="H81" s="3">
        <v>4.6261691682996306E-3</v>
      </c>
      <c r="I81" s="2">
        <v>4.1211288660835139E-3</v>
      </c>
    </row>
    <row r="82" spans="1:9">
      <c r="A82" s="254">
        <v>578</v>
      </c>
      <c r="B82" s="298" t="s">
        <v>314</v>
      </c>
      <c r="C82" s="1">
        <f>'H23取引基本表（生産者）(104)'!DQ82/'H23取引基本表（生産者）(104)'!DM82*-1</f>
        <v>0.76172863125225854</v>
      </c>
      <c r="D82" s="3">
        <f t="shared" si="1"/>
        <v>0.23827136874774146</v>
      </c>
      <c r="E82" s="1">
        <v>0.63766529468429811</v>
      </c>
      <c r="F82" s="3">
        <v>0.31815395393642176</v>
      </c>
      <c r="G82" s="1">
        <f>'H23取引基本表（生産者）(104)'!DE82/'H23取引基本表（生産者）(104)'!$DE$108</f>
        <v>6.6286891492018862E-3</v>
      </c>
      <c r="H82" s="3">
        <v>9.7644277082056224E-2</v>
      </c>
      <c r="I82" s="2">
        <v>7.7152114896225588E-2</v>
      </c>
    </row>
    <row r="83" spans="1:9">
      <c r="A83" s="254">
        <v>579</v>
      </c>
      <c r="B83" s="298" t="s">
        <v>315</v>
      </c>
      <c r="C83" s="1">
        <f>'H23取引基本表（生産者）(104)'!DQ83/'H23取引基本表（生産者）(104)'!DM83*-1</f>
        <v>0.32946452123450276</v>
      </c>
      <c r="D83" s="3">
        <f t="shared" si="1"/>
        <v>0.67053547876549724</v>
      </c>
      <c r="E83" s="1">
        <v>0.81455633100697911</v>
      </c>
      <c r="F83" s="3">
        <v>1.7094965104685942</v>
      </c>
      <c r="G83" s="1">
        <f>'H23取引基本表（生産者）(104)'!DE83/'H23取引基本表（生産者）(104)'!$DE$108</f>
        <v>7.6650091214950928E-4</v>
      </c>
      <c r="H83" s="3">
        <v>0.33499501495513462</v>
      </c>
      <c r="I83" s="2">
        <v>0.33412263210368892</v>
      </c>
    </row>
    <row r="84" spans="1:9">
      <c r="A84" s="304">
        <v>591</v>
      </c>
      <c r="B84" s="272" t="s">
        <v>316</v>
      </c>
      <c r="C84" s="302">
        <f>'H23取引基本表（生産者）(104)'!DQ84/'H23取引基本表（生産者）(104)'!DM84*-1</f>
        <v>5.7567558964891616E-2</v>
      </c>
      <c r="D84" s="5">
        <f t="shared" si="1"/>
        <v>0.94243244103510837</v>
      </c>
      <c r="E84" s="302">
        <v>0.52405327564739468</v>
      </c>
      <c r="F84" s="5">
        <v>5.7620958106425528E-2</v>
      </c>
      <c r="G84" s="302">
        <f>'H23取引基本表（生産者）(104)'!DE84/'H23取引基本表（生産者）(104)'!$DE$108</f>
        <v>4.1087223150206881E-2</v>
      </c>
      <c r="H84" s="5">
        <v>1.064632566563117E-2</v>
      </c>
      <c r="I84" s="313">
        <v>1.036963439021016E-2</v>
      </c>
    </row>
    <row r="85" spans="1:9">
      <c r="A85" s="254">
        <v>592</v>
      </c>
      <c r="B85" s="298" t="s">
        <v>317</v>
      </c>
      <c r="C85" s="1">
        <f>'H23取引基本表（生産者）(104)'!DQ85/'H23取引基本表（生産者）(104)'!DM85*-1</f>
        <v>0.40584587279457718</v>
      </c>
      <c r="D85" s="3">
        <f t="shared" si="1"/>
        <v>0.59415412720542282</v>
      </c>
      <c r="E85" s="1">
        <v>0.44000164041994749</v>
      </c>
      <c r="F85" s="3">
        <v>0.17150590551181102</v>
      </c>
      <c r="G85" s="1">
        <f>'H23取引基本表（生産者）(104)'!DE85/'H23取引基本表（生産者）(104)'!$DE$108</f>
        <v>5.349397784440971E-3</v>
      </c>
      <c r="H85" s="3">
        <v>3.6048228346456691E-2</v>
      </c>
      <c r="I85" s="2">
        <v>3.2890419947506563E-2</v>
      </c>
    </row>
    <row r="86" spans="1:9">
      <c r="A86" s="254">
        <v>593</v>
      </c>
      <c r="B86" s="298" t="s">
        <v>318</v>
      </c>
      <c r="C86" s="1">
        <f>'H23取引基本表（生産者）(104)'!DQ86/'H23取引基本表（生産者）(104)'!DM86*-1</f>
        <v>0.87683537534033451</v>
      </c>
      <c r="D86" s="3">
        <f t="shared" si="1"/>
        <v>0.12316462465966549</v>
      </c>
      <c r="E86" s="1">
        <v>0.61427128912823969</v>
      </c>
      <c r="F86" s="3">
        <v>0.76321104005385387</v>
      </c>
      <c r="G86" s="1">
        <f>'H23取引基本表（生産者）(104)'!DE86/'H23取引基本表（生産者）(104)'!$DE$108</f>
        <v>7.8131187548409701E-3</v>
      </c>
      <c r="H86" s="3">
        <v>0.14124032312352744</v>
      </c>
      <c r="I86" s="2">
        <v>0.12213901043419724</v>
      </c>
    </row>
    <row r="87" spans="1:9">
      <c r="A87" s="254">
        <v>594</v>
      </c>
      <c r="B87" s="298" t="s">
        <v>319</v>
      </c>
      <c r="C87" s="1">
        <f>'H23取引基本表（生産者）(104)'!DQ87/'H23取引基本表（生産者）(104)'!DM87*-1</f>
        <v>0.94401476533661455</v>
      </c>
      <c r="D87" s="3">
        <f t="shared" si="1"/>
        <v>5.5985234663385453E-2</v>
      </c>
      <c r="E87" s="1">
        <v>0.26458616010854819</v>
      </c>
      <c r="F87" s="3">
        <v>0.73134328358208955</v>
      </c>
      <c r="G87" s="1">
        <f>'H23取引基本表（生産者）(104)'!DE87/'H23取引基本表（生産者）(104)'!$DE$108</f>
        <v>9.8665178709262573E-4</v>
      </c>
      <c r="H87" s="3">
        <v>0.21031207598371776</v>
      </c>
      <c r="I87" s="2">
        <v>0.11668928086838534</v>
      </c>
    </row>
    <row r="88" spans="1:9">
      <c r="A88" s="255">
        <v>595</v>
      </c>
      <c r="B88" s="271" t="s">
        <v>320</v>
      </c>
      <c r="C88" s="26">
        <f>'H23取引基本表（生産者）(104)'!DQ88/'H23取引基本表（生産者）(104)'!DM88*-1</f>
        <v>0.53465739357729647</v>
      </c>
      <c r="D88" s="6">
        <f t="shared" si="1"/>
        <v>0.46534260642270353</v>
      </c>
      <c r="E88" s="26">
        <v>0.4195944764901241</v>
      </c>
      <c r="F88" s="6">
        <v>0.24672260094389092</v>
      </c>
      <c r="G88" s="26">
        <f>'H23取引基本表（生産者）(104)'!DE88/'H23取引基本表（生産者）(104)'!$DE$108</f>
        <v>3.9761395828140922E-3</v>
      </c>
      <c r="H88" s="6">
        <v>3.7537143855969235E-2</v>
      </c>
      <c r="I88" s="27">
        <v>3.0064674008040554E-2</v>
      </c>
    </row>
    <row r="89" spans="1:9">
      <c r="A89" s="254">
        <v>611</v>
      </c>
      <c r="B89" s="298" t="s">
        <v>5</v>
      </c>
      <c r="C89" s="1">
        <f>'H23取引基本表（生産者）(104)'!DQ89/'H23取引基本表（生産者）(104)'!DM89*-1</f>
        <v>0</v>
      </c>
      <c r="D89" s="3">
        <f t="shared" si="1"/>
        <v>1</v>
      </c>
      <c r="E89" s="1">
        <v>0.68510237761748893</v>
      </c>
      <c r="F89" s="3">
        <v>0.36779293281102149</v>
      </c>
      <c r="G89" s="1">
        <f>'H23取引基本表（生産者）(104)'!DE89/'H23取引基本表（生産者）(104)'!$DE$108</f>
        <v>4.3529018525338154E-3</v>
      </c>
      <c r="H89" s="3">
        <v>5.1819228166890122E-2</v>
      </c>
      <c r="I89" s="2">
        <v>5.1819228166890122E-2</v>
      </c>
    </row>
    <row r="90" spans="1:9">
      <c r="A90" s="254">
        <v>631</v>
      </c>
      <c r="B90" s="298" t="s">
        <v>321</v>
      </c>
      <c r="C90" s="1">
        <f>'H23取引基本表（生産者）(104)'!DQ90/'H23取引基本表（生産者）(104)'!DM90*-1</f>
        <v>7.221125023809763E-2</v>
      </c>
      <c r="D90" s="3">
        <f t="shared" si="1"/>
        <v>0.9277887497619024</v>
      </c>
      <c r="E90" s="1">
        <v>0.83530557706236419</v>
      </c>
      <c r="F90" s="3">
        <v>0.71724568545667977</v>
      </c>
      <c r="G90" s="1">
        <f>'H23取引基本表（生産者）(104)'!DE90/'H23取引基本表（生産者）(104)'!$DE$108</f>
        <v>1.4811410795715648E-2</v>
      </c>
      <c r="H90" s="3">
        <v>0.10315442443617473</v>
      </c>
      <c r="I90" s="2">
        <v>0.10213042283773321</v>
      </c>
    </row>
    <row r="91" spans="1:9">
      <c r="A91" s="254">
        <v>632</v>
      </c>
      <c r="B91" s="298" t="s">
        <v>322</v>
      </c>
      <c r="C91" s="1">
        <f>'H23取引基本表（生産者）(104)'!DQ91/'H23取引基本表（生産者）(104)'!DM91*-1</f>
        <v>0.63923881712394581</v>
      </c>
      <c r="D91" s="3">
        <f t="shared" si="1"/>
        <v>0.36076118287605419</v>
      </c>
      <c r="E91" s="1">
        <v>0.61375771444421334</v>
      </c>
      <c r="F91" s="3">
        <v>0.24804105124471257</v>
      </c>
      <c r="G91" s="1">
        <f>'H23取引基本表（生産者）(104)'!DE91/'H23取引基本表（生産者）(104)'!$DE$108</f>
        <v>2.2820517524591346E-5</v>
      </c>
      <c r="H91" s="3">
        <v>3.795390980745672E-2</v>
      </c>
      <c r="I91" s="2">
        <v>3.7237362180153943E-2</v>
      </c>
    </row>
    <row r="92" spans="1:9">
      <c r="A92" s="254">
        <v>641</v>
      </c>
      <c r="B92" s="298" t="s">
        <v>323</v>
      </c>
      <c r="C92" s="1">
        <f>'H23取引基本表（生産者）(104)'!DQ92/'H23取引基本表（生産者）(104)'!DM92*-1</f>
        <v>1.2184935111469425E-2</v>
      </c>
      <c r="D92" s="3">
        <f t="shared" si="1"/>
        <v>0.98781506488853055</v>
      </c>
      <c r="E92" s="1">
        <v>0.5428668001574507</v>
      </c>
      <c r="F92" s="3">
        <v>0.43244596190378393</v>
      </c>
      <c r="G92" s="1">
        <f>'H23取引基本表（生産者）(104)'!DE92/'H23取引基本表（生産者）(104)'!$DE$108</f>
        <v>2.5514680975876922E-2</v>
      </c>
      <c r="H92" s="3">
        <v>9.9882767708921641E-2</v>
      </c>
      <c r="I92" s="2">
        <v>9.0311649638034605E-2</v>
      </c>
    </row>
    <row r="93" spans="1:9">
      <c r="A93" s="254">
        <v>642</v>
      </c>
      <c r="B93" s="298" t="s">
        <v>324</v>
      </c>
      <c r="C93" s="1">
        <f>'H23取引基本表（生産者）(104)'!DQ93/'H23取引基本表（生産者）(104)'!DM93*-1</f>
        <v>0.76464208242950105</v>
      </c>
      <c r="D93" s="3">
        <f t="shared" si="1"/>
        <v>0.23535791757049895</v>
      </c>
      <c r="E93" s="1">
        <v>0.67311827956989245</v>
      </c>
      <c r="F93" s="3">
        <v>2.3265745007680492</v>
      </c>
      <c r="G93" s="1">
        <f>'H23取引基本表（生産者）(104)'!DE93/'H23取引基本表（生産者）(104)'!$DE$108</f>
        <v>3.1456517293701404E-4</v>
      </c>
      <c r="H93" s="3">
        <v>0.60276497695852538</v>
      </c>
      <c r="I93" s="2">
        <v>0.59938556067588322</v>
      </c>
    </row>
    <row r="94" spans="1:9">
      <c r="A94" s="304">
        <v>643</v>
      </c>
      <c r="B94" s="272" t="s">
        <v>325</v>
      </c>
      <c r="C94" s="302">
        <f>'H23取引基本表（生産者）(104)'!DQ94/'H23取引基本表（生産者）(104)'!DM94*-1</f>
        <v>0.11189719296058509</v>
      </c>
      <c r="D94" s="5">
        <f t="shared" si="1"/>
        <v>0.88810280703941491</v>
      </c>
      <c r="E94" s="302">
        <v>0.6727937303811069</v>
      </c>
      <c r="F94" s="5">
        <v>0.58548043904186065</v>
      </c>
      <c r="G94" s="302">
        <f>'H23取引基本表（生産者）(104)'!DE94/'H23取引基本表（生産者）(104)'!$DE$108</f>
        <v>2.4451065874779795E-2</v>
      </c>
      <c r="H94" s="5">
        <v>0.13227084079465734</v>
      </c>
      <c r="I94" s="313">
        <v>0.12922662059957443</v>
      </c>
    </row>
    <row r="95" spans="1:9">
      <c r="A95" s="254">
        <v>644</v>
      </c>
      <c r="B95" s="298" t="s">
        <v>326</v>
      </c>
      <c r="C95" s="1">
        <f>'H23取引基本表（生産者）(104)'!DQ95/'H23取引基本表（生産者）(104)'!DM95*-1</f>
        <v>0</v>
      </c>
      <c r="D95" s="3">
        <f t="shared" si="1"/>
        <v>1</v>
      </c>
      <c r="E95" s="1">
        <v>0.74957994959395124</v>
      </c>
      <c r="F95" s="3">
        <v>0.59315117814137697</v>
      </c>
      <c r="G95" s="1">
        <f>'H23取引基本表（生産者）(104)'!DE95/'H23取引基本表（生産者）(104)'!$DE$108</f>
        <v>1.3553597565095527E-3</v>
      </c>
      <c r="H95" s="3">
        <v>0.18064167700124015</v>
      </c>
      <c r="I95" s="2">
        <v>0.17859143097171662</v>
      </c>
    </row>
    <row r="96" spans="1:9">
      <c r="A96" s="254">
        <v>659</v>
      </c>
      <c r="B96" s="298" t="s">
        <v>327</v>
      </c>
      <c r="C96" s="1">
        <f>'H23取引基本表（生産者）(104)'!DQ96/'H23取引基本表（生産者）(104)'!DM96*-1</f>
        <v>6.057837590920271E-2</v>
      </c>
      <c r="D96" s="3">
        <f t="shared" si="1"/>
        <v>0.93942162409079732</v>
      </c>
      <c r="E96" s="1">
        <v>0.57970240506795334</v>
      </c>
      <c r="F96" s="3">
        <v>0.32164561157968397</v>
      </c>
      <c r="G96" s="1">
        <f>'H23取引基本表（生産者）(104)'!DE96/'H23取引基本表（生産者）(104)'!$DE$108</f>
        <v>1.8000913715623238E-2</v>
      </c>
      <c r="H96" s="3">
        <v>9.4637398254207944E-2</v>
      </c>
      <c r="I96" s="2">
        <v>6.7713896357408571E-2</v>
      </c>
    </row>
    <row r="97" spans="1:9">
      <c r="A97" s="254">
        <v>661</v>
      </c>
      <c r="B97" s="298" t="s">
        <v>328</v>
      </c>
      <c r="C97" s="1">
        <f>'H23取引基本表（生産者）(104)'!DQ97/'H23取引基本表（生産者）(104)'!DM97*-1</f>
        <v>0.6268332696031873</v>
      </c>
      <c r="D97" s="3">
        <f t="shared" si="1"/>
        <v>0.3731667303968127</v>
      </c>
      <c r="E97" s="1">
        <v>0.66114312498276762</v>
      </c>
      <c r="F97" s="3">
        <v>0.24348617276461992</v>
      </c>
      <c r="G97" s="1">
        <f>'H23取引基本表（生産者）(104)'!DE97/'H23取引基本表（生産者）(104)'!$DE$108</f>
        <v>1.8941029545410815E-3</v>
      </c>
      <c r="H97" s="3">
        <v>7.3175439080206239E-2</v>
      </c>
      <c r="I97" s="2">
        <v>6.151258650638286E-2</v>
      </c>
    </row>
    <row r="98" spans="1:9">
      <c r="A98" s="255">
        <v>662</v>
      </c>
      <c r="B98" s="271" t="s">
        <v>329</v>
      </c>
      <c r="C98" s="26">
        <f>'H23取引基本表（生産者）(104)'!DQ98/'H23取引基本表（生産者）(104)'!DM98*-1</f>
        <v>0.71011577488713062</v>
      </c>
      <c r="D98" s="6">
        <f t="shared" si="1"/>
        <v>0.28988422511286938</v>
      </c>
      <c r="E98" s="26">
        <v>0.27806752676365631</v>
      </c>
      <c r="F98" s="6">
        <v>0.32987922042272855</v>
      </c>
      <c r="G98" s="26">
        <f>'H23取引基本表（生産者）(104)'!DE98/'H23取引基本表（生産者）(104)'!$DE$108</f>
        <v>1.2081450454195418E-5</v>
      </c>
      <c r="H98" s="6">
        <v>4.7145209991765032E-2</v>
      </c>
      <c r="I98" s="27">
        <v>4.0214109250617622E-2</v>
      </c>
    </row>
    <row r="99" spans="1:9">
      <c r="A99" s="254">
        <v>663</v>
      </c>
      <c r="B99" s="298" t="s">
        <v>330</v>
      </c>
      <c r="C99" s="1">
        <f>'H23取引基本表（生産者）(104)'!DQ99/'H23取引基本表（生産者）(104)'!DM99*-1</f>
        <v>0.66350858464549423</v>
      </c>
      <c r="D99" s="3">
        <f t="shared" si="1"/>
        <v>0.33649141535450577</v>
      </c>
      <c r="E99" s="1">
        <v>0.37905835222645329</v>
      </c>
      <c r="F99" s="3">
        <v>0.65536748035482384</v>
      </c>
      <c r="G99" s="1">
        <f>'H23取引基本表（生産者）(104)'!DE99/'H23取引基本表（生産者）(104)'!$DE$108</f>
        <v>1.8038500450369626E-2</v>
      </c>
      <c r="H99" s="3">
        <v>0.17547489599612601</v>
      </c>
      <c r="I99" s="2">
        <v>0.11699060113138605</v>
      </c>
    </row>
    <row r="100" spans="1:9">
      <c r="A100" s="254">
        <v>669</v>
      </c>
      <c r="B100" s="298" t="s">
        <v>331</v>
      </c>
      <c r="C100" s="1">
        <f>'H23取引基本表（生産者）(104)'!DQ100/'H23取引基本表（生産者）(104)'!DM100*-1</f>
        <v>0.5609500396458087</v>
      </c>
      <c r="D100" s="3">
        <f t="shared" si="1"/>
        <v>0.4390499603541913</v>
      </c>
      <c r="E100" s="1">
        <v>0.73558087163862762</v>
      </c>
      <c r="F100" s="3">
        <v>0.48981984368790571</v>
      </c>
      <c r="G100" s="1">
        <f>'H23取引基本表（生産者）(104)'!DE100/'H23取引基本表（生産者）(104)'!$DE$108</f>
        <v>2.04802958255009E-3</v>
      </c>
      <c r="H100" s="3">
        <v>0.23901841303483906</v>
      </c>
      <c r="I100" s="2">
        <v>0.19921843952841436</v>
      </c>
    </row>
    <row r="101" spans="1:9">
      <c r="A101" s="254">
        <v>671</v>
      </c>
      <c r="B101" s="298" t="s">
        <v>332</v>
      </c>
      <c r="C101" s="1">
        <f>'H23取引基本表（生産者）(104)'!DQ101/'H23取引基本表（生産者）(104)'!DM101*-1</f>
        <v>0.39879559260525416</v>
      </c>
      <c r="D101" s="3">
        <f t="shared" si="1"/>
        <v>0.60120440739474579</v>
      </c>
      <c r="E101" s="1">
        <v>0.47768760922603082</v>
      </c>
      <c r="F101" s="3">
        <v>0.27390860484833801</v>
      </c>
      <c r="G101" s="1">
        <f>'H23取引基本表（生産者）(104)'!DE101/'H23取引基本表（生産者）(104)'!$DE$108</f>
        <v>1.0230303767935919E-2</v>
      </c>
      <c r="H101" s="3">
        <v>0.14044953541086291</v>
      </c>
      <c r="I101" s="2">
        <v>0.12383852715726817</v>
      </c>
    </row>
    <row r="102" spans="1:9">
      <c r="A102" s="254">
        <v>672</v>
      </c>
      <c r="B102" s="298" t="s">
        <v>333</v>
      </c>
      <c r="C102" s="1">
        <f>'H23取引基本表（生産者）(104)'!DQ102/'H23取引基本表（生産者）(104)'!DM102*-1</f>
        <v>0.48327137546468402</v>
      </c>
      <c r="D102" s="3">
        <f t="shared" si="1"/>
        <v>0.51672862453531598</v>
      </c>
      <c r="E102" s="1">
        <v>0.43064702008561079</v>
      </c>
      <c r="F102" s="3">
        <v>0.29572769180111952</v>
      </c>
      <c r="G102" s="1">
        <f>'H23取引基本表（生産者）(104)'!DE102/'H23取引基本表（生産者）(104)'!$DE$108</f>
        <v>5.4916009308981308E-2</v>
      </c>
      <c r="H102" s="3">
        <v>0.26899489627922291</v>
      </c>
      <c r="I102" s="2">
        <v>0.21497365821534409</v>
      </c>
    </row>
    <row r="103" spans="1:9">
      <c r="A103" s="254">
        <v>673</v>
      </c>
      <c r="B103" s="298" t="s">
        <v>334</v>
      </c>
      <c r="C103" s="1">
        <f>'H23取引基本表（生産者）(104)'!DQ103/'H23取引基本表（生産者）(104)'!DM103*-1</f>
        <v>0.38002343183381992</v>
      </c>
      <c r="D103" s="3">
        <f t="shared" si="1"/>
        <v>0.61997656816618008</v>
      </c>
      <c r="E103" s="1">
        <v>0.69244751192012854</v>
      </c>
      <c r="F103" s="3">
        <v>0.30497089117778775</v>
      </c>
      <c r="G103" s="1">
        <f>'H23取引基本表（生産者）(104)'!DE103/'H23取引基本表（生産者）(104)'!$DE$108</f>
        <v>1.9435474091776962E-2</v>
      </c>
      <c r="H103" s="3">
        <v>0.25431363768077764</v>
      </c>
      <c r="I103" s="2">
        <v>0.14161903005716392</v>
      </c>
    </row>
    <row r="104" spans="1:9">
      <c r="A104" s="304">
        <v>674</v>
      </c>
      <c r="B104" s="272" t="s">
        <v>335</v>
      </c>
      <c r="C104" s="302">
        <f>'H23取引基本表（生産者）(104)'!DQ104/'H23取引基本表（生産者）(104)'!DM104*-1</f>
        <v>0.28865471914823793</v>
      </c>
      <c r="D104" s="5">
        <f t="shared" si="1"/>
        <v>0.71134528085176207</v>
      </c>
      <c r="E104" s="302">
        <v>0.68833703290275283</v>
      </c>
      <c r="F104" s="5">
        <v>3.307900390051266E-2</v>
      </c>
      <c r="G104" s="302">
        <f>'H23取引基本表（生産者）(104)'!DE104/'H23取引基本表（生産者）(104)'!$DE$108</f>
        <v>4.301309584483122E-2</v>
      </c>
      <c r="H104" s="5">
        <v>1.4266118670607198E-2</v>
      </c>
      <c r="I104" s="313">
        <v>1.3206057927849455E-2</v>
      </c>
    </row>
    <row r="105" spans="1:9">
      <c r="A105" s="254">
        <v>679</v>
      </c>
      <c r="B105" s="298" t="s">
        <v>336</v>
      </c>
      <c r="C105" s="1">
        <f>'H23取引基本表（生産者）(104)'!DQ105/'H23取引基本表（生産者）(104)'!DM105*-1</f>
        <v>0.48078200626364243</v>
      </c>
      <c r="D105" s="3">
        <f t="shared" si="1"/>
        <v>0.51921799373635757</v>
      </c>
      <c r="E105" s="1">
        <v>0.66457687294953038</v>
      </c>
      <c r="F105" s="3">
        <v>0.26825760639971236</v>
      </c>
      <c r="G105" s="1">
        <f>'H23取引基本表（生産者）(104)'!DE105/'H23取引基本表（生産者）(104)'!$DE$108</f>
        <v>3.5396859986280844E-2</v>
      </c>
      <c r="H105" s="3">
        <v>0.21273201204440251</v>
      </c>
      <c r="I105" s="2">
        <v>0.14291492517190238</v>
      </c>
    </row>
    <row r="106" spans="1:9">
      <c r="A106" s="254">
        <v>681</v>
      </c>
      <c r="B106" s="298" t="s">
        <v>6</v>
      </c>
      <c r="C106" s="1">
        <f>'H23取引基本表（生産者）(104)'!DQ106/'H23取引基本表（生産者）(104)'!DM106*-1</f>
        <v>0</v>
      </c>
      <c r="D106" s="3">
        <f t="shared" si="1"/>
        <v>1</v>
      </c>
      <c r="E106" s="1">
        <v>0</v>
      </c>
      <c r="F106" s="3">
        <v>0</v>
      </c>
      <c r="G106" s="1">
        <f>'H23取引基本表（生産者）(104)'!DE106/'H23取引基本表（生産者）(104)'!$DE$108</f>
        <v>0</v>
      </c>
      <c r="H106" s="3">
        <v>0</v>
      </c>
      <c r="I106" s="2">
        <v>0</v>
      </c>
    </row>
    <row r="107" spans="1:9">
      <c r="A107" s="257">
        <v>691</v>
      </c>
      <c r="B107" s="299" t="s">
        <v>7</v>
      </c>
      <c r="C107" s="305">
        <f>'H23取引基本表（生産者）(104)'!DQ107/'H23取引基本表（生産者）(104)'!DM107*-1</f>
        <v>0.7193864691974412</v>
      </c>
      <c r="D107" s="4">
        <f t="shared" si="1"/>
        <v>0.2806135308025588</v>
      </c>
      <c r="E107" s="305">
        <v>0.382170659814073</v>
      </c>
      <c r="F107" s="4">
        <v>3.5711586425818155E-2</v>
      </c>
      <c r="G107" s="305">
        <f>'H23取引基本表（生産者）(104)'!DE107/'H23取引基本表（生産者）(104)'!$DE$108</f>
        <v>7.1593780469306185E-5</v>
      </c>
      <c r="H107" s="4">
        <v>6.5754667069760414E-3</v>
      </c>
      <c r="I107" s="315">
        <v>6.1975663215176483E-3</v>
      </c>
    </row>
    <row r="108" spans="1:9">
      <c r="A108" s="292"/>
      <c r="B108" s="293"/>
    </row>
    <row r="109" spans="1:9">
      <c r="A109" t="s">
        <v>399</v>
      </c>
    </row>
  </sheetData>
  <sheetProtection sheet="1" objects="1" scenarios="1"/>
  <phoneticPr fontId="5"/>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D109"/>
  <sheetViews>
    <sheetView workbookViewId="0">
      <pane xSplit="2" ySplit="3" topLeftCell="C69" activePane="bottomRight" state="frozen"/>
      <selection activeCell="C4" sqref="C4"/>
      <selection pane="topRight" activeCell="C4" sqref="C4"/>
      <selection pane="bottomLeft" activeCell="C4" sqref="C4"/>
      <selection pane="bottomRight" activeCell="E108" sqref="E108"/>
    </sheetView>
  </sheetViews>
  <sheetFormatPr defaultRowHeight="11.25"/>
  <cols>
    <col min="1" max="1" width="5" bestFit="1" customWidth="1"/>
    <col min="2" max="2" width="42" bestFit="1" customWidth="1"/>
    <col min="3" max="108" width="13.83203125" customWidth="1"/>
  </cols>
  <sheetData>
    <row r="1" spans="1:108" ht="21" customHeight="1">
      <c r="A1" s="211" t="s">
        <v>400</v>
      </c>
      <c r="C1" s="17"/>
      <c r="D1" s="17"/>
      <c r="E1" s="211" t="s">
        <v>401</v>
      </c>
      <c r="J1" s="211"/>
      <c r="Q1" s="81"/>
    </row>
    <row r="2" spans="1:108" s="284" customFormat="1" ht="12" customHeight="1">
      <c r="A2" s="279"/>
      <c r="B2" s="280"/>
      <c r="C2" s="281">
        <v>11</v>
      </c>
      <c r="D2" s="281">
        <v>12</v>
      </c>
      <c r="E2" s="281">
        <v>13</v>
      </c>
      <c r="F2" s="281">
        <v>15</v>
      </c>
      <c r="G2" s="281">
        <v>17</v>
      </c>
      <c r="H2" s="281">
        <v>61</v>
      </c>
      <c r="I2" s="281">
        <v>62</v>
      </c>
      <c r="J2" s="281">
        <v>111</v>
      </c>
      <c r="K2" s="281">
        <v>112</v>
      </c>
      <c r="L2" s="281">
        <v>113</v>
      </c>
      <c r="M2" s="281">
        <v>114</v>
      </c>
      <c r="N2" s="281">
        <v>151</v>
      </c>
      <c r="O2" s="281">
        <v>152</v>
      </c>
      <c r="P2" s="281">
        <v>161</v>
      </c>
      <c r="Q2" s="281">
        <v>162</v>
      </c>
      <c r="R2" s="281">
        <v>163</v>
      </c>
      <c r="S2" s="281">
        <v>164</v>
      </c>
      <c r="T2" s="281">
        <v>191</v>
      </c>
      <c r="U2" s="281">
        <v>201</v>
      </c>
      <c r="V2" s="281">
        <v>202</v>
      </c>
      <c r="W2" s="281">
        <v>203</v>
      </c>
      <c r="X2" s="281">
        <v>204</v>
      </c>
      <c r="Y2" s="281">
        <v>205</v>
      </c>
      <c r="Z2" s="281">
        <v>206</v>
      </c>
      <c r="AA2" s="281">
        <v>207</v>
      </c>
      <c r="AB2" s="281">
        <v>208</v>
      </c>
      <c r="AC2" s="281">
        <v>211</v>
      </c>
      <c r="AD2" s="281">
        <v>212</v>
      </c>
      <c r="AE2" s="281">
        <v>221</v>
      </c>
      <c r="AF2" s="281">
        <v>222</v>
      </c>
      <c r="AG2" s="281">
        <v>231</v>
      </c>
      <c r="AH2" s="281">
        <v>251</v>
      </c>
      <c r="AI2" s="281">
        <v>252</v>
      </c>
      <c r="AJ2" s="281">
        <v>253</v>
      </c>
      <c r="AK2" s="281">
        <v>259</v>
      </c>
      <c r="AL2" s="281">
        <v>261</v>
      </c>
      <c r="AM2" s="281">
        <v>263</v>
      </c>
      <c r="AN2" s="281">
        <v>269</v>
      </c>
      <c r="AO2" s="281">
        <v>271</v>
      </c>
      <c r="AP2" s="281">
        <v>272</v>
      </c>
      <c r="AQ2" s="281">
        <v>281</v>
      </c>
      <c r="AR2" s="281">
        <v>289</v>
      </c>
      <c r="AS2" s="281">
        <v>291</v>
      </c>
      <c r="AT2" s="281">
        <v>301</v>
      </c>
      <c r="AU2" s="281">
        <v>311</v>
      </c>
      <c r="AV2" s="281">
        <v>321</v>
      </c>
      <c r="AW2" s="281">
        <v>329</v>
      </c>
      <c r="AX2" s="281">
        <v>331</v>
      </c>
      <c r="AY2" s="281">
        <v>332</v>
      </c>
      <c r="AZ2" s="281">
        <v>333</v>
      </c>
      <c r="BA2" s="281">
        <v>339</v>
      </c>
      <c r="BB2" s="281">
        <v>341</v>
      </c>
      <c r="BC2" s="281">
        <v>342</v>
      </c>
      <c r="BD2" s="281">
        <v>351</v>
      </c>
      <c r="BE2" s="281">
        <v>354</v>
      </c>
      <c r="BF2" s="281">
        <v>359</v>
      </c>
      <c r="BG2" s="281">
        <v>391</v>
      </c>
      <c r="BH2" s="281">
        <v>392</v>
      </c>
      <c r="BI2" s="281">
        <v>411</v>
      </c>
      <c r="BJ2" s="281">
        <v>412</v>
      </c>
      <c r="BK2" s="281">
        <v>413</v>
      </c>
      <c r="BL2" s="281">
        <v>419</v>
      </c>
      <c r="BM2" s="281">
        <v>461</v>
      </c>
      <c r="BN2" s="281">
        <v>462</v>
      </c>
      <c r="BO2" s="281">
        <v>471</v>
      </c>
      <c r="BP2" s="281">
        <v>481</v>
      </c>
      <c r="BQ2" s="281">
        <v>511</v>
      </c>
      <c r="BR2" s="281">
        <v>531</v>
      </c>
      <c r="BS2" s="281">
        <v>551</v>
      </c>
      <c r="BT2" s="281">
        <v>552</v>
      </c>
      <c r="BU2" s="281">
        <v>553</v>
      </c>
      <c r="BV2" s="281">
        <v>571</v>
      </c>
      <c r="BW2" s="281">
        <v>572</v>
      </c>
      <c r="BX2" s="281">
        <v>573</v>
      </c>
      <c r="BY2" s="281">
        <v>574</v>
      </c>
      <c r="BZ2" s="281">
        <v>575</v>
      </c>
      <c r="CA2" s="281">
        <v>576</v>
      </c>
      <c r="CB2" s="281">
        <v>577</v>
      </c>
      <c r="CC2" s="281">
        <v>578</v>
      </c>
      <c r="CD2" s="281">
        <v>579</v>
      </c>
      <c r="CE2" s="281">
        <v>591</v>
      </c>
      <c r="CF2" s="281">
        <v>592</v>
      </c>
      <c r="CG2" s="281">
        <v>593</v>
      </c>
      <c r="CH2" s="281">
        <v>594</v>
      </c>
      <c r="CI2" s="281">
        <v>595</v>
      </c>
      <c r="CJ2" s="281">
        <v>611</v>
      </c>
      <c r="CK2" s="281">
        <v>631</v>
      </c>
      <c r="CL2" s="281">
        <v>632</v>
      </c>
      <c r="CM2" s="281">
        <v>641</v>
      </c>
      <c r="CN2" s="281">
        <v>642</v>
      </c>
      <c r="CO2" s="281">
        <v>643</v>
      </c>
      <c r="CP2" s="281">
        <v>644</v>
      </c>
      <c r="CQ2" s="281">
        <v>659</v>
      </c>
      <c r="CR2" s="281">
        <v>661</v>
      </c>
      <c r="CS2" s="281">
        <v>662</v>
      </c>
      <c r="CT2" s="281">
        <v>663</v>
      </c>
      <c r="CU2" s="281">
        <v>669</v>
      </c>
      <c r="CV2" s="281">
        <v>671</v>
      </c>
      <c r="CW2" s="281">
        <v>672</v>
      </c>
      <c r="CX2" s="281">
        <v>673</v>
      </c>
      <c r="CY2" s="281">
        <v>674</v>
      </c>
      <c r="CZ2" s="281">
        <v>679</v>
      </c>
      <c r="DA2" s="281">
        <v>681</v>
      </c>
      <c r="DB2" s="281">
        <v>691</v>
      </c>
      <c r="DC2" s="32"/>
      <c r="DD2" s="32"/>
    </row>
    <row r="3" spans="1:108" ht="54.95" customHeight="1">
      <c r="A3" s="285"/>
      <c r="B3" s="83"/>
      <c r="C3" s="286" t="s">
        <v>243</v>
      </c>
      <c r="D3" s="286" t="s">
        <v>244</v>
      </c>
      <c r="E3" s="286" t="s">
        <v>245</v>
      </c>
      <c r="F3" s="286" t="s">
        <v>0</v>
      </c>
      <c r="G3" s="286" t="s">
        <v>1</v>
      </c>
      <c r="H3" s="286" t="s">
        <v>374</v>
      </c>
      <c r="I3" s="286" t="s">
        <v>375</v>
      </c>
      <c r="J3" s="286" t="s">
        <v>248</v>
      </c>
      <c r="K3" s="286" t="s">
        <v>249</v>
      </c>
      <c r="L3" s="286" t="s">
        <v>376</v>
      </c>
      <c r="M3" s="286" t="s">
        <v>251</v>
      </c>
      <c r="N3" s="286" t="s">
        <v>252</v>
      </c>
      <c r="O3" s="286" t="s">
        <v>253</v>
      </c>
      <c r="P3" s="286" t="s">
        <v>377</v>
      </c>
      <c r="Q3" s="286" t="s">
        <v>255</v>
      </c>
      <c r="R3" s="286" t="s">
        <v>378</v>
      </c>
      <c r="S3" s="286" t="s">
        <v>257</v>
      </c>
      <c r="T3" s="286" t="s">
        <v>379</v>
      </c>
      <c r="U3" s="286" t="s">
        <v>259</v>
      </c>
      <c r="V3" s="286" t="s">
        <v>380</v>
      </c>
      <c r="W3" s="286" t="s">
        <v>381</v>
      </c>
      <c r="X3" s="286" t="s">
        <v>382</v>
      </c>
      <c r="Y3" s="286" t="s">
        <v>263</v>
      </c>
      <c r="Z3" s="286" t="s">
        <v>264</v>
      </c>
      <c r="AA3" s="286" t="s">
        <v>265</v>
      </c>
      <c r="AB3" s="286" t="s">
        <v>383</v>
      </c>
      <c r="AC3" s="286" t="s">
        <v>267</v>
      </c>
      <c r="AD3" s="286" t="s">
        <v>268</v>
      </c>
      <c r="AE3" s="286" t="s">
        <v>269</v>
      </c>
      <c r="AF3" s="286" t="s">
        <v>270</v>
      </c>
      <c r="AG3" s="286" t="s">
        <v>271</v>
      </c>
      <c r="AH3" s="286" t="s">
        <v>384</v>
      </c>
      <c r="AI3" s="286" t="s">
        <v>273</v>
      </c>
      <c r="AJ3" s="286" t="s">
        <v>274</v>
      </c>
      <c r="AK3" s="286" t="s">
        <v>275</v>
      </c>
      <c r="AL3" s="286" t="s">
        <v>385</v>
      </c>
      <c r="AM3" s="286" t="s">
        <v>277</v>
      </c>
      <c r="AN3" s="286" t="s">
        <v>278</v>
      </c>
      <c r="AO3" s="286" t="s">
        <v>279</v>
      </c>
      <c r="AP3" s="286" t="s">
        <v>280</v>
      </c>
      <c r="AQ3" s="286" t="s">
        <v>281</v>
      </c>
      <c r="AR3" s="286" t="s">
        <v>282</v>
      </c>
      <c r="AS3" s="286" t="s">
        <v>283</v>
      </c>
      <c r="AT3" s="286" t="s">
        <v>284</v>
      </c>
      <c r="AU3" s="286" t="s">
        <v>285</v>
      </c>
      <c r="AV3" s="286" t="s">
        <v>286</v>
      </c>
      <c r="AW3" s="286" t="s">
        <v>287</v>
      </c>
      <c r="AX3" s="286" t="s">
        <v>288</v>
      </c>
      <c r="AY3" s="286" t="s">
        <v>289</v>
      </c>
      <c r="AZ3" s="286" t="s">
        <v>290</v>
      </c>
      <c r="BA3" s="286" t="s">
        <v>291</v>
      </c>
      <c r="BB3" s="286" t="s">
        <v>386</v>
      </c>
      <c r="BC3" s="286" t="s">
        <v>387</v>
      </c>
      <c r="BD3" s="286" t="s">
        <v>388</v>
      </c>
      <c r="BE3" s="286" t="s">
        <v>295</v>
      </c>
      <c r="BF3" s="286" t="s">
        <v>296</v>
      </c>
      <c r="BG3" s="286" t="s">
        <v>2</v>
      </c>
      <c r="BH3" s="286" t="s">
        <v>297</v>
      </c>
      <c r="BI3" s="286" t="s">
        <v>298</v>
      </c>
      <c r="BJ3" s="286" t="s">
        <v>299</v>
      </c>
      <c r="BK3" s="286" t="s">
        <v>300</v>
      </c>
      <c r="BL3" s="286" t="s">
        <v>301</v>
      </c>
      <c r="BM3" s="286" t="s">
        <v>302</v>
      </c>
      <c r="BN3" s="286" t="s">
        <v>303</v>
      </c>
      <c r="BO3" s="286" t="s">
        <v>216</v>
      </c>
      <c r="BP3" s="286" t="s">
        <v>217</v>
      </c>
      <c r="BQ3" s="286" t="s">
        <v>3</v>
      </c>
      <c r="BR3" s="286" t="s">
        <v>4</v>
      </c>
      <c r="BS3" s="286" t="s">
        <v>304</v>
      </c>
      <c r="BT3" s="286" t="s">
        <v>305</v>
      </c>
      <c r="BU3" s="286" t="s">
        <v>306</v>
      </c>
      <c r="BV3" s="286" t="s">
        <v>307</v>
      </c>
      <c r="BW3" s="286" t="s">
        <v>389</v>
      </c>
      <c r="BX3" s="286" t="s">
        <v>309</v>
      </c>
      <c r="BY3" s="286" t="s">
        <v>310</v>
      </c>
      <c r="BZ3" s="286" t="s">
        <v>311</v>
      </c>
      <c r="CA3" s="286" t="s">
        <v>312</v>
      </c>
      <c r="CB3" s="286" t="s">
        <v>313</v>
      </c>
      <c r="CC3" s="286" t="s">
        <v>390</v>
      </c>
      <c r="CD3" s="286" t="s">
        <v>391</v>
      </c>
      <c r="CE3" s="286" t="s">
        <v>316</v>
      </c>
      <c r="CF3" s="286" t="s">
        <v>317</v>
      </c>
      <c r="CG3" s="286" t="s">
        <v>318</v>
      </c>
      <c r="CH3" s="286" t="s">
        <v>319</v>
      </c>
      <c r="CI3" s="286" t="s">
        <v>392</v>
      </c>
      <c r="CJ3" s="286" t="s">
        <v>5</v>
      </c>
      <c r="CK3" s="286" t="s">
        <v>321</v>
      </c>
      <c r="CL3" s="286" t="s">
        <v>322</v>
      </c>
      <c r="CM3" s="286" t="s">
        <v>323</v>
      </c>
      <c r="CN3" s="286" t="s">
        <v>393</v>
      </c>
      <c r="CO3" s="286" t="s">
        <v>394</v>
      </c>
      <c r="CP3" s="286" t="s">
        <v>326</v>
      </c>
      <c r="CQ3" s="286" t="s">
        <v>219</v>
      </c>
      <c r="CR3" s="286" t="s">
        <v>328</v>
      </c>
      <c r="CS3" s="286" t="s">
        <v>395</v>
      </c>
      <c r="CT3" s="286" t="s">
        <v>396</v>
      </c>
      <c r="CU3" s="286" t="s">
        <v>331</v>
      </c>
      <c r="CV3" s="286" t="s">
        <v>332</v>
      </c>
      <c r="CW3" s="286" t="s">
        <v>333</v>
      </c>
      <c r="CX3" s="286" t="s">
        <v>334</v>
      </c>
      <c r="CY3" s="286" t="s">
        <v>335</v>
      </c>
      <c r="CZ3" s="286" t="s">
        <v>336</v>
      </c>
      <c r="DA3" s="286" t="s">
        <v>6</v>
      </c>
      <c r="DB3" s="286" t="s">
        <v>7</v>
      </c>
      <c r="DC3" s="22" t="s">
        <v>402</v>
      </c>
      <c r="DD3" s="22" t="s">
        <v>403</v>
      </c>
    </row>
    <row r="4" spans="1:108" ht="12.75" customHeight="1">
      <c r="A4" s="254">
        <v>11</v>
      </c>
      <c r="B4" s="83" t="s">
        <v>243</v>
      </c>
      <c r="C4" s="1">
        <v>1.0216465657317899</v>
      </c>
      <c r="D4" s="1">
        <v>0.11420558702715872</v>
      </c>
      <c r="E4" s="1">
        <v>1.0497247128754024E-2</v>
      </c>
      <c r="F4" s="1">
        <v>3.1239465875461986E-3</v>
      </c>
      <c r="G4" s="1">
        <v>8.4518013021853498E-3</v>
      </c>
      <c r="H4" s="1">
        <v>6.7964781555361528E-5</v>
      </c>
      <c r="I4" s="1">
        <v>0</v>
      </c>
      <c r="J4" s="1">
        <v>0.16978359699970313</v>
      </c>
      <c r="K4" s="1">
        <v>7.7553398344250733E-3</v>
      </c>
      <c r="L4" s="1">
        <v>0.28007143456576578</v>
      </c>
      <c r="M4" s="1">
        <v>0</v>
      </c>
      <c r="N4" s="1">
        <v>3.5878353291385834E-2</v>
      </c>
      <c r="O4" s="1">
        <v>3.1485491851949766E-3</v>
      </c>
      <c r="P4" s="1">
        <v>8.8282406156816446E-4</v>
      </c>
      <c r="Q4" s="1">
        <v>7.3149939232273865E-5</v>
      </c>
      <c r="R4" s="1">
        <v>8.7235046041942002E-5</v>
      </c>
      <c r="S4" s="1">
        <v>2.067918081884187E-5</v>
      </c>
      <c r="T4" s="1">
        <v>2.0667829628581566E-5</v>
      </c>
      <c r="U4" s="1">
        <v>1.1366362226880896E-4</v>
      </c>
      <c r="V4" s="1">
        <v>4.1189519425317884E-5</v>
      </c>
      <c r="W4" s="1">
        <v>1.073214232705557E-5</v>
      </c>
      <c r="X4" s="1">
        <v>2.7200875191212508E-4</v>
      </c>
      <c r="Y4" s="1">
        <v>4.2198655675593204E-5</v>
      </c>
      <c r="Z4" s="1">
        <v>0</v>
      </c>
      <c r="AA4" s="1">
        <v>1.6434484713083654E-3</v>
      </c>
      <c r="AB4" s="1">
        <v>3.4883991773002867E-4</v>
      </c>
      <c r="AC4" s="1">
        <v>1.9375978757128378E-6</v>
      </c>
      <c r="AD4" s="1">
        <v>4.6541153694316804E-6</v>
      </c>
      <c r="AE4" s="1">
        <v>2.8934590740182186E-5</v>
      </c>
      <c r="AF4" s="1">
        <v>3.5206372606590444E-2</v>
      </c>
      <c r="AG4" s="1">
        <v>2.1088702870624722E-4</v>
      </c>
      <c r="AH4" s="1">
        <v>1.3650002464784107E-5</v>
      </c>
      <c r="AI4" s="1">
        <v>4.3086412459665686E-5</v>
      </c>
      <c r="AJ4" s="1">
        <v>5.3006586874261557E-5</v>
      </c>
      <c r="AK4" s="1">
        <v>2.4370061504583657E-4</v>
      </c>
      <c r="AL4" s="1">
        <v>1.3091175971261372E-5</v>
      </c>
      <c r="AM4" s="1">
        <v>9.3945801925137974E-6</v>
      </c>
      <c r="AN4" s="1">
        <v>1.8952893298608964E-5</v>
      </c>
      <c r="AO4" s="1">
        <v>5.9499760548325364E-6</v>
      </c>
      <c r="AP4" s="1">
        <v>3.3859987980534943E-4</v>
      </c>
      <c r="AQ4" s="1">
        <v>3.2308721299635949E-5</v>
      </c>
      <c r="AR4" s="1">
        <v>1.8679772672620261E-5</v>
      </c>
      <c r="AS4" s="1">
        <v>5.5071774022874686E-5</v>
      </c>
      <c r="AT4" s="1">
        <v>5.8188436434569913E-5</v>
      </c>
      <c r="AU4" s="1">
        <v>8.2672307269039813E-5</v>
      </c>
      <c r="AV4" s="1">
        <v>7.8961599898105412E-5</v>
      </c>
      <c r="AW4" s="1">
        <v>1.943386692135275E-5</v>
      </c>
      <c r="AX4" s="1">
        <v>6.8662613296894593E-5</v>
      </c>
      <c r="AY4" s="1">
        <v>6.1638398422448687E-5</v>
      </c>
      <c r="AZ4" s="1">
        <v>3.4093050165459562E-5</v>
      </c>
      <c r="BA4" s="1">
        <v>4.4568690090769885E-5</v>
      </c>
      <c r="BB4" s="1">
        <v>4.6904378262006187E-5</v>
      </c>
      <c r="BC4" s="1">
        <v>3.5178655465333453E-5</v>
      </c>
      <c r="BD4" s="1">
        <v>1.5600781949156705E-4</v>
      </c>
      <c r="BE4" s="1">
        <v>8.504837392524617E-5</v>
      </c>
      <c r="BF4" s="1">
        <v>0</v>
      </c>
      <c r="BG4" s="1">
        <v>7.6960773376045684E-3</v>
      </c>
      <c r="BH4" s="1">
        <v>3.4948750636747548E-5</v>
      </c>
      <c r="BI4" s="1">
        <v>6.7893110643558086E-4</v>
      </c>
      <c r="BJ4" s="1">
        <v>4.4031190610992233E-5</v>
      </c>
      <c r="BK4" s="1">
        <v>1.7855067691674872E-3</v>
      </c>
      <c r="BL4" s="1">
        <v>9.4275334525667476E-4</v>
      </c>
      <c r="BM4" s="1">
        <v>1.4164294210938708E-5</v>
      </c>
      <c r="BN4" s="1">
        <v>1.4062382799579231E-5</v>
      </c>
      <c r="BO4" s="1">
        <v>3.2367474811923554E-5</v>
      </c>
      <c r="BP4" s="1">
        <v>6.377895984848025E-5</v>
      </c>
      <c r="BQ4" s="1">
        <v>1.2968166260323035E-4</v>
      </c>
      <c r="BR4" s="1">
        <v>1.009152782076804E-5</v>
      </c>
      <c r="BS4" s="1">
        <v>1.1168898303934329E-5</v>
      </c>
      <c r="BT4" s="1">
        <v>7.5718186445991025E-6</v>
      </c>
      <c r="BU4" s="1">
        <v>6.7700336181519003E-6</v>
      </c>
      <c r="BV4" s="1">
        <v>1.0847385235038666E-5</v>
      </c>
      <c r="BW4" s="1">
        <v>2.2882050699625683E-5</v>
      </c>
      <c r="BX4" s="1">
        <v>9.9341284217523577E-5</v>
      </c>
      <c r="BY4" s="1">
        <v>4.1181866800124493E-5</v>
      </c>
      <c r="BZ4" s="1">
        <v>2.8805675612022419E-5</v>
      </c>
      <c r="CA4" s="1">
        <v>2.2793338627926708E-5</v>
      </c>
      <c r="CB4" s="1">
        <v>2.0469252334027093E-5</v>
      </c>
      <c r="CC4" s="1">
        <v>3.3657589195639295E-4</v>
      </c>
      <c r="CD4" s="1">
        <v>6.5949207775374327E-6</v>
      </c>
      <c r="CE4" s="1">
        <v>1.4751790688934657E-5</v>
      </c>
      <c r="CF4" s="1">
        <v>2.5734823053261912E-5</v>
      </c>
      <c r="CG4" s="1">
        <v>2.194858687125646E-5</v>
      </c>
      <c r="CH4" s="1">
        <v>1.8228807603661252E-5</v>
      </c>
      <c r="CI4" s="1">
        <v>3.7677544891998355E-5</v>
      </c>
      <c r="CJ4" s="1">
        <v>5.0509601572239919E-5</v>
      </c>
      <c r="CK4" s="1">
        <v>1.4377545107347557E-4</v>
      </c>
      <c r="CL4" s="1">
        <v>5.0060248433408526E-4</v>
      </c>
      <c r="CM4" s="1">
        <v>5.4674968895126531E-4</v>
      </c>
      <c r="CN4" s="1">
        <v>2.0933824293680772E-5</v>
      </c>
      <c r="CO4" s="1">
        <v>4.0529343914296441E-3</v>
      </c>
      <c r="CP4" s="1">
        <v>3.8370963048793222E-3</v>
      </c>
      <c r="CQ4" s="1">
        <v>1.2880786527959271E-3</v>
      </c>
      <c r="CR4" s="1">
        <v>9.0781026231831835E-5</v>
      </c>
      <c r="CS4" s="1">
        <v>2.3413512142114407E-5</v>
      </c>
      <c r="CT4" s="1">
        <v>3.3049402001007614E-4</v>
      </c>
      <c r="CU4" s="1">
        <v>1.6450692459268392E-5</v>
      </c>
      <c r="CV4" s="1">
        <v>1.6246862930719023E-2</v>
      </c>
      <c r="CW4" s="1">
        <v>2.2503644159415522E-2</v>
      </c>
      <c r="CX4" s="1">
        <v>6.1922282620039413E-5</v>
      </c>
      <c r="CY4" s="1">
        <v>1.3346013298921937E-4</v>
      </c>
      <c r="CZ4" s="1">
        <v>6.055261784479263E-3</v>
      </c>
      <c r="DA4" s="1">
        <v>2.193319926642945E-4</v>
      </c>
      <c r="DB4" s="1">
        <v>4.1741224182092729E-5</v>
      </c>
      <c r="DC4" s="16">
        <v>1.7636004430214738</v>
      </c>
      <c r="DD4" s="16">
        <v>1.3483952346680508</v>
      </c>
    </row>
    <row r="5" spans="1:108" ht="12.75" customHeight="1">
      <c r="A5" s="254">
        <v>12</v>
      </c>
      <c r="B5" s="83" t="s">
        <v>244</v>
      </c>
      <c r="C5" s="1">
        <v>8.0738637865424116E-3</v>
      </c>
      <c r="D5" s="1">
        <v>1.106104264975414</v>
      </c>
      <c r="E5" s="1">
        <v>2.0566012124838801E-2</v>
      </c>
      <c r="F5" s="1">
        <v>3.6324185170154028E-4</v>
      </c>
      <c r="G5" s="1">
        <v>1.3051584832736067E-3</v>
      </c>
      <c r="H5" s="1">
        <v>3.7253506901263693E-6</v>
      </c>
      <c r="I5" s="1">
        <v>0</v>
      </c>
      <c r="J5" s="1">
        <v>8.1493292377138829E-2</v>
      </c>
      <c r="K5" s="1">
        <v>6.9759030413380375E-4</v>
      </c>
      <c r="L5" s="1">
        <v>7.5870815416420601E-3</v>
      </c>
      <c r="M5" s="1">
        <v>0</v>
      </c>
      <c r="N5" s="1">
        <v>3.354918663645626E-3</v>
      </c>
      <c r="O5" s="1">
        <v>8.0387654430060559E-5</v>
      </c>
      <c r="P5" s="1">
        <v>1.0261904914402725E-4</v>
      </c>
      <c r="Q5" s="1">
        <v>1.0224728683733962E-5</v>
      </c>
      <c r="R5" s="1">
        <v>3.4558434543347672E-5</v>
      </c>
      <c r="S5" s="1">
        <v>4.8492323717569907E-6</v>
      </c>
      <c r="T5" s="1">
        <v>4.5884175055910734E-6</v>
      </c>
      <c r="U5" s="1">
        <v>6.4653855038964282E-4</v>
      </c>
      <c r="V5" s="1">
        <v>3.8326666302963601E-5</v>
      </c>
      <c r="W5" s="1">
        <v>5.012233319714897E-6</v>
      </c>
      <c r="X5" s="1">
        <v>5.1771901210415718E-5</v>
      </c>
      <c r="Y5" s="1">
        <v>2.3988397110495787E-5</v>
      </c>
      <c r="Z5" s="1">
        <v>0</v>
      </c>
      <c r="AA5" s="1">
        <v>2.0173488946745899E-4</v>
      </c>
      <c r="AB5" s="1">
        <v>7.4536494417367486E-5</v>
      </c>
      <c r="AC5" s="1">
        <v>1.2091677418808509E-6</v>
      </c>
      <c r="AD5" s="1">
        <v>7.3740601742987604E-7</v>
      </c>
      <c r="AE5" s="1">
        <v>1.5082249240768011E-5</v>
      </c>
      <c r="AF5" s="1">
        <v>2.9833569116523371E-4</v>
      </c>
      <c r="AG5" s="1">
        <v>2.3587553395670373E-5</v>
      </c>
      <c r="AH5" s="1">
        <v>1.3330356694153021E-5</v>
      </c>
      <c r="AI5" s="1">
        <v>1.0457762119959264E-5</v>
      </c>
      <c r="AJ5" s="1">
        <v>2.8022193718211987E-5</v>
      </c>
      <c r="AK5" s="1">
        <v>5.2582439329840261E-5</v>
      </c>
      <c r="AL5" s="1">
        <v>3.8991665928543621E-6</v>
      </c>
      <c r="AM5" s="1">
        <v>3.5198614118953404E-6</v>
      </c>
      <c r="AN5" s="1">
        <v>2.7369622698740855E-6</v>
      </c>
      <c r="AO5" s="1">
        <v>3.2224050505592316E-6</v>
      </c>
      <c r="AP5" s="1">
        <v>1.7391912817462137E-5</v>
      </c>
      <c r="AQ5" s="1">
        <v>6.280900688884655E-6</v>
      </c>
      <c r="AR5" s="1">
        <v>4.2351393431675266E-6</v>
      </c>
      <c r="AS5" s="1">
        <v>1.3635542640836673E-5</v>
      </c>
      <c r="AT5" s="1">
        <v>2.5199118337760764E-5</v>
      </c>
      <c r="AU5" s="1">
        <v>2.4749580866716221E-5</v>
      </c>
      <c r="AV5" s="1">
        <v>3.7679770713572311E-5</v>
      </c>
      <c r="AW5" s="1">
        <v>2.5795415876705827E-5</v>
      </c>
      <c r="AX5" s="1">
        <v>3.2878541189975354E-5</v>
      </c>
      <c r="AY5" s="1">
        <v>2.496366394109382E-5</v>
      </c>
      <c r="AZ5" s="1">
        <v>3.0764163940253787E-5</v>
      </c>
      <c r="BA5" s="1">
        <v>1.1629165839199745E-5</v>
      </c>
      <c r="BB5" s="1">
        <v>1.8702673757770497E-5</v>
      </c>
      <c r="BC5" s="1">
        <v>3.6400451473547394E-5</v>
      </c>
      <c r="BD5" s="1">
        <v>3.0038133209344386E-5</v>
      </c>
      <c r="BE5" s="1">
        <v>7.6456826910272553E-6</v>
      </c>
      <c r="BF5" s="1">
        <v>0</v>
      </c>
      <c r="BG5" s="1">
        <v>1.2453692575979916E-4</v>
      </c>
      <c r="BH5" s="1">
        <v>3.5602562093841543E-6</v>
      </c>
      <c r="BI5" s="1">
        <v>8.6985279662152267E-6</v>
      </c>
      <c r="BJ5" s="1">
        <v>3.2891925694830496E-6</v>
      </c>
      <c r="BK5" s="1">
        <v>1.7026380186901014E-5</v>
      </c>
      <c r="BL5" s="1">
        <v>1.0204114428955731E-5</v>
      </c>
      <c r="BM5" s="1">
        <v>3.3018466575322895E-6</v>
      </c>
      <c r="BN5" s="1">
        <v>5.9701465799580945E-6</v>
      </c>
      <c r="BO5" s="1">
        <v>1.6915574739660462E-6</v>
      </c>
      <c r="BP5" s="1">
        <v>1.1492821675546077E-6</v>
      </c>
      <c r="BQ5" s="1">
        <v>3.5753195728823506E-6</v>
      </c>
      <c r="BR5" s="1">
        <v>8.7176842639249419E-7</v>
      </c>
      <c r="BS5" s="1">
        <v>1.0016468558071948E-6</v>
      </c>
      <c r="BT5" s="1">
        <v>7.2313324303810929E-7</v>
      </c>
      <c r="BU5" s="1">
        <v>3.6373293058060427E-7</v>
      </c>
      <c r="BV5" s="1">
        <v>2.8486161102943299E-6</v>
      </c>
      <c r="BW5" s="1">
        <v>1.7646477324906753E-6</v>
      </c>
      <c r="BX5" s="1">
        <v>3.3345751204237102E-6</v>
      </c>
      <c r="BY5" s="1">
        <v>3.7829985180288143E-6</v>
      </c>
      <c r="BZ5" s="1">
        <v>5.0334142081093145E-6</v>
      </c>
      <c r="CA5" s="1">
        <v>2.7077854112393853E-6</v>
      </c>
      <c r="CB5" s="1">
        <v>3.144732570292402E-6</v>
      </c>
      <c r="CC5" s="1">
        <v>6.5032522170096533E-5</v>
      </c>
      <c r="CD5" s="1">
        <v>4.1598117015348635E-7</v>
      </c>
      <c r="CE5" s="1">
        <v>8.7423530305342766E-6</v>
      </c>
      <c r="CF5" s="1">
        <v>3.0523973800978925E-6</v>
      </c>
      <c r="CG5" s="1">
        <v>9.0970910487431937E-6</v>
      </c>
      <c r="CH5" s="1">
        <v>1.4671689920145235E-5</v>
      </c>
      <c r="CI5" s="1">
        <v>5.2597418512073224E-6</v>
      </c>
      <c r="CJ5" s="1">
        <v>9.4415055198808011E-6</v>
      </c>
      <c r="CK5" s="1">
        <v>1.340586853491842E-5</v>
      </c>
      <c r="CL5" s="1">
        <v>1.4216096260446429E-3</v>
      </c>
      <c r="CM5" s="1">
        <v>1.4218877315851536E-4</v>
      </c>
      <c r="CN5" s="1">
        <v>2.2895889132436545E-6</v>
      </c>
      <c r="CO5" s="1">
        <v>1.0760196295796023E-3</v>
      </c>
      <c r="CP5" s="1">
        <v>1.1273345758234978E-3</v>
      </c>
      <c r="CQ5" s="1">
        <v>3.5237397514774849E-5</v>
      </c>
      <c r="CR5" s="1">
        <v>4.8254003054092644E-6</v>
      </c>
      <c r="CS5" s="1">
        <v>2.8791571529393158E-6</v>
      </c>
      <c r="CT5" s="1">
        <v>6.6457681726330497E-6</v>
      </c>
      <c r="CU5" s="1">
        <v>1.2750243952284727E-6</v>
      </c>
      <c r="CV5" s="1">
        <v>4.5219166054557072E-3</v>
      </c>
      <c r="CW5" s="1">
        <v>8.7061584087441274E-3</v>
      </c>
      <c r="CX5" s="1">
        <v>1.7058019011777887E-6</v>
      </c>
      <c r="CY5" s="1">
        <v>4.7206439152310726E-6</v>
      </c>
      <c r="CZ5" s="1">
        <v>5.1344467283763104E-4</v>
      </c>
      <c r="DA5" s="1">
        <v>8.3550311611121534E-6</v>
      </c>
      <c r="DB5" s="1">
        <v>1.7853533296473066E-5</v>
      </c>
      <c r="DC5" s="3">
        <v>1.2495651585696899</v>
      </c>
      <c r="DD5" s="3">
        <v>0.95537949760090957</v>
      </c>
    </row>
    <row r="6" spans="1:108" ht="12.75" customHeight="1">
      <c r="A6" s="254">
        <v>13</v>
      </c>
      <c r="B6" s="83" t="s">
        <v>245</v>
      </c>
      <c r="C6" s="1">
        <v>5.7569884036964836E-2</v>
      </c>
      <c r="D6" s="1">
        <v>8.2149561743504573E-2</v>
      </c>
      <c r="E6" s="1">
        <v>1.0019949885325152</v>
      </c>
      <c r="F6" s="1">
        <v>2.3669154818556967E-4</v>
      </c>
      <c r="G6" s="1">
        <v>5.6117297652582112E-4</v>
      </c>
      <c r="H6" s="1">
        <v>4.1982698687512899E-6</v>
      </c>
      <c r="I6" s="1">
        <v>0</v>
      </c>
      <c r="J6" s="1">
        <v>1.5058420737533641E-2</v>
      </c>
      <c r="K6" s="1">
        <v>4.8065095956771121E-4</v>
      </c>
      <c r="L6" s="1">
        <v>1.6150305129687775E-2</v>
      </c>
      <c r="M6" s="1">
        <v>0</v>
      </c>
      <c r="N6" s="1">
        <v>2.2322281089874833E-3</v>
      </c>
      <c r="O6" s="1">
        <v>1.8126968948859002E-4</v>
      </c>
      <c r="P6" s="1">
        <v>6.677373557807075E-5</v>
      </c>
      <c r="Q6" s="1">
        <v>5.2221120406308278E-6</v>
      </c>
      <c r="R6" s="1">
        <v>7.5671638223598624E-6</v>
      </c>
      <c r="S6" s="1">
        <v>1.5524804305748977E-6</v>
      </c>
      <c r="T6" s="1">
        <v>1.5327962627424758E-6</v>
      </c>
      <c r="U6" s="1">
        <v>5.0814425789448613E-5</v>
      </c>
      <c r="V6" s="1">
        <v>5.2028121981515655E-6</v>
      </c>
      <c r="W6" s="1">
        <v>1.0548165828086874E-6</v>
      </c>
      <c r="X6" s="1">
        <v>1.9031791668469927E-5</v>
      </c>
      <c r="Y6" s="1">
        <v>4.3423588376950132E-6</v>
      </c>
      <c r="Z6" s="1">
        <v>0</v>
      </c>
      <c r="AA6" s="1">
        <v>1.0579687067771488E-4</v>
      </c>
      <c r="AB6" s="1">
        <v>2.4826904672859075E-5</v>
      </c>
      <c r="AC6" s="1">
        <v>2.0517697140798177E-7</v>
      </c>
      <c r="AD6" s="1">
        <v>3.3145582497555302E-7</v>
      </c>
      <c r="AE6" s="1">
        <v>2.7404758168519565E-6</v>
      </c>
      <c r="AF6" s="1">
        <v>1.9858242241423013E-3</v>
      </c>
      <c r="AG6" s="1">
        <v>1.3483125121990911E-5</v>
      </c>
      <c r="AH6" s="1">
        <v>1.7222052190156036E-6</v>
      </c>
      <c r="AI6" s="1">
        <v>3.5931393516208253E-6</v>
      </c>
      <c r="AJ6" s="1">
        <v>6.0032120246623755E-6</v>
      </c>
      <c r="AK6" s="1">
        <v>1.7614401989084897E-5</v>
      </c>
      <c r="AL6" s="1">
        <v>1.0429919769258078E-6</v>
      </c>
      <c r="AM6" s="1">
        <v>1.0306772442053017E-6</v>
      </c>
      <c r="AN6" s="1">
        <v>1.3075358378817154E-6</v>
      </c>
      <c r="AO6" s="1">
        <v>5.8481379188407427E-7</v>
      </c>
      <c r="AP6" s="1">
        <v>2.0154271881165819E-5</v>
      </c>
      <c r="AQ6" s="1">
        <v>3.0177896691741769E-6</v>
      </c>
      <c r="AR6" s="1">
        <v>1.7025192231508002E-6</v>
      </c>
      <c r="AS6" s="1">
        <v>4.5132554739782945E-6</v>
      </c>
      <c r="AT6" s="1">
        <v>5.3670845019332036E-6</v>
      </c>
      <c r="AU6" s="1">
        <v>6.5688940311732538E-6</v>
      </c>
      <c r="AV6" s="1">
        <v>7.9370819987871536E-6</v>
      </c>
      <c r="AW6" s="1">
        <v>3.7949088530160836E-6</v>
      </c>
      <c r="AX6" s="1">
        <v>6.8314694322951417E-6</v>
      </c>
      <c r="AY6" s="1">
        <v>6.2345431803986837E-6</v>
      </c>
      <c r="AZ6" s="1">
        <v>4.6473695536542022E-6</v>
      </c>
      <c r="BA6" s="1">
        <v>3.7894871103309975E-6</v>
      </c>
      <c r="BB6" s="1">
        <v>4.2880666447085035E-6</v>
      </c>
      <c r="BC6" s="1">
        <v>4.7307358977915832E-6</v>
      </c>
      <c r="BD6" s="1">
        <v>1.09654213286679E-5</v>
      </c>
      <c r="BE6" s="1">
        <v>5.6114344071834954E-6</v>
      </c>
      <c r="BF6" s="1">
        <v>0</v>
      </c>
      <c r="BG6" s="1">
        <v>4.3825800106776552E-4</v>
      </c>
      <c r="BH6" s="1">
        <v>2.2894237392591725E-6</v>
      </c>
      <c r="BI6" s="1">
        <v>3.8892935978443438E-5</v>
      </c>
      <c r="BJ6" s="1">
        <v>2.8792995937948708E-6</v>
      </c>
      <c r="BK6" s="1">
        <v>1.0106161995449677E-4</v>
      </c>
      <c r="BL6" s="1">
        <v>5.3526980650156073E-5</v>
      </c>
      <c r="BM6" s="1">
        <v>1.510395407987072E-6</v>
      </c>
      <c r="BN6" s="1">
        <v>1.5684918802499322E-6</v>
      </c>
      <c r="BO6" s="1">
        <v>2.1474231726606088E-6</v>
      </c>
      <c r="BP6" s="1">
        <v>3.8398879424053899E-6</v>
      </c>
      <c r="BQ6" s="1">
        <v>7.8151706245214601E-6</v>
      </c>
      <c r="BR6" s="1">
        <v>9.5708480909208918E-7</v>
      </c>
      <c r="BS6" s="1">
        <v>8.0189175374179752E-7</v>
      </c>
      <c r="BT6" s="1">
        <v>5.517700116277536E-7</v>
      </c>
      <c r="BU6" s="1">
        <v>4.3334218599130656E-7</v>
      </c>
      <c r="BV6" s="1">
        <v>3.6852337035765866E-6</v>
      </c>
      <c r="BW6" s="1">
        <v>1.5791213191680344E-6</v>
      </c>
      <c r="BX6" s="1">
        <v>6.0431361713863891E-6</v>
      </c>
      <c r="BY6" s="1">
        <v>2.7365835441594694E-6</v>
      </c>
      <c r="BZ6" s="1">
        <v>2.0727595399329845E-6</v>
      </c>
      <c r="CA6" s="1">
        <v>1.7758449711902614E-6</v>
      </c>
      <c r="CB6" s="1">
        <v>1.6110029146256318E-6</v>
      </c>
      <c r="CC6" s="1">
        <v>2.3648008375861526E-5</v>
      </c>
      <c r="CD6" s="1">
        <v>6.3143885018287262E-7</v>
      </c>
      <c r="CE6" s="1">
        <v>6.2977017831753749E-6</v>
      </c>
      <c r="CF6" s="1">
        <v>4.0513284453684697E-6</v>
      </c>
      <c r="CG6" s="1">
        <v>4.006843641671297E-6</v>
      </c>
      <c r="CH6" s="1">
        <v>7.9730440193328529E-6</v>
      </c>
      <c r="CI6" s="1">
        <v>4.2052003363160131E-6</v>
      </c>
      <c r="CJ6" s="1">
        <v>3.5979563303572784E-6</v>
      </c>
      <c r="CK6" s="1">
        <v>5.2764702415602485E-4</v>
      </c>
      <c r="CL6" s="1">
        <v>1.2547859648903131E-4</v>
      </c>
      <c r="CM6" s="1">
        <v>4.0408460438144423E-5</v>
      </c>
      <c r="CN6" s="1">
        <v>1.3992984332929534E-6</v>
      </c>
      <c r="CO6" s="1">
        <v>3.0019527790561807E-4</v>
      </c>
      <c r="CP6" s="1">
        <v>2.9145202183742948E-4</v>
      </c>
      <c r="CQ6" s="1">
        <v>7.4462413068437168E-5</v>
      </c>
      <c r="CR6" s="1">
        <v>5.6654755853809277E-6</v>
      </c>
      <c r="CS6" s="1">
        <v>3.8319348308711844E-6</v>
      </c>
      <c r="CT6" s="1">
        <v>1.8983856470142404E-5</v>
      </c>
      <c r="CU6" s="1">
        <v>1.8213526751827715E-6</v>
      </c>
      <c r="CV6" s="1">
        <v>1.2169246804227135E-3</v>
      </c>
      <c r="CW6" s="1">
        <v>1.8526905251029081E-3</v>
      </c>
      <c r="CX6" s="1">
        <v>4.4097907084129992E-6</v>
      </c>
      <c r="CY6" s="1">
        <v>4.8786788608393394E-5</v>
      </c>
      <c r="CZ6" s="1">
        <v>3.7365644283767114E-4</v>
      </c>
      <c r="DA6" s="1">
        <v>1.2890681760407204E-5</v>
      </c>
      <c r="DB6" s="1">
        <v>4.0097372211044444E-6</v>
      </c>
      <c r="DC6" s="3">
        <v>1.1846838910511615</v>
      </c>
      <c r="DD6" s="3">
        <v>0.90577325470877079</v>
      </c>
    </row>
    <row r="7" spans="1:108" ht="12.75" customHeight="1">
      <c r="A7" s="254">
        <v>15</v>
      </c>
      <c r="B7" s="83" t="s">
        <v>0</v>
      </c>
      <c r="C7" s="1">
        <v>2.1525340885416802E-4</v>
      </c>
      <c r="D7" s="1">
        <v>2.2054185193865728E-4</v>
      </c>
      <c r="E7" s="1">
        <v>3.1364229283662518E-5</v>
      </c>
      <c r="F7" s="1">
        <v>1.1335645309725912</v>
      </c>
      <c r="G7" s="1">
        <v>4.1405780891133604E-4</v>
      </c>
      <c r="H7" s="1">
        <v>9.5923217261116226E-5</v>
      </c>
      <c r="I7" s="1">
        <v>0</v>
      </c>
      <c r="J7" s="1">
        <v>4.4448323002070313E-4</v>
      </c>
      <c r="K7" s="1">
        <v>2.7541660644081652E-5</v>
      </c>
      <c r="L7" s="1">
        <v>3.0122191786210008E-4</v>
      </c>
      <c r="M7" s="1">
        <v>0</v>
      </c>
      <c r="N7" s="1">
        <v>2.8418031105316315E-5</v>
      </c>
      <c r="O7" s="1">
        <v>2.8755968691457335E-5</v>
      </c>
      <c r="P7" s="1">
        <v>0.31309629482538753</v>
      </c>
      <c r="Q7" s="1">
        <v>1.1238076186949808E-2</v>
      </c>
      <c r="R7" s="1">
        <v>3.6941068132811294E-5</v>
      </c>
      <c r="S7" s="1">
        <v>6.6917533499813469E-5</v>
      </c>
      <c r="T7" s="1">
        <v>1.3987885498763477E-5</v>
      </c>
      <c r="U7" s="1">
        <v>6.4585254215100772E-5</v>
      </c>
      <c r="V7" s="1">
        <v>2.3080622204259849E-4</v>
      </c>
      <c r="W7" s="1">
        <v>1.1081267387581539E-5</v>
      </c>
      <c r="X7" s="1">
        <v>3.4567195996822467E-5</v>
      </c>
      <c r="Y7" s="1">
        <v>3.0032875649051054E-5</v>
      </c>
      <c r="Z7" s="1">
        <v>0</v>
      </c>
      <c r="AA7" s="1">
        <v>1.3729438660392719E-5</v>
      </c>
      <c r="AB7" s="1">
        <v>1.1207497374333423E-4</v>
      </c>
      <c r="AC7" s="1">
        <v>2.7373127320944514E-6</v>
      </c>
      <c r="AD7" s="1">
        <v>6.6229138312724418E-6</v>
      </c>
      <c r="AE7" s="1">
        <v>3.5377618569649201E-5</v>
      </c>
      <c r="AF7" s="1">
        <v>3.1219706449033434E-5</v>
      </c>
      <c r="AG7" s="1">
        <v>8.5079075344317464E-4</v>
      </c>
      <c r="AH7" s="1">
        <v>2.1446560190337922E-5</v>
      </c>
      <c r="AI7" s="1">
        <v>4.7202161282337129E-5</v>
      </c>
      <c r="AJ7" s="1">
        <v>1.4043623583646359E-3</v>
      </c>
      <c r="AK7" s="1">
        <v>3.556513399507504E-4</v>
      </c>
      <c r="AL7" s="1">
        <v>2.039683484701451E-5</v>
      </c>
      <c r="AM7" s="1">
        <v>2.0157973429039764E-5</v>
      </c>
      <c r="AN7" s="1">
        <v>2.0621992114649069E-5</v>
      </c>
      <c r="AO7" s="1">
        <v>1.6564116069650201E-5</v>
      </c>
      <c r="AP7" s="1">
        <v>4.2426389485082433E-4</v>
      </c>
      <c r="AQ7" s="1">
        <v>9.027564770627502E-5</v>
      </c>
      <c r="AR7" s="1">
        <v>7.6536142367725628E-5</v>
      </c>
      <c r="AS7" s="1">
        <v>2.4047923418739211E-5</v>
      </c>
      <c r="AT7" s="1">
        <v>1.869812500088306E-5</v>
      </c>
      <c r="AU7" s="1">
        <v>6.1540863977368053E-5</v>
      </c>
      <c r="AV7" s="1">
        <v>2.8847700582314472E-5</v>
      </c>
      <c r="AW7" s="1">
        <v>3.9365770774257143E-5</v>
      </c>
      <c r="AX7" s="1">
        <v>2.7824462365549994E-5</v>
      </c>
      <c r="AY7" s="1">
        <v>3.7716133095571994E-5</v>
      </c>
      <c r="AZ7" s="1">
        <v>2.8094406833281004E-5</v>
      </c>
      <c r="BA7" s="1">
        <v>5.7324681272535349E-5</v>
      </c>
      <c r="BB7" s="1">
        <v>1.9619059230964602E-5</v>
      </c>
      <c r="BC7" s="1">
        <v>1.2607416646702223E-5</v>
      </c>
      <c r="BD7" s="1">
        <v>3.275819356724789E-5</v>
      </c>
      <c r="BE7" s="1">
        <v>3.0756951740293359E-4</v>
      </c>
      <c r="BF7" s="1">
        <v>0</v>
      </c>
      <c r="BG7" s="1">
        <v>2.2098405337575527E-3</v>
      </c>
      <c r="BH7" s="1">
        <v>1.4452959678062917E-5</v>
      </c>
      <c r="BI7" s="1">
        <v>4.556249924554996E-3</v>
      </c>
      <c r="BJ7" s="1">
        <v>1.2384673688367648E-3</v>
      </c>
      <c r="BK7" s="1">
        <v>2.0996023765898066E-4</v>
      </c>
      <c r="BL7" s="1">
        <v>3.4315198809964164E-4</v>
      </c>
      <c r="BM7" s="1">
        <v>1.9385400075280443E-4</v>
      </c>
      <c r="BN7" s="1">
        <v>7.9714669076969314E-5</v>
      </c>
      <c r="BO7" s="1">
        <v>1.0297202354722232E-4</v>
      </c>
      <c r="BP7" s="1">
        <v>2.5270648277001559E-5</v>
      </c>
      <c r="BQ7" s="1">
        <v>6.5624401070725439E-5</v>
      </c>
      <c r="BR7" s="1">
        <v>2.5236506110900931E-5</v>
      </c>
      <c r="BS7" s="1">
        <v>3.572370826101552E-5</v>
      </c>
      <c r="BT7" s="1">
        <v>4.5063048730314568E-5</v>
      </c>
      <c r="BU7" s="1">
        <v>7.327118605506618E-5</v>
      </c>
      <c r="BV7" s="1">
        <v>5.3909417332190902E-5</v>
      </c>
      <c r="BW7" s="1">
        <v>9.3271233288478215E-6</v>
      </c>
      <c r="BX7" s="1">
        <v>4.3444378822254123E-5</v>
      </c>
      <c r="BY7" s="1">
        <v>3.8767282869440358E-5</v>
      </c>
      <c r="BZ7" s="1">
        <v>2.6614237856977292E-5</v>
      </c>
      <c r="CA7" s="1">
        <v>2.0418564948485461E-5</v>
      </c>
      <c r="CB7" s="1">
        <v>9.3686190907012946E-5</v>
      </c>
      <c r="CC7" s="1">
        <v>3.6167184155082809E-4</v>
      </c>
      <c r="CD7" s="1">
        <v>7.3956581039906342E-6</v>
      </c>
      <c r="CE7" s="1">
        <v>3.0330322346289583E-5</v>
      </c>
      <c r="CF7" s="1">
        <v>6.9203783644430686E-5</v>
      </c>
      <c r="CG7" s="1">
        <v>1.5758324013410416E-5</v>
      </c>
      <c r="CH7" s="1">
        <v>3.5163002154540986E-5</v>
      </c>
      <c r="CI7" s="1">
        <v>2.7860808445314739E-5</v>
      </c>
      <c r="CJ7" s="1">
        <v>4.1888681456229048E-5</v>
      </c>
      <c r="CK7" s="1">
        <v>2.9811406902709761E-5</v>
      </c>
      <c r="CL7" s="1">
        <v>3.2290541453762093E-5</v>
      </c>
      <c r="CM7" s="1">
        <v>2.8303664267566368E-5</v>
      </c>
      <c r="CN7" s="1">
        <v>3.9191906039460971E-5</v>
      </c>
      <c r="CO7" s="1">
        <v>2.3915801145133714E-4</v>
      </c>
      <c r="CP7" s="1">
        <v>2.1069414153108149E-4</v>
      </c>
      <c r="CQ7" s="1">
        <v>4.7615373132309085E-5</v>
      </c>
      <c r="CR7" s="1">
        <v>1.6387455707635907E-5</v>
      </c>
      <c r="CS7" s="1">
        <v>2.1045443403355912E-5</v>
      </c>
      <c r="CT7" s="1">
        <v>1.7516376585047393E-5</v>
      </c>
      <c r="CU7" s="1">
        <v>3.4584415095972439E-5</v>
      </c>
      <c r="CV7" s="1">
        <v>1.5708132474137036E-3</v>
      </c>
      <c r="CW7" s="1">
        <v>1.8527644298282507E-3</v>
      </c>
      <c r="CX7" s="1">
        <v>4.8521831430424378E-5</v>
      </c>
      <c r="CY7" s="1">
        <v>7.2693197875210307E-5</v>
      </c>
      <c r="CZ7" s="1">
        <v>2.4852637840051269E-4</v>
      </c>
      <c r="DA7" s="1">
        <v>4.0101139736977829E-5</v>
      </c>
      <c r="DB7" s="1">
        <v>2.0579749664597222E-5</v>
      </c>
      <c r="DC7" s="3">
        <v>1.4791063201368642</v>
      </c>
      <c r="DD7" s="3">
        <v>1.1308796850963707</v>
      </c>
    </row>
    <row r="8" spans="1:108" ht="12.75" customHeight="1">
      <c r="A8" s="255">
        <v>17</v>
      </c>
      <c r="B8" s="256" t="s">
        <v>1</v>
      </c>
      <c r="C8" s="26">
        <v>5.9721000035059218E-6</v>
      </c>
      <c r="D8" s="26">
        <v>2.3311676526661468E-4</v>
      </c>
      <c r="E8" s="26">
        <v>1.2483510198586923E-5</v>
      </c>
      <c r="F8" s="26">
        <v>6.8421101809708031E-5</v>
      </c>
      <c r="G8" s="26">
        <v>1.0123776866168575</v>
      </c>
      <c r="H8" s="26">
        <v>2.472871582976244E-7</v>
      </c>
      <c r="I8" s="26">
        <v>0</v>
      </c>
      <c r="J8" s="26">
        <v>1.6430259251451175E-2</v>
      </c>
      <c r="K8" s="26">
        <v>1.3019733730874794E-4</v>
      </c>
      <c r="L8" s="26">
        <v>1.4230576654725828E-3</v>
      </c>
      <c r="M8" s="26">
        <v>0</v>
      </c>
      <c r="N8" s="26">
        <v>1.003765658100233E-6</v>
      </c>
      <c r="O8" s="26">
        <v>1.0079800818762795E-6</v>
      </c>
      <c r="P8" s="26">
        <v>1.9195493978239418E-5</v>
      </c>
      <c r="Q8" s="26">
        <v>9.278651995029668E-7</v>
      </c>
      <c r="R8" s="26">
        <v>6.4477507749608817E-6</v>
      </c>
      <c r="S8" s="26">
        <v>4.301756547343122E-7</v>
      </c>
      <c r="T8" s="26">
        <v>2.0748329052264527E-7</v>
      </c>
      <c r="U8" s="26">
        <v>3.7014215297586362E-7</v>
      </c>
      <c r="V8" s="26">
        <v>9.8235729402395493E-7</v>
      </c>
      <c r="W8" s="26">
        <v>8.5293935472538636E-8</v>
      </c>
      <c r="X8" s="26">
        <v>5.7822503759369461E-6</v>
      </c>
      <c r="Y8" s="26">
        <v>5.8163296144296572E-7</v>
      </c>
      <c r="Z8" s="26">
        <v>0</v>
      </c>
      <c r="AA8" s="26">
        <v>4.2438331286111908E-5</v>
      </c>
      <c r="AB8" s="26">
        <v>1.1249097421153754E-5</v>
      </c>
      <c r="AC8" s="26">
        <v>2.1673186508447549E-8</v>
      </c>
      <c r="AD8" s="26">
        <v>2.1631922007380969E-8</v>
      </c>
      <c r="AE8" s="26">
        <v>2.4902768664873118E-7</v>
      </c>
      <c r="AF8" s="26">
        <v>4.9308565466056239E-7</v>
      </c>
      <c r="AG8" s="26">
        <v>4.1425562423179593E-7</v>
      </c>
      <c r="AH8" s="26">
        <v>1.4082373428112008E-7</v>
      </c>
      <c r="AI8" s="26">
        <v>1.2762772024138014E-7</v>
      </c>
      <c r="AJ8" s="26">
        <v>3.1000036405616079E-6</v>
      </c>
      <c r="AK8" s="26">
        <v>9.0132649897000521E-6</v>
      </c>
      <c r="AL8" s="26">
        <v>8.145318340174329E-8</v>
      </c>
      <c r="AM8" s="26">
        <v>1.0155172516197699E-7</v>
      </c>
      <c r="AN8" s="26">
        <v>6.7461355622256438E-8</v>
      </c>
      <c r="AO8" s="26">
        <v>2.9688107309617014E-8</v>
      </c>
      <c r="AP8" s="26">
        <v>1.4702322982265776E-7</v>
      </c>
      <c r="AQ8" s="26">
        <v>8.0068545748126198E-8</v>
      </c>
      <c r="AR8" s="26">
        <v>6.9691754898337197E-8</v>
      </c>
      <c r="AS8" s="26">
        <v>1.2940347208583279E-7</v>
      </c>
      <c r="AT8" s="26">
        <v>1.1611904867466269E-7</v>
      </c>
      <c r="AU8" s="26">
        <v>1.6413215898715787E-7</v>
      </c>
      <c r="AV8" s="26">
        <v>1.7960890118504709E-7</v>
      </c>
      <c r="AW8" s="26">
        <v>1.1060018222793777E-7</v>
      </c>
      <c r="AX8" s="26">
        <v>1.4802913014100595E-7</v>
      </c>
      <c r="AY8" s="26">
        <v>8.0189817539364088E-8</v>
      </c>
      <c r="AZ8" s="26">
        <v>2.0931338685280668E-7</v>
      </c>
      <c r="BA8" s="26">
        <v>9.2418388029527044E-8</v>
      </c>
      <c r="BB8" s="26">
        <v>1.3196527257650924E-7</v>
      </c>
      <c r="BC8" s="26">
        <v>1.1539068686167597E-7</v>
      </c>
      <c r="BD8" s="26">
        <v>1.1542003218263749E-7</v>
      </c>
      <c r="BE8" s="26">
        <v>1.0287596877122334E-7</v>
      </c>
      <c r="BF8" s="26">
        <v>0</v>
      </c>
      <c r="BG8" s="26">
        <v>3.2269290090090088E-4</v>
      </c>
      <c r="BH8" s="26">
        <v>9.6801434697703918E-8</v>
      </c>
      <c r="BI8" s="26">
        <v>4.3039903216769169E-7</v>
      </c>
      <c r="BJ8" s="26">
        <v>3.8003898897646587E-7</v>
      </c>
      <c r="BK8" s="26">
        <v>2.3944526366688504E-7</v>
      </c>
      <c r="BL8" s="26">
        <v>2.2482056686427201E-7</v>
      </c>
      <c r="BM8" s="26">
        <v>6.0922543758389433E-8</v>
      </c>
      <c r="BN8" s="26">
        <v>7.8896094075820769E-8</v>
      </c>
      <c r="BO8" s="26">
        <v>1.6786889690522493E-7</v>
      </c>
      <c r="BP8" s="26">
        <v>7.1244465075125515E-8</v>
      </c>
      <c r="BQ8" s="26">
        <v>1.8014704873927031E-7</v>
      </c>
      <c r="BR8" s="26">
        <v>8.7923078107655814E-8</v>
      </c>
      <c r="BS8" s="26">
        <v>2.129204682063407E-7</v>
      </c>
      <c r="BT8" s="26">
        <v>1.132175713921866E-7</v>
      </c>
      <c r="BU8" s="26">
        <v>6.1542200046360886E-8</v>
      </c>
      <c r="BV8" s="26">
        <v>1.3271474739905738E-7</v>
      </c>
      <c r="BW8" s="26">
        <v>1.5259456820257732E-7</v>
      </c>
      <c r="BX8" s="26">
        <v>3.8579719353784417E-7</v>
      </c>
      <c r="BY8" s="26">
        <v>2.7252979562638639E-7</v>
      </c>
      <c r="BZ8" s="26">
        <v>8.5524651404876543E-7</v>
      </c>
      <c r="CA8" s="26">
        <v>1.9641839562803312E-7</v>
      </c>
      <c r="CB8" s="26">
        <v>1.5494208840328802E-7</v>
      </c>
      <c r="CC8" s="26">
        <v>1.324941894750158E-5</v>
      </c>
      <c r="CD8" s="26">
        <v>5.2967270551650999E-8</v>
      </c>
      <c r="CE8" s="26">
        <v>1.4298818286412928E-7</v>
      </c>
      <c r="CF8" s="26">
        <v>4.0291776522668555E-7</v>
      </c>
      <c r="CG8" s="26">
        <v>3.41996316866575E-7</v>
      </c>
      <c r="CH8" s="26">
        <v>1.6169262918528745E-7</v>
      </c>
      <c r="CI8" s="26">
        <v>8.1062065013651806E-7</v>
      </c>
      <c r="CJ8" s="26">
        <v>2.4215185744646787E-6</v>
      </c>
      <c r="CK8" s="26">
        <v>4.3154105311300486E-7</v>
      </c>
      <c r="CL8" s="26">
        <v>2.418865421997544E-6</v>
      </c>
      <c r="CM8" s="26">
        <v>4.452698461126409E-5</v>
      </c>
      <c r="CN8" s="26">
        <v>8.7722078934890859E-8</v>
      </c>
      <c r="CO8" s="26">
        <v>3.6954027621981971E-4</v>
      </c>
      <c r="CP8" s="26">
        <v>3.9445073733877285E-4</v>
      </c>
      <c r="CQ8" s="26">
        <v>5.2759258469283021E-6</v>
      </c>
      <c r="CR8" s="26">
        <v>3.0888828292382778E-7</v>
      </c>
      <c r="CS8" s="26">
        <v>4.2682066473714358E-7</v>
      </c>
      <c r="CT8" s="26">
        <v>1.192272224671041E-7</v>
      </c>
      <c r="CU8" s="26">
        <v>2.6993904602916898E-7</v>
      </c>
      <c r="CV8" s="26">
        <v>1.6715938378732659E-3</v>
      </c>
      <c r="CW8" s="26">
        <v>2.73691982789068E-3</v>
      </c>
      <c r="CX8" s="26">
        <v>3.3473829405087798E-7</v>
      </c>
      <c r="CY8" s="26">
        <v>1.2558711601866902E-6</v>
      </c>
      <c r="CZ8" s="26">
        <v>1.761563915157843E-4</v>
      </c>
      <c r="DA8" s="26">
        <v>3.7078429290080198E-6</v>
      </c>
      <c r="DB8" s="26">
        <v>1.2317111768425139E-6</v>
      </c>
      <c r="DC8" s="6">
        <v>1.0365418956549171</v>
      </c>
      <c r="DD8" s="6">
        <v>0.79250839279691654</v>
      </c>
    </row>
    <row r="9" spans="1:108" ht="12.75" customHeight="1">
      <c r="A9" s="254">
        <v>61</v>
      </c>
      <c r="B9" s="83" t="s">
        <v>374</v>
      </c>
      <c r="C9" s="1">
        <v>2.8445661069904042E-6</v>
      </c>
      <c r="D9" s="1">
        <v>1.6093683530379745E-6</v>
      </c>
      <c r="E9" s="1">
        <v>1.7545690637672831E-6</v>
      </c>
      <c r="F9" s="1">
        <v>1.9235667059373494E-6</v>
      </c>
      <c r="G9" s="1">
        <v>2.4682107041370527E-6</v>
      </c>
      <c r="H9" s="1">
        <v>1.0000564846857005</v>
      </c>
      <c r="I9" s="1">
        <v>0</v>
      </c>
      <c r="J9" s="1">
        <v>1.0753312304358994E-6</v>
      </c>
      <c r="K9" s="1">
        <v>1.2190946660268554E-6</v>
      </c>
      <c r="L9" s="1">
        <v>1.9059559858090909E-6</v>
      </c>
      <c r="M9" s="1">
        <v>0</v>
      </c>
      <c r="N9" s="1">
        <v>2.3136099852584766E-6</v>
      </c>
      <c r="O9" s="1">
        <v>6.4156587753056526E-7</v>
      </c>
      <c r="P9" s="1">
        <v>9.0443720585434553E-7</v>
      </c>
      <c r="Q9" s="1">
        <v>1.4206639249500835E-5</v>
      </c>
      <c r="R9" s="1">
        <v>1.0439067679670307E-5</v>
      </c>
      <c r="S9" s="1">
        <v>1.072235812862284E-6</v>
      </c>
      <c r="T9" s="1">
        <v>6.7611288301934562E-9</v>
      </c>
      <c r="U9" s="1">
        <v>7.9642551300589091E-5</v>
      </c>
      <c r="V9" s="1">
        <v>1.7446797324040641E-4</v>
      </c>
      <c r="W9" s="1">
        <v>-1.7879202701057003E-6</v>
      </c>
      <c r="X9" s="1">
        <v>5.1287632126399409E-6</v>
      </c>
      <c r="Y9" s="1">
        <v>1.7764736520755365E-6</v>
      </c>
      <c r="Z9" s="1">
        <v>0</v>
      </c>
      <c r="AA9" s="1">
        <v>2.8087185295840712E-6</v>
      </c>
      <c r="AB9" s="1">
        <v>1.6740701792816438E-5</v>
      </c>
      <c r="AC9" s="1">
        <v>-8.872924073954899E-6</v>
      </c>
      <c r="AD9" s="1">
        <v>1.3711850062079834E-5</v>
      </c>
      <c r="AE9" s="1">
        <v>3.6492477158356091E-6</v>
      </c>
      <c r="AF9" s="1">
        <v>1.193839864117709E-5</v>
      </c>
      <c r="AG9" s="1">
        <v>1.1779169598011074E-6</v>
      </c>
      <c r="AH9" s="1">
        <v>2.0764656486149893E-4</v>
      </c>
      <c r="AI9" s="1">
        <v>6.1198910541186875E-4</v>
      </c>
      <c r="AJ9" s="1">
        <v>2.9745437091557007E-4</v>
      </c>
      <c r="AK9" s="1">
        <v>7.1388250650259377E-4</v>
      </c>
      <c r="AL9" s="1">
        <v>1.4361478004498768E-3</v>
      </c>
      <c r="AM9" s="1">
        <v>1.3668650091096216E-4</v>
      </c>
      <c r="AN9" s="1">
        <v>6.4074698243888077E-4</v>
      </c>
      <c r="AO9" s="1">
        <v>5.1525336611901573E-3</v>
      </c>
      <c r="AP9" s="1">
        <v>4.9131399196414174E-4</v>
      </c>
      <c r="AQ9" s="1">
        <v>2.2850141139940241E-4</v>
      </c>
      <c r="AR9" s="1">
        <v>2.2556822407355354E-4</v>
      </c>
      <c r="AS9" s="1">
        <v>7.5931844868730534E-5</v>
      </c>
      <c r="AT9" s="1">
        <v>6.2532165901148644E-5</v>
      </c>
      <c r="AU9" s="1">
        <v>6.3320585768727655E-5</v>
      </c>
      <c r="AV9" s="1">
        <v>4.1106563229154094E-5</v>
      </c>
      <c r="AW9" s="1">
        <v>2.9379515054329869E-5</v>
      </c>
      <c r="AX9" s="1">
        <v>6.4267367247722223E-5</v>
      </c>
      <c r="AY9" s="1">
        <v>3.5812100179640816E-5</v>
      </c>
      <c r="AZ9" s="1">
        <v>1.0216271446316479E-5</v>
      </c>
      <c r="BA9" s="1">
        <v>6.7003541695892551E-5</v>
      </c>
      <c r="BB9" s="1">
        <v>3.9968997856996265E-5</v>
      </c>
      <c r="BC9" s="1">
        <v>4.42451679067822E-6</v>
      </c>
      <c r="BD9" s="1">
        <v>6.4674949016124879E-5</v>
      </c>
      <c r="BE9" s="1">
        <v>1.9840276001798418E-4</v>
      </c>
      <c r="BF9" s="1">
        <v>0</v>
      </c>
      <c r="BG9" s="1">
        <v>3.4016441883482449E-5</v>
      </c>
      <c r="BH9" s="1">
        <v>2.9568839882286909E-7</v>
      </c>
      <c r="BI9" s="1">
        <v>5.8581319148811308E-5</v>
      </c>
      <c r="BJ9" s="1">
        <v>4.2816424909996889E-5</v>
      </c>
      <c r="BK9" s="1">
        <v>1.8716384389079181E-4</v>
      </c>
      <c r="BL9" s="1">
        <v>1.7527037077409848E-4</v>
      </c>
      <c r="BM9" s="1">
        <v>1.9182208877754961E-6</v>
      </c>
      <c r="BN9" s="1">
        <v>2.5387915007446769E-6</v>
      </c>
      <c r="BO9" s="1">
        <v>5.5647826979001291E-6</v>
      </c>
      <c r="BP9" s="1">
        <v>1.0819186844776277E-6</v>
      </c>
      <c r="BQ9" s="1">
        <v>6.8274180741627601E-7</v>
      </c>
      <c r="BR9" s="1">
        <v>4.3291532265092339E-7</v>
      </c>
      <c r="BS9" s="1">
        <v>1.1244376079494161E-6</v>
      </c>
      <c r="BT9" s="1">
        <v>1.5898961544214883E-6</v>
      </c>
      <c r="BU9" s="1">
        <v>2.5397839881264037E-6</v>
      </c>
      <c r="BV9" s="1">
        <v>1.706197208721288E-6</v>
      </c>
      <c r="BW9" s="1">
        <v>8.4579742812059444E-8</v>
      </c>
      <c r="BX9" s="1">
        <v>5.0139092078721471E-7</v>
      </c>
      <c r="BY9" s="1">
        <v>1.5103288059488687E-6</v>
      </c>
      <c r="BZ9" s="1">
        <v>-3.5213793536931828E-7</v>
      </c>
      <c r="CA9" s="1">
        <v>7.4399357104307064E-7</v>
      </c>
      <c r="CB9" s="1">
        <v>1.7547891762910626E-6</v>
      </c>
      <c r="CC9" s="1">
        <v>2.6348482781462866E-6</v>
      </c>
      <c r="CD9" s="1">
        <v>1.9075791190737691E-7</v>
      </c>
      <c r="CE9" s="1">
        <v>7.0433401404291663E-7</v>
      </c>
      <c r="CF9" s="1">
        <v>2.0171434038266594E-6</v>
      </c>
      <c r="CG9" s="1">
        <v>3.204205106412409E-7</v>
      </c>
      <c r="CH9" s="1">
        <v>1.1536321864550684E-6</v>
      </c>
      <c r="CI9" s="1">
        <v>1.0979559065790813E-6</v>
      </c>
      <c r="CJ9" s="1">
        <v>1.6843637780140625E-6</v>
      </c>
      <c r="CK9" s="1">
        <v>1.1111691713643048E-6</v>
      </c>
      <c r="CL9" s="1">
        <v>1.0475120109724454E-6</v>
      </c>
      <c r="CM9" s="1">
        <v>7.8610865528835112E-7</v>
      </c>
      <c r="CN9" s="1">
        <v>1.1579891206525797E-6</v>
      </c>
      <c r="CO9" s="1">
        <v>6.823626308993206E-7</v>
      </c>
      <c r="CP9" s="1">
        <v>5.947642804812581E-7</v>
      </c>
      <c r="CQ9" s="1">
        <v>4.8983680153504397E-7</v>
      </c>
      <c r="CR9" s="1">
        <v>7.091489797892992E-7</v>
      </c>
      <c r="CS9" s="1">
        <v>5.761332756605114E-7</v>
      </c>
      <c r="CT9" s="1">
        <v>7.7211476766681466E-6</v>
      </c>
      <c r="CU9" s="1">
        <v>3.2494375694485796E-7</v>
      </c>
      <c r="CV9" s="1">
        <v>3.0663776528801433E-7</v>
      </c>
      <c r="CW9" s="1">
        <v>3.9360513140534493E-7</v>
      </c>
      <c r="CX9" s="1">
        <v>8.1889815020381018E-7</v>
      </c>
      <c r="CY9" s="1">
        <v>1.1400753495311256E-6</v>
      </c>
      <c r="CZ9" s="1">
        <v>1.2541233015325761E-6</v>
      </c>
      <c r="DA9" s="1">
        <v>3.1626686581504765E-6</v>
      </c>
      <c r="DB9" s="1">
        <v>1.3214884977092451E-5</v>
      </c>
      <c r="DC9" s="3">
        <v>1.0118676259002408</v>
      </c>
      <c r="DD9" s="3">
        <v>0.77364319694840633</v>
      </c>
    </row>
    <row r="10" spans="1:108" ht="12.75" customHeight="1">
      <c r="A10" s="254">
        <v>62</v>
      </c>
      <c r="B10" s="83" t="s">
        <v>247</v>
      </c>
      <c r="C10" s="1">
        <v>0</v>
      </c>
      <c r="D10" s="1">
        <v>0</v>
      </c>
      <c r="E10" s="1">
        <v>0</v>
      </c>
      <c r="F10" s="1">
        <v>0</v>
      </c>
      <c r="G10" s="1">
        <v>0</v>
      </c>
      <c r="H10" s="1">
        <v>0</v>
      </c>
      <c r="I10" s="1">
        <v>1</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c r="AC10" s="1">
        <v>0</v>
      </c>
      <c r="AD10" s="1">
        <v>0</v>
      </c>
      <c r="AE10" s="1">
        <v>0</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v>0</v>
      </c>
      <c r="BJ10" s="1">
        <v>0</v>
      </c>
      <c r="BK10" s="1">
        <v>0</v>
      </c>
      <c r="BL10" s="1">
        <v>0</v>
      </c>
      <c r="BM10" s="1">
        <v>0</v>
      </c>
      <c r="BN10" s="1">
        <v>0</v>
      </c>
      <c r="BO10" s="1">
        <v>0</v>
      </c>
      <c r="BP10" s="1">
        <v>0</v>
      </c>
      <c r="BQ10" s="1">
        <v>0</v>
      </c>
      <c r="BR10" s="1">
        <v>0</v>
      </c>
      <c r="BS10" s="1">
        <v>0</v>
      </c>
      <c r="BT10" s="1">
        <v>0</v>
      </c>
      <c r="BU10" s="1">
        <v>0</v>
      </c>
      <c r="BV10" s="1">
        <v>0</v>
      </c>
      <c r="BW10" s="1">
        <v>0</v>
      </c>
      <c r="BX10" s="1">
        <v>0</v>
      </c>
      <c r="BY10" s="1">
        <v>0</v>
      </c>
      <c r="BZ10" s="1">
        <v>0</v>
      </c>
      <c r="CA10" s="1">
        <v>0</v>
      </c>
      <c r="CB10" s="1">
        <v>0</v>
      </c>
      <c r="CC10" s="1">
        <v>0</v>
      </c>
      <c r="CD10" s="1">
        <v>0</v>
      </c>
      <c r="CE10" s="1">
        <v>0</v>
      </c>
      <c r="CF10" s="1">
        <v>0</v>
      </c>
      <c r="CG10" s="1">
        <v>0</v>
      </c>
      <c r="CH10" s="1">
        <v>0</v>
      </c>
      <c r="CI10" s="1">
        <v>0</v>
      </c>
      <c r="CJ10" s="1">
        <v>0</v>
      </c>
      <c r="CK10" s="1">
        <v>0</v>
      </c>
      <c r="CL10" s="1">
        <v>0</v>
      </c>
      <c r="CM10" s="1">
        <v>0</v>
      </c>
      <c r="CN10" s="1">
        <v>0</v>
      </c>
      <c r="CO10" s="1">
        <v>0</v>
      </c>
      <c r="CP10" s="1">
        <v>0</v>
      </c>
      <c r="CQ10" s="1">
        <v>0</v>
      </c>
      <c r="CR10" s="1">
        <v>0</v>
      </c>
      <c r="CS10" s="1">
        <v>0</v>
      </c>
      <c r="CT10" s="1">
        <v>0</v>
      </c>
      <c r="CU10" s="1">
        <v>0</v>
      </c>
      <c r="CV10" s="1">
        <v>0</v>
      </c>
      <c r="CW10" s="1">
        <v>0</v>
      </c>
      <c r="CX10" s="1">
        <v>0</v>
      </c>
      <c r="CY10" s="1">
        <v>0</v>
      </c>
      <c r="CZ10" s="1">
        <v>0</v>
      </c>
      <c r="DA10" s="1">
        <v>0</v>
      </c>
      <c r="DB10" s="1">
        <v>0</v>
      </c>
      <c r="DC10" s="3">
        <v>1</v>
      </c>
      <c r="DD10" s="3">
        <v>0.76456957130149272</v>
      </c>
    </row>
    <row r="11" spans="1:108" ht="12.75" customHeight="1">
      <c r="A11" s="254">
        <v>111</v>
      </c>
      <c r="B11" s="83" t="s">
        <v>248</v>
      </c>
      <c r="C11" s="1">
        <v>2.659138489756406E-4</v>
      </c>
      <c r="D11" s="1">
        <v>1.1279784329306574E-2</v>
      </c>
      <c r="E11" s="1">
        <v>5.5686662261859876E-4</v>
      </c>
      <c r="F11" s="1">
        <v>4.2713879844772694E-3</v>
      </c>
      <c r="G11" s="1">
        <v>1.5649616419475182E-2</v>
      </c>
      <c r="H11" s="1">
        <v>4.479192208341411E-6</v>
      </c>
      <c r="I11" s="1">
        <v>0</v>
      </c>
      <c r="J11" s="1">
        <v>1.0267371464648538</v>
      </c>
      <c r="K11" s="1">
        <v>8.1329959446928904E-3</v>
      </c>
      <c r="L11" s="1">
        <v>6.1289520723086958E-2</v>
      </c>
      <c r="M11" s="1">
        <v>0</v>
      </c>
      <c r="N11" s="1">
        <v>4.7336448617581325E-5</v>
      </c>
      <c r="O11" s="1">
        <v>4.9161477188946864E-5</v>
      </c>
      <c r="P11" s="1">
        <v>1.1966837402661596E-3</v>
      </c>
      <c r="Q11" s="1">
        <v>4.6567329443835063E-5</v>
      </c>
      <c r="R11" s="1">
        <v>4.0028353253332498E-4</v>
      </c>
      <c r="S11" s="1">
        <v>2.5175932014817112E-5</v>
      </c>
      <c r="T11" s="1">
        <v>1.0805096637938116E-5</v>
      </c>
      <c r="U11" s="1">
        <v>1.7115846539048538E-5</v>
      </c>
      <c r="V11" s="1">
        <v>5.8300616571545157E-5</v>
      </c>
      <c r="W11" s="1">
        <v>4.5077407986865448E-6</v>
      </c>
      <c r="X11" s="1">
        <v>3.588168123081465E-4</v>
      </c>
      <c r="Y11" s="1">
        <v>3.4080827614980683E-5</v>
      </c>
      <c r="Z11" s="1">
        <v>0</v>
      </c>
      <c r="AA11" s="1">
        <v>1.5002029116089456E-3</v>
      </c>
      <c r="AB11" s="1">
        <v>7.0092732784225145E-4</v>
      </c>
      <c r="AC11" s="1">
        <v>1.0978121281918494E-6</v>
      </c>
      <c r="AD11" s="1">
        <v>6.270605600014016E-7</v>
      </c>
      <c r="AE11" s="1">
        <v>1.3146387416740867E-5</v>
      </c>
      <c r="AF11" s="1">
        <v>2.4530890714333508E-5</v>
      </c>
      <c r="AG11" s="1">
        <v>6.0538369980680736E-6</v>
      </c>
      <c r="AH11" s="1">
        <v>6.7265958335970919E-6</v>
      </c>
      <c r="AI11" s="1">
        <v>4.9371319532314584E-6</v>
      </c>
      <c r="AJ11" s="1">
        <v>1.8482127936904146E-4</v>
      </c>
      <c r="AK11" s="1">
        <v>5.5906339002604786E-4</v>
      </c>
      <c r="AL11" s="1">
        <v>2.5377631221027501E-6</v>
      </c>
      <c r="AM11" s="1">
        <v>2.6368372686646883E-6</v>
      </c>
      <c r="AN11" s="1">
        <v>1.899325807534181E-6</v>
      </c>
      <c r="AO11" s="1">
        <v>9.0715587801380008E-7</v>
      </c>
      <c r="AP11" s="1">
        <v>5.5045832175190552E-6</v>
      </c>
      <c r="AQ11" s="1">
        <v>3.1603039769569508E-6</v>
      </c>
      <c r="AR11" s="1">
        <v>2.5625029415756796E-6</v>
      </c>
      <c r="AS11" s="1">
        <v>5.7735895031218828E-6</v>
      </c>
      <c r="AT11" s="1">
        <v>3.9866344079046499E-6</v>
      </c>
      <c r="AU11" s="1">
        <v>3.8061804357110739E-6</v>
      </c>
      <c r="AV11" s="1">
        <v>7.6661603823552465E-6</v>
      </c>
      <c r="AW11" s="1">
        <v>4.0935686355309379E-6</v>
      </c>
      <c r="AX11" s="1">
        <v>4.5928615701222326E-6</v>
      </c>
      <c r="AY11" s="1">
        <v>3.0933882122574539E-6</v>
      </c>
      <c r="AZ11" s="1">
        <v>3.8080865732785696E-6</v>
      </c>
      <c r="BA11" s="1">
        <v>3.1298154178798246E-6</v>
      </c>
      <c r="BB11" s="1">
        <v>3.2094935682254161E-6</v>
      </c>
      <c r="BC11" s="1">
        <v>3.7059078100919688E-6</v>
      </c>
      <c r="BD11" s="1">
        <v>3.6470080204254882E-6</v>
      </c>
      <c r="BE11" s="1">
        <v>3.6974053814677552E-6</v>
      </c>
      <c r="BF11" s="1">
        <v>0</v>
      </c>
      <c r="BG11" s="1">
        <v>5.7380676404825788E-4</v>
      </c>
      <c r="BH11" s="1">
        <v>2.0773851660451227E-6</v>
      </c>
      <c r="BI11" s="1">
        <v>2.1755345567326793E-5</v>
      </c>
      <c r="BJ11" s="1">
        <v>1.1869470396182754E-5</v>
      </c>
      <c r="BK11" s="1">
        <v>6.0590845504556768E-6</v>
      </c>
      <c r="BL11" s="1">
        <v>6.7519116734810995E-6</v>
      </c>
      <c r="BM11" s="1">
        <v>2.0485146150230513E-6</v>
      </c>
      <c r="BN11" s="1">
        <v>2.7291805212304663E-6</v>
      </c>
      <c r="BO11" s="1">
        <v>6.1202430184995142E-6</v>
      </c>
      <c r="BP11" s="1">
        <v>1.7543475870832979E-6</v>
      </c>
      <c r="BQ11" s="1">
        <v>3.559315503456563E-6</v>
      </c>
      <c r="BR11" s="1">
        <v>1.9385762469371547E-6</v>
      </c>
      <c r="BS11" s="1">
        <v>3.0519557509622124E-6</v>
      </c>
      <c r="BT11" s="1">
        <v>2.0866377360707011E-6</v>
      </c>
      <c r="BU11" s="1">
        <v>1.211148672550497E-6</v>
      </c>
      <c r="BV11" s="1">
        <v>2.5128619321708636E-6</v>
      </c>
      <c r="BW11" s="1">
        <v>2.6929689123723089E-6</v>
      </c>
      <c r="BX11" s="1">
        <v>6.2714983332719456E-6</v>
      </c>
      <c r="BY11" s="1">
        <v>4.5556112792724202E-6</v>
      </c>
      <c r="BZ11" s="1">
        <v>1.3245795664670117E-5</v>
      </c>
      <c r="CA11" s="1">
        <v>3.6608166284729903E-6</v>
      </c>
      <c r="CB11" s="1">
        <v>4.1857828598649532E-6</v>
      </c>
      <c r="CC11" s="1">
        <v>2.0483541166793038E-4</v>
      </c>
      <c r="CD11" s="1">
        <v>7.4901160607377605E-7</v>
      </c>
      <c r="CE11" s="1">
        <v>2.3961033402890031E-6</v>
      </c>
      <c r="CF11" s="1">
        <v>5.845772227240328E-6</v>
      </c>
      <c r="CG11" s="1">
        <v>4.2390441509685287E-6</v>
      </c>
      <c r="CH11" s="1">
        <v>3.1279744677644309E-6</v>
      </c>
      <c r="CI11" s="1">
        <v>1.5030013231111605E-5</v>
      </c>
      <c r="CJ11" s="1">
        <v>7.4850531258538751E-5</v>
      </c>
      <c r="CK11" s="1">
        <v>1.622493596877042E-5</v>
      </c>
      <c r="CL11" s="1">
        <v>9.1472134964005515E-5</v>
      </c>
      <c r="CM11" s="1">
        <v>6.0618906634016939E-4</v>
      </c>
      <c r="CN11" s="1">
        <v>2.6286641340169293E-6</v>
      </c>
      <c r="CO11" s="1">
        <v>4.3609217304471579E-3</v>
      </c>
      <c r="CP11" s="1">
        <v>4.534849515531277E-3</v>
      </c>
      <c r="CQ11" s="1">
        <v>3.080887350092937E-4</v>
      </c>
      <c r="CR11" s="1">
        <v>3.2253400845820408E-6</v>
      </c>
      <c r="CS11" s="1">
        <v>6.2595875763039434E-6</v>
      </c>
      <c r="CT11" s="1">
        <v>2.411808077429546E-6</v>
      </c>
      <c r="CU11" s="1">
        <v>3.314118556114948E-6</v>
      </c>
      <c r="CV11" s="1">
        <v>1.9127272671879476E-2</v>
      </c>
      <c r="CW11" s="1">
        <v>3.8481073067323859E-2</v>
      </c>
      <c r="CX11" s="1">
        <v>4.4412596917503032E-6</v>
      </c>
      <c r="CY11" s="1">
        <v>1.3392427251211761E-5</v>
      </c>
      <c r="CZ11" s="1">
        <v>2.0796397316189762E-3</v>
      </c>
      <c r="DA11" s="1">
        <v>1.7436386672734586E-5</v>
      </c>
      <c r="DB11" s="1">
        <v>2.9487535895274043E-5</v>
      </c>
      <c r="DC11" s="3">
        <v>1.2041954479224473</v>
      </c>
      <c r="DD11" s="3">
        <v>0.92069119738127447</v>
      </c>
    </row>
    <row r="12" spans="1:108" ht="12.75" customHeight="1">
      <c r="A12" s="254">
        <v>112</v>
      </c>
      <c r="B12" s="83" t="s">
        <v>249</v>
      </c>
      <c r="C12" s="1">
        <v>2.0681117227702809E-6</v>
      </c>
      <c r="D12" s="1">
        <v>1.9307881531757777E-5</v>
      </c>
      <c r="E12" s="1">
        <v>2.7556194446808503E-6</v>
      </c>
      <c r="F12" s="1">
        <v>2.4709726659618427E-6</v>
      </c>
      <c r="G12" s="1">
        <v>9.6859449907078614E-4</v>
      </c>
      <c r="H12" s="1">
        <v>2.2349728383829675E-6</v>
      </c>
      <c r="I12" s="1">
        <v>0</v>
      </c>
      <c r="J12" s="1">
        <v>2.670584926497369E-4</v>
      </c>
      <c r="K12" s="1">
        <v>1.0037009994973809</v>
      </c>
      <c r="L12" s="1">
        <v>1.803657164448616E-5</v>
      </c>
      <c r="M12" s="1">
        <v>0</v>
      </c>
      <c r="N12" s="1">
        <v>1.4743260705037289E-6</v>
      </c>
      <c r="O12" s="1">
        <v>1.0994928322640423E-6</v>
      </c>
      <c r="P12" s="1">
        <v>2.1155005946613825E-6</v>
      </c>
      <c r="Q12" s="1">
        <v>1.4505821133698395E-6</v>
      </c>
      <c r="R12" s="1">
        <v>1.1548475484885778E-6</v>
      </c>
      <c r="S12" s="1">
        <v>1.2646827765925609E-6</v>
      </c>
      <c r="T12" s="1">
        <v>1.3084736569471795E-6</v>
      </c>
      <c r="U12" s="1">
        <v>7.7020816547053318E-7</v>
      </c>
      <c r="V12" s="1">
        <v>9.9180682279596189E-7</v>
      </c>
      <c r="W12" s="1">
        <v>2.9086084940768597E-7</v>
      </c>
      <c r="X12" s="1">
        <v>7.8010813606035526E-7</v>
      </c>
      <c r="Y12" s="1">
        <v>7.2447137130950819E-7</v>
      </c>
      <c r="Z12" s="1">
        <v>0</v>
      </c>
      <c r="AA12" s="1">
        <v>4.0896095385229076E-6</v>
      </c>
      <c r="AB12" s="1">
        <v>1.3649992679542235E-6</v>
      </c>
      <c r="AC12" s="1">
        <v>1.38105810261407E-7</v>
      </c>
      <c r="AD12" s="1">
        <v>3.6220166170718118E-7</v>
      </c>
      <c r="AE12" s="1">
        <v>1.219980646535533E-6</v>
      </c>
      <c r="AF12" s="1">
        <v>1.5009892698625888E-6</v>
      </c>
      <c r="AG12" s="1">
        <v>2.309063838018215E-6</v>
      </c>
      <c r="AH12" s="1">
        <v>8.009242537123073E-7</v>
      </c>
      <c r="AI12" s="1">
        <v>1.0420350512638996E-6</v>
      </c>
      <c r="AJ12" s="1">
        <v>1.5483477197385618E-6</v>
      </c>
      <c r="AK12" s="1">
        <v>1.2445583787262159E-6</v>
      </c>
      <c r="AL12" s="1">
        <v>5.1404392797649015E-7</v>
      </c>
      <c r="AM12" s="1">
        <v>7.430092739636465E-7</v>
      </c>
      <c r="AN12" s="1">
        <v>1.706425246400053E-6</v>
      </c>
      <c r="AO12" s="1">
        <v>4.9084704327933039E-7</v>
      </c>
      <c r="AP12" s="1">
        <v>1.530503285330526E-6</v>
      </c>
      <c r="AQ12" s="1">
        <v>1.2752211270597664E-6</v>
      </c>
      <c r="AR12" s="1">
        <v>1.1481678738611476E-6</v>
      </c>
      <c r="AS12" s="1">
        <v>1.3408262297616593E-6</v>
      </c>
      <c r="AT12" s="1">
        <v>1.1025533385031731E-6</v>
      </c>
      <c r="AU12" s="1">
        <v>1.2221589688018566E-6</v>
      </c>
      <c r="AV12" s="1">
        <v>8.8471018487350555E-7</v>
      </c>
      <c r="AW12" s="1">
        <v>5.1590800103421602E-7</v>
      </c>
      <c r="AX12" s="1">
        <v>1.3096755099394463E-6</v>
      </c>
      <c r="AY12" s="1">
        <v>8.5396811437999185E-7</v>
      </c>
      <c r="AZ12" s="1">
        <v>7.8116212825456546E-7</v>
      </c>
      <c r="BA12" s="1">
        <v>1.2748422751710248E-6</v>
      </c>
      <c r="BB12" s="1">
        <v>9.8748214283936718E-7</v>
      </c>
      <c r="BC12" s="1">
        <v>9.6792508821020312E-7</v>
      </c>
      <c r="BD12" s="1">
        <v>7.2934089786974769E-7</v>
      </c>
      <c r="BE12" s="1">
        <v>1.5470324971950641E-6</v>
      </c>
      <c r="BF12" s="1">
        <v>0</v>
      </c>
      <c r="BG12" s="1">
        <v>1.9111974489363958E-6</v>
      </c>
      <c r="BH12" s="1">
        <v>1.1543430087913764E-6</v>
      </c>
      <c r="BI12" s="1">
        <v>2.1595519613269926E-6</v>
      </c>
      <c r="BJ12" s="1">
        <v>2.1484704098980057E-6</v>
      </c>
      <c r="BK12" s="1">
        <v>1.7111988389789133E-6</v>
      </c>
      <c r="BL12" s="1">
        <v>1.66264264698747E-6</v>
      </c>
      <c r="BM12" s="1">
        <v>8.293782492400803E-7</v>
      </c>
      <c r="BN12" s="1">
        <v>9.2437334713524647E-7</v>
      </c>
      <c r="BO12" s="1">
        <v>1.264003039213392E-6</v>
      </c>
      <c r="BP12" s="1">
        <v>5.0631152766668832E-7</v>
      </c>
      <c r="BQ12" s="1">
        <v>1.4256632352841252E-5</v>
      </c>
      <c r="BR12" s="1">
        <v>9.3606960306489266E-7</v>
      </c>
      <c r="BS12" s="1">
        <v>1.9829992479748403E-6</v>
      </c>
      <c r="BT12" s="1">
        <v>2.5953744449603835E-6</v>
      </c>
      <c r="BU12" s="1">
        <v>2.5475249361821792E-7</v>
      </c>
      <c r="BV12" s="1">
        <v>2.1223747676905998E-6</v>
      </c>
      <c r="BW12" s="1">
        <v>1.8648390930991958E-6</v>
      </c>
      <c r="BX12" s="1">
        <v>4.7557497035475522E-6</v>
      </c>
      <c r="BY12" s="1">
        <v>4.7538886610083905E-6</v>
      </c>
      <c r="BZ12" s="1">
        <v>9.8035103288937566E-6</v>
      </c>
      <c r="CA12" s="1">
        <v>4.6148704937946618E-6</v>
      </c>
      <c r="CB12" s="1">
        <v>3.6707194916141505E-6</v>
      </c>
      <c r="CC12" s="1">
        <v>1.4076302911291945E-4</v>
      </c>
      <c r="CD12" s="1">
        <v>7.8174709360465416E-7</v>
      </c>
      <c r="CE12" s="1">
        <v>1.3319137700526972E-6</v>
      </c>
      <c r="CF12" s="1">
        <v>1.3856824076086871E-6</v>
      </c>
      <c r="CG12" s="1">
        <v>1.7865423644253297E-6</v>
      </c>
      <c r="CH12" s="1">
        <v>4.1806637044692182E-6</v>
      </c>
      <c r="CI12" s="1">
        <v>2.3321892194696237E-6</v>
      </c>
      <c r="CJ12" s="1">
        <v>4.2029400052246164E-6</v>
      </c>
      <c r="CK12" s="1">
        <v>1.0922873937448213E-6</v>
      </c>
      <c r="CL12" s="1">
        <v>1.6926203488832553E-6</v>
      </c>
      <c r="CM12" s="1">
        <v>7.8932311085531964E-5</v>
      </c>
      <c r="CN12" s="1">
        <v>1.658949012553088E-6</v>
      </c>
      <c r="CO12" s="1">
        <v>3.3232812578196227E-4</v>
      </c>
      <c r="CP12" s="1">
        <v>4.0339345462667853E-4</v>
      </c>
      <c r="CQ12" s="1">
        <v>1.825538200913218E-6</v>
      </c>
      <c r="CR12" s="1">
        <v>1.3466492552521001E-6</v>
      </c>
      <c r="CS12" s="1">
        <v>1.1866213550794782E-6</v>
      </c>
      <c r="CT12" s="1">
        <v>1.3831645270099714E-6</v>
      </c>
      <c r="CU12" s="1">
        <v>3.3530332311844752E-6</v>
      </c>
      <c r="CV12" s="1">
        <v>4.0241983202546627E-3</v>
      </c>
      <c r="CW12" s="1">
        <v>1.0814844768129869E-2</v>
      </c>
      <c r="CX12" s="1">
        <v>1.9043616432149573E-6</v>
      </c>
      <c r="CY12" s="1">
        <v>1.3786769213950105E-6</v>
      </c>
      <c r="CZ12" s="1">
        <v>3.1811159901695278E-4</v>
      </c>
      <c r="DA12" s="1">
        <v>2.5326755939030906E-6</v>
      </c>
      <c r="DB12" s="1">
        <v>1.8330925637531864E-4</v>
      </c>
      <c r="DC12" s="3">
        <v>1.0214306189700706</v>
      </c>
      <c r="DD12" s="3">
        <v>0.78095477046016526</v>
      </c>
    </row>
    <row r="13" spans="1:108" ht="12.75" customHeight="1">
      <c r="A13" s="255">
        <v>113</v>
      </c>
      <c r="B13" s="256" t="s">
        <v>376</v>
      </c>
      <c r="C13" s="26">
        <v>3.81629423925206E-3</v>
      </c>
      <c r="D13" s="26">
        <v>0.11946742588450159</v>
      </c>
      <c r="E13" s="26">
        <v>7.8464046623608029E-3</v>
      </c>
      <c r="F13" s="26">
        <v>5.2990320257822729E-5</v>
      </c>
      <c r="G13" s="26">
        <v>2.1697472830117255E-2</v>
      </c>
      <c r="H13" s="26">
        <v>3.3157871031854879E-6</v>
      </c>
      <c r="I13" s="26">
        <v>0</v>
      </c>
      <c r="J13" s="26">
        <v>9.6192657220964938E-3</v>
      </c>
      <c r="K13" s="26">
        <v>1.0187966896697058E-4</v>
      </c>
      <c r="L13" s="26">
        <v>1.0046369327521354</v>
      </c>
      <c r="M13" s="26">
        <v>0</v>
      </c>
      <c r="N13" s="26">
        <v>4.7283741576845605E-4</v>
      </c>
      <c r="O13" s="26">
        <v>2.260617682586814E-5</v>
      </c>
      <c r="P13" s="26">
        <v>1.6650007754301438E-5</v>
      </c>
      <c r="Q13" s="26">
        <v>6.27582387069709E-6</v>
      </c>
      <c r="R13" s="26">
        <v>6.572072505421314E-6</v>
      </c>
      <c r="S13" s="26">
        <v>3.9312274766952284E-6</v>
      </c>
      <c r="T13" s="26">
        <v>4.4350176241899254E-6</v>
      </c>
      <c r="U13" s="26">
        <v>1.5318628285880035E-4</v>
      </c>
      <c r="V13" s="26">
        <v>3.1982266678694027E-5</v>
      </c>
      <c r="W13" s="26">
        <v>4.5569337253072872E-6</v>
      </c>
      <c r="X13" s="26">
        <v>2.4250881781505879E-5</v>
      </c>
      <c r="Y13" s="26">
        <v>2.0687792529245854E-5</v>
      </c>
      <c r="Z13" s="26">
        <v>0</v>
      </c>
      <c r="AA13" s="26">
        <v>8.7595898098952388E-5</v>
      </c>
      <c r="AB13" s="26">
        <v>2.3843741544096E-5</v>
      </c>
      <c r="AC13" s="26">
        <v>1.1314770780957418E-6</v>
      </c>
      <c r="AD13" s="26">
        <v>1.0902628712296106E-6</v>
      </c>
      <c r="AE13" s="26">
        <v>1.4078551054726294E-5</v>
      </c>
      <c r="AF13" s="26">
        <v>1.4714968870884184E-4</v>
      </c>
      <c r="AG13" s="26">
        <v>1.0628851751682352E-5</v>
      </c>
      <c r="AH13" s="26">
        <v>1.25868522637265E-5</v>
      </c>
      <c r="AI13" s="26">
        <v>9.8283067535865617E-6</v>
      </c>
      <c r="AJ13" s="26">
        <v>1.5019937620387632E-5</v>
      </c>
      <c r="AK13" s="26">
        <v>1.2916581996104341E-5</v>
      </c>
      <c r="AL13" s="26">
        <v>3.9020856172381561E-6</v>
      </c>
      <c r="AM13" s="26">
        <v>3.5741432866858844E-6</v>
      </c>
      <c r="AN13" s="26">
        <v>3.9232858396003441E-6</v>
      </c>
      <c r="AO13" s="26">
        <v>3.0840975822630865E-6</v>
      </c>
      <c r="AP13" s="26">
        <v>1.4919002884468947E-5</v>
      </c>
      <c r="AQ13" s="26">
        <v>6.667188524313568E-6</v>
      </c>
      <c r="AR13" s="26">
        <v>4.5989762187088627E-6</v>
      </c>
      <c r="AS13" s="26">
        <v>1.2948131074910718E-5</v>
      </c>
      <c r="AT13" s="26">
        <v>2.364027168329403E-5</v>
      </c>
      <c r="AU13" s="26">
        <v>2.3556357618001584E-5</v>
      </c>
      <c r="AV13" s="26">
        <v>3.4957318238726228E-5</v>
      </c>
      <c r="AW13" s="26">
        <v>2.4556090304105394E-5</v>
      </c>
      <c r="AX13" s="26">
        <v>3.1296296699846739E-5</v>
      </c>
      <c r="AY13" s="26">
        <v>2.3508269702494529E-5</v>
      </c>
      <c r="AZ13" s="26">
        <v>2.9260295087410623E-5</v>
      </c>
      <c r="BA13" s="26">
        <v>1.1431620379179097E-5</v>
      </c>
      <c r="BB13" s="26">
        <v>1.7849460678868565E-5</v>
      </c>
      <c r="BC13" s="26">
        <v>3.4513765483531427E-5</v>
      </c>
      <c r="BD13" s="26">
        <v>2.789402263915292E-5</v>
      </c>
      <c r="BE13" s="26">
        <v>6.9313420209095503E-6</v>
      </c>
      <c r="BF13" s="26">
        <v>0</v>
      </c>
      <c r="BG13" s="26">
        <v>5.8439952580859272E-5</v>
      </c>
      <c r="BH13" s="26">
        <v>3.0738126594490431E-6</v>
      </c>
      <c r="BI13" s="26">
        <v>5.0852932476785564E-6</v>
      </c>
      <c r="BJ13" s="26">
        <v>2.7324518128981825E-6</v>
      </c>
      <c r="BK13" s="26">
        <v>3.187980134483673E-5</v>
      </c>
      <c r="BL13" s="26">
        <v>6.2831663582244938E-6</v>
      </c>
      <c r="BM13" s="26">
        <v>3.2551759561094475E-6</v>
      </c>
      <c r="BN13" s="26">
        <v>5.6932203433109828E-6</v>
      </c>
      <c r="BO13" s="26">
        <v>1.3669110022341609E-6</v>
      </c>
      <c r="BP13" s="26">
        <v>9.4539520842266157E-7</v>
      </c>
      <c r="BQ13" s="26">
        <v>1.9332595627945383E-5</v>
      </c>
      <c r="BR13" s="26">
        <v>7.8711702965456588E-7</v>
      </c>
      <c r="BS13" s="26">
        <v>5.4755263901948334E-7</v>
      </c>
      <c r="BT13" s="26">
        <v>4.8978334145312767E-7</v>
      </c>
      <c r="BU13" s="26">
        <v>2.3873484739336176E-7</v>
      </c>
      <c r="BV13" s="26">
        <v>2.8729310200304791E-6</v>
      </c>
      <c r="BW13" s="26">
        <v>1.3162808401909775E-6</v>
      </c>
      <c r="BX13" s="26">
        <v>2.6615511225386405E-6</v>
      </c>
      <c r="BY13" s="26">
        <v>2.0750401005844026E-6</v>
      </c>
      <c r="BZ13" s="26">
        <v>1.5478679701732387E-6</v>
      </c>
      <c r="CA13" s="26">
        <v>1.8306180773871202E-6</v>
      </c>
      <c r="CB13" s="26">
        <v>2.6067209815903389E-6</v>
      </c>
      <c r="CC13" s="26">
        <v>9.2924133103623111E-6</v>
      </c>
      <c r="CD13" s="26">
        <v>4.2394309241818775E-7</v>
      </c>
      <c r="CE13" s="26">
        <v>9.0917511379047473E-6</v>
      </c>
      <c r="CF13" s="26">
        <v>3.2191358639145131E-6</v>
      </c>
      <c r="CG13" s="26">
        <v>8.5499152181797311E-6</v>
      </c>
      <c r="CH13" s="26">
        <v>1.4875059035041664E-5</v>
      </c>
      <c r="CI13" s="26">
        <v>4.6389081267142442E-6</v>
      </c>
      <c r="CJ13" s="26">
        <v>1.8599884071411906E-6</v>
      </c>
      <c r="CK13" s="26">
        <v>1.2040388948551239E-4</v>
      </c>
      <c r="CL13" s="26">
        <v>1.3330708956907267E-3</v>
      </c>
      <c r="CM13" s="26">
        <v>2.5652311951523089E-5</v>
      </c>
      <c r="CN13" s="26">
        <v>1.778875614143835E-6</v>
      </c>
      <c r="CO13" s="26">
        <v>1.5137163525500647E-4</v>
      </c>
      <c r="CP13" s="26">
        <v>1.4861701340245959E-4</v>
      </c>
      <c r="CQ13" s="26">
        <v>8.6185876252616818E-6</v>
      </c>
      <c r="CR13" s="26">
        <v>4.0212229209721718E-6</v>
      </c>
      <c r="CS13" s="26">
        <v>2.6932672667248812E-6</v>
      </c>
      <c r="CT13" s="26">
        <v>5.5984873259286288E-6</v>
      </c>
      <c r="CU13" s="26">
        <v>1.0078236270864623E-6</v>
      </c>
      <c r="CV13" s="26">
        <v>5.7091959970241514E-4</v>
      </c>
      <c r="CW13" s="26">
        <v>1.0627858176791044E-3</v>
      </c>
      <c r="CX13" s="26">
        <v>1.3809129721021486E-6</v>
      </c>
      <c r="CY13" s="26">
        <v>2.8278693084146616E-5</v>
      </c>
      <c r="CZ13" s="26">
        <v>7.7587725407120319E-5</v>
      </c>
      <c r="DA13" s="26">
        <v>5.3783087318053541E-6</v>
      </c>
      <c r="DB13" s="26">
        <v>1.3586481374762606E-5</v>
      </c>
      <c r="DC13" s="6">
        <v>1.1724586005749165</v>
      </c>
      <c r="DD13" s="6">
        <v>0.89642616961031196</v>
      </c>
    </row>
    <row r="14" spans="1:108" ht="12.75" customHeight="1">
      <c r="A14" s="254">
        <v>114</v>
      </c>
      <c r="B14" s="83" t="s">
        <v>251</v>
      </c>
      <c r="C14" s="1">
        <v>0</v>
      </c>
      <c r="D14" s="1">
        <v>0</v>
      </c>
      <c r="E14" s="1">
        <v>0</v>
      </c>
      <c r="F14" s="1">
        <v>0</v>
      </c>
      <c r="G14" s="1">
        <v>0</v>
      </c>
      <c r="H14" s="1">
        <v>0</v>
      </c>
      <c r="I14" s="1">
        <v>0</v>
      </c>
      <c r="J14" s="1">
        <v>0</v>
      </c>
      <c r="K14" s="1">
        <v>0</v>
      </c>
      <c r="L14" s="1">
        <v>0</v>
      </c>
      <c r="M14" s="1">
        <v>1</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0</v>
      </c>
      <c r="DB14" s="1">
        <v>0</v>
      </c>
      <c r="DC14" s="3">
        <v>1</v>
      </c>
      <c r="DD14" s="3">
        <v>0.76456957130149272</v>
      </c>
    </row>
    <row r="15" spans="1:108" ht="12.75" customHeight="1">
      <c r="A15" s="254">
        <v>151</v>
      </c>
      <c r="B15" s="83" t="s">
        <v>252</v>
      </c>
      <c r="C15" s="1">
        <v>2.4605037827032118E-5</v>
      </c>
      <c r="D15" s="1">
        <v>1.5458688963350129E-5</v>
      </c>
      <c r="E15" s="1">
        <v>1.7152632966633413E-5</v>
      </c>
      <c r="F15" s="1">
        <v>3.1826874045205847E-4</v>
      </c>
      <c r="G15" s="1">
        <v>8.4620525358766643E-4</v>
      </c>
      <c r="H15" s="1">
        <v>1.3906006340560093E-5</v>
      </c>
      <c r="I15" s="1">
        <v>0</v>
      </c>
      <c r="J15" s="1">
        <v>2.3917141359017406E-5</v>
      </c>
      <c r="K15" s="1">
        <v>3.029460012462484E-6</v>
      </c>
      <c r="L15" s="1">
        <v>1.3317835392528058E-5</v>
      </c>
      <c r="M15" s="1">
        <v>0</v>
      </c>
      <c r="N15" s="1">
        <v>1.0116690696032113</v>
      </c>
      <c r="O15" s="1">
        <v>1.5565156671881748E-2</v>
      </c>
      <c r="P15" s="1">
        <v>1.2254163164503439E-4</v>
      </c>
      <c r="Q15" s="1">
        <v>4.7750692288539749E-4</v>
      </c>
      <c r="R15" s="1">
        <v>2.5540054518342182E-4</v>
      </c>
      <c r="S15" s="1">
        <v>3.9608405585318163E-5</v>
      </c>
      <c r="T15" s="1">
        <v>5.3892126888194869E-5</v>
      </c>
      <c r="U15" s="1">
        <v>1.0776326789608328E-4</v>
      </c>
      <c r="V15" s="1">
        <v>9.7720587450985537E-6</v>
      </c>
      <c r="W15" s="1">
        <v>3.3194389686669311E-6</v>
      </c>
      <c r="X15" s="1">
        <v>6.5797590284377256E-6</v>
      </c>
      <c r="Y15" s="1">
        <v>7.0532696755742266E-6</v>
      </c>
      <c r="Z15" s="1">
        <v>0</v>
      </c>
      <c r="AA15" s="1">
        <v>5.2925644275746718E-6</v>
      </c>
      <c r="AB15" s="1">
        <v>6.2482069864046161E-6</v>
      </c>
      <c r="AC15" s="1">
        <v>1.8169443276776379E-6</v>
      </c>
      <c r="AD15" s="1">
        <v>6.5104059763430196E-6</v>
      </c>
      <c r="AE15" s="1">
        <v>7.1126073498249665E-5</v>
      </c>
      <c r="AF15" s="1">
        <v>1.3029859605796991E-3</v>
      </c>
      <c r="AG15" s="1">
        <v>4.6909291318681717E-3</v>
      </c>
      <c r="AH15" s="1">
        <v>5.7572143195168575E-6</v>
      </c>
      <c r="AI15" s="1">
        <v>1.0804359093630597E-5</v>
      </c>
      <c r="AJ15" s="1">
        <v>1.1411275019688866E-5</v>
      </c>
      <c r="AK15" s="1">
        <v>1.0360226930949948E-4</v>
      </c>
      <c r="AL15" s="1">
        <v>5.8473759970920862E-6</v>
      </c>
      <c r="AM15" s="1">
        <v>5.1349405131850306E-6</v>
      </c>
      <c r="AN15" s="1">
        <v>8.7465984471938971E-6</v>
      </c>
      <c r="AO15" s="1">
        <v>8.1276854717823853E-6</v>
      </c>
      <c r="AP15" s="1">
        <v>2.5577153461771746E-4</v>
      </c>
      <c r="AQ15" s="1">
        <v>1.7315678417203521E-5</v>
      </c>
      <c r="AR15" s="1">
        <v>2.5314645455516331E-5</v>
      </c>
      <c r="AS15" s="1">
        <v>1.9637185932903472E-5</v>
      </c>
      <c r="AT15" s="1">
        <v>1.173931892283356E-4</v>
      </c>
      <c r="AU15" s="1">
        <v>5.3319441908484566E-5</v>
      </c>
      <c r="AV15" s="1">
        <v>2.4842641275804416E-4</v>
      </c>
      <c r="AW15" s="1">
        <v>6.4606239401278872E-6</v>
      </c>
      <c r="AX15" s="1">
        <v>1.0163982019837727E-5</v>
      </c>
      <c r="AY15" s="1">
        <v>1.8767226080430459E-4</v>
      </c>
      <c r="AZ15" s="1">
        <v>6.2939726794688419E-6</v>
      </c>
      <c r="BA15" s="1">
        <v>9.5426000853377841E-6</v>
      </c>
      <c r="BB15" s="1">
        <v>7.339928004880826E-5</v>
      </c>
      <c r="BC15" s="1">
        <v>7.0305767062940332E-6</v>
      </c>
      <c r="BD15" s="1">
        <v>8.4034642053721538E-5</v>
      </c>
      <c r="BE15" s="1">
        <v>3.4567773196503119E-4</v>
      </c>
      <c r="BF15" s="1">
        <v>0</v>
      </c>
      <c r="BG15" s="1">
        <v>4.3321900209187966E-4</v>
      </c>
      <c r="BH15" s="1">
        <v>2.4265869889400657E-5</v>
      </c>
      <c r="BI15" s="1">
        <v>4.4711463588656551E-5</v>
      </c>
      <c r="BJ15" s="1">
        <v>2.1905256151567135E-4</v>
      </c>
      <c r="BK15" s="1">
        <v>1.940057712106862E-5</v>
      </c>
      <c r="BL15" s="1">
        <v>1.1780519033634132E-5</v>
      </c>
      <c r="BM15" s="1">
        <v>1.3353936245617765E-5</v>
      </c>
      <c r="BN15" s="1">
        <v>1.6610461150223492E-5</v>
      </c>
      <c r="BO15" s="1">
        <v>3.1133458595444986E-5</v>
      </c>
      <c r="BP15" s="1">
        <v>1.5126620830207124E-5</v>
      </c>
      <c r="BQ15" s="1">
        <v>3.788339666553999E-5</v>
      </c>
      <c r="BR15" s="1">
        <v>1.1327026337876075E-5</v>
      </c>
      <c r="BS15" s="1">
        <v>1.0604117288599504E-5</v>
      </c>
      <c r="BT15" s="1">
        <v>9.791055459422985E-6</v>
      </c>
      <c r="BU15" s="1">
        <v>1.3297312734464146E-5</v>
      </c>
      <c r="BV15" s="1">
        <v>3.2913311142152659E-5</v>
      </c>
      <c r="BW15" s="1">
        <v>1.2122757570220165E-5</v>
      </c>
      <c r="BX15" s="1">
        <v>1.7158110086417888E-5</v>
      </c>
      <c r="BY15" s="1">
        <v>3.0363723412896762E-4</v>
      </c>
      <c r="BZ15" s="1">
        <v>1.7313259959209509E-5</v>
      </c>
      <c r="CA15" s="1">
        <v>1.1183173630702363E-4</v>
      </c>
      <c r="CB15" s="1">
        <v>4.2048508973821424E-5</v>
      </c>
      <c r="CC15" s="1">
        <v>5.8275088844930341E-5</v>
      </c>
      <c r="CD15" s="1">
        <v>8.3657386139341024E-6</v>
      </c>
      <c r="CE15" s="1">
        <v>1.0780279488662096E-5</v>
      </c>
      <c r="CF15" s="1">
        <v>2.471591995381134E-5</v>
      </c>
      <c r="CG15" s="1">
        <v>3.9612451103989042E-5</v>
      </c>
      <c r="CH15" s="1">
        <v>1.2357020028522285E-5</v>
      </c>
      <c r="CI15" s="1">
        <v>2.772244302163901E-5</v>
      </c>
      <c r="CJ15" s="1">
        <v>2.1096926369532857E-5</v>
      </c>
      <c r="CK15" s="1">
        <v>7.8421414856769414E-6</v>
      </c>
      <c r="CL15" s="1">
        <v>1.8098774271414292E-5</v>
      </c>
      <c r="CM15" s="1">
        <v>1.4236179762861391E-5</v>
      </c>
      <c r="CN15" s="1">
        <v>1.8973080470621235E-4</v>
      </c>
      <c r="CO15" s="1">
        <v>1.9377488666698006E-5</v>
      </c>
      <c r="CP15" s="1">
        <v>1.8534442956329889E-5</v>
      </c>
      <c r="CQ15" s="1">
        <v>3.5411224930569474E-5</v>
      </c>
      <c r="CR15" s="1">
        <v>2.3019610685750894E-5</v>
      </c>
      <c r="CS15" s="1">
        <v>1.2109792683671653E-5</v>
      </c>
      <c r="CT15" s="1">
        <v>2.4582030501722817E-5</v>
      </c>
      <c r="CU15" s="1">
        <v>3.922249762053622E-5</v>
      </c>
      <c r="CV15" s="1">
        <v>7.3246918350366086E-5</v>
      </c>
      <c r="CW15" s="1">
        <v>1.1244632637456909E-5</v>
      </c>
      <c r="CX15" s="1">
        <v>3.5899895703000305E-5</v>
      </c>
      <c r="CY15" s="1">
        <v>2.4938578916544547E-4</v>
      </c>
      <c r="CZ15" s="1">
        <v>5.687052289096584E-5</v>
      </c>
      <c r="DA15" s="1">
        <v>1.3649755465902926E-3</v>
      </c>
      <c r="DB15" s="1">
        <v>2.4794396921532873E-5</v>
      </c>
      <c r="DC15" s="3">
        <v>1.0411754101176243</v>
      </c>
      <c r="DD15" s="3">
        <v>0.79605103696328783</v>
      </c>
    </row>
    <row r="16" spans="1:108" ht="12.75" customHeight="1">
      <c r="A16" s="254">
        <v>152</v>
      </c>
      <c r="B16" s="83" t="s">
        <v>253</v>
      </c>
      <c r="C16" s="1">
        <v>1.0704440611802399E-4</v>
      </c>
      <c r="D16" s="1">
        <v>4.1057400558905533E-5</v>
      </c>
      <c r="E16" s="1">
        <v>4.9623515960110312E-5</v>
      </c>
      <c r="F16" s="1">
        <v>1.3923137014192208E-5</v>
      </c>
      <c r="G16" s="1">
        <v>1.5077592703016345E-4</v>
      </c>
      <c r="H16" s="1">
        <v>1.1153836453841672E-4</v>
      </c>
      <c r="I16" s="1">
        <v>0</v>
      </c>
      <c r="J16" s="1">
        <v>4.6651041244562512E-5</v>
      </c>
      <c r="K16" s="1">
        <v>7.9833988925328586E-6</v>
      </c>
      <c r="L16" s="1">
        <v>4.0005182968655032E-5</v>
      </c>
      <c r="M16" s="1">
        <v>0</v>
      </c>
      <c r="N16" s="1">
        <v>8.5365958785884609E-5</v>
      </c>
      <c r="O16" s="1">
        <v>1.0002029317410712</v>
      </c>
      <c r="P16" s="1">
        <v>3.322922093748964E-5</v>
      </c>
      <c r="Q16" s="1">
        <v>5.2794770703589662E-5</v>
      </c>
      <c r="R16" s="1">
        <v>4.6033940514371209E-5</v>
      </c>
      <c r="S16" s="1">
        <v>3.9325382899266561E-5</v>
      </c>
      <c r="T16" s="1">
        <v>1.7123242877804909E-5</v>
      </c>
      <c r="U16" s="1">
        <v>8.2502430143220065E-5</v>
      </c>
      <c r="V16" s="1">
        <v>1.798781043080803E-5</v>
      </c>
      <c r="W16" s="1">
        <v>4.511547384641856E-6</v>
      </c>
      <c r="X16" s="1">
        <v>1.4174160387605332E-5</v>
      </c>
      <c r="Y16" s="1">
        <v>1.1918346967894528E-5</v>
      </c>
      <c r="Z16" s="1">
        <v>0</v>
      </c>
      <c r="AA16" s="1">
        <v>2.4458561834340579E-5</v>
      </c>
      <c r="AB16" s="1">
        <v>1.3606169505170054E-5</v>
      </c>
      <c r="AC16" s="1">
        <v>1.5668211678154695E-6</v>
      </c>
      <c r="AD16" s="1">
        <v>6.9789803103680311E-6</v>
      </c>
      <c r="AE16" s="1">
        <v>1.6723824818337182E-5</v>
      </c>
      <c r="AF16" s="1">
        <v>5.024042923137739E-5</v>
      </c>
      <c r="AG16" s="1">
        <v>5.6628467885707311E-5</v>
      </c>
      <c r="AH16" s="1">
        <v>6.5453515243696358E-6</v>
      </c>
      <c r="AI16" s="1">
        <v>2.6841369532191223E-5</v>
      </c>
      <c r="AJ16" s="1">
        <v>9.4472917818108325E-5</v>
      </c>
      <c r="AK16" s="1">
        <v>7.3382755016611592E-5</v>
      </c>
      <c r="AL16" s="1">
        <v>1.1358954734912651E-5</v>
      </c>
      <c r="AM16" s="1">
        <v>2.2533283450737053E-5</v>
      </c>
      <c r="AN16" s="1">
        <v>2.3786000055388917E-5</v>
      </c>
      <c r="AO16" s="1">
        <v>5.945845642805957E-6</v>
      </c>
      <c r="AP16" s="1">
        <v>2.4297656410302112E-5</v>
      </c>
      <c r="AQ16" s="1">
        <v>3.3896263389516105E-5</v>
      </c>
      <c r="AR16" s="1">
        <v>2.7344015629451324E-5</v>
      </c>
      <c r="AS16" s="1">
        <v>3.4217159709961681E-5</v>
      </c>
      <c r="AT16" s="1">
        <v>2.2936614532958932E-5</v>
      </c>
      <c r="AU16" s="1">
        <v>2.6419575463064003E-5</v>
      </c>
      <c r="AV16" s="1">
        <v>1.0801713813632231E-4</v>
      </c>
      <c r="AW16" s="1">
        <v>5.8602185767320328E-5</v>
      </c>
      <c r="AX16" s="1">
        <v>6.0749217109092772E-5</v>
      </c>
      <c r="AY16" s="1">
        <v>1.1101529249110509E-4</v>
      </c>
      <c r="AZ16" s="1">
        <v>3.1015516941937072E-5</v>
      </c>
      <c r="BA16" s="1">
        <v>4.0265765818742603E-5</v>
      </c>
      <c r="BB16" s="1">
        <v>1.5787173205167344E-5</v>
      </c>
      <c r="BC16" s="1">
        <v>3.9025624827482404E-5</v>
      </c>
      <c r="BD16" s="1">
        <v>4.7333447481066784E-5</v>
      </c>
      <c r="BE16" s="1">
        <v>3.5920954055763375E-5</v>
      </c>
      <c r="BF16" s="1">
        <v>0</v>
      </c>
      <c r="BG16" s="1">
        <v>1.4293713316224782E-4</v>
      </c>
      <c r="BH16" s="1">
        <v>5.0464928820221578E-5</v>
      </c>
      <c r="BI16" s="1">
        <v>8.9107020433678999E-5</v>
      </c>
      <c r="BJ16" s="1">
        <v>5.2362358124205439E-5</v>
      </c>
      <c r="BK16" s="1">
        <v>3.8056290554871195E-5</v>
      </c>
      <c r="BL16" s="1">
        <v>3.9196024780887129E-5</v>
      </c>
      <c r="BM16" s="1">
        <v>1.1088517476773373E-5</v>
      </c>
      <c r="BN16" s="1">
        <v>1.7016579463668598E-5</v>
      </c>
      <c r="BO16" s="1">
        <v>3.2980414323143258E-5</v>
      </c>
      <c r="BP16" s="1">
        <v>5.1212705194969663E-5</v>
      </c>
      <c r="BQ16" s="1">
        <v>1.006543492172829E-4</v>
      </c>
      <c r="BR16" s="1">
        <v>4.4842587256647718E-5</v>
      </c>
      <c r="BS16" s="1">
        <v>1.2932995281036741E-5</v>
      </c>
      <c r="BT16" s="1">
        <v>7.4704215985194017E-6</v>
      </c>
      <c r="BU16" s="1">
        <v>5.5956120288490492E-6</v>
      </c>
      <c r="BV16" s="1">
        <v>3.9765910127828079E-5</v>
      </c>
      <c r="BW16" s="1">
        <v>3.4273842786478771E-5</v>
      </c>
      <c r="BX16" s="1">
        <v>2.6241318624242457E-5</v>
      </c>
      <c r="BY16" s="1">
        <v>9.207230605802324E-5</v>
      </c>
      <c r="BZ16" s="1">
        <v>5.5554270762600502E-5</v>
      </c>
      <c r="CA16" s="1">
        <v>1.9390785803823398E-5</v>
      </c>
      <c r="CB16" s="1">
        <v>3.0156398690807989E-5</v>
      </c>
      <c r="CC16" s="1">
        <v>5.6639772609331456E-5</v>
      </c>
      <c r="CD16" s="1">
        <v>4.6329810986755944E-5</v>
      </c>
      <c r="CE16" s="1">
        <v>1.9906944460550534E-5</v>
      </c>
      <c r="CF16" s="1">
        <v>3.363304366996119E-5</v>
      </c>
      <c r="CG16" s="1">
        <v>3.2988183828954632E-5</v>
      </c>
      <c r="CH16" s="1">
        <v>4.6050978405054533E-5</v>
      </c>
      <c r="CI16" s="1">
        <v>4.5576424235280347E-5</v>
      </c>
      <c r="CJ16" s="1">
        <v>9.6178426743179869E-5</v>
      </c>
      <c r="CK16" s="1">
        <v>8.6055914518319226E-6</v>
      </c>
      <c r="CL16" s="1">
        <v>2.7150365553490336E-5</v>
      </c>
      <c r="CM16" s="1">
        <v>6.8467723086701769E-5</v>
      </c>
      <c r="CN16" s="1">
        <v>1.4210272639893538E-4</v>
      </c>
      <c r="CO16" s="1">
        <v>1.6447035731187527E-4</v>
      </c>
      <c r="CP16" s="1">
        <v>8.8079256870095705E-5</v>
      </c>
      <c r="CQ16" s="1">
        <v>5.7053077318264408E-4</v>
      </c>
      <c r="CR16" s="1">
        <v>7.4187907739013662E-5</v>
      </c>
      <c r="CS16" s="1">
        <v>2.4099442258504928E-5</v>
      </c>
      <c r="CT16" s="1">
        <v>3.4435046085937487E-5</v>
      </c>
      <c r="CU16" s="1">
        <v>6.4103735296443544E-5</v>
      </c>
      <c r="CV16" s="1">
        <v>2.1204894216318951E-4</v>
      </c>
      <c r="CW16" s="1">
        <v>3.1374241512979959E-5</v>
      </c>
      <c r="CX16" s="1">
        <v>1.4531466067801955E-4</v>
      </c>
      <c r="CY16" s="1">
        <v>1.4168020953139903E-4</v>
      </c>
      <c r="CZ16" s="1">
        <v>1.5308065178765753E-4</v>
      </c>
      <c r="DA16" s="1">
        <v>7.4727168796536418E-5</v>
      </c>
      <c r="DB16" s="1">
        <v>4.2040224966340082E-5</v>
      </c>
      <c r="DC16" s="3">
        <v>1.0057655896411075</v>
      </c>
      <c r="DD16" s="3">
        <v>0.76897776570169463</v>
      </c>
    </row>
    <row r="17" spans="1:108" ht="12.75" customHeight="1">
      <c r="A17" s="254">
        <v>161</v>
      </c>
      <c r="B17" s="83" t="s">
        <v>377</v>
      </c>
      <c r="C17" s="1">
        <v>8.92326920082145E-5</v>
      </c>
      <c r="D17" s="1">
        <v>5.8748060687542842E-4</v>
      </c>
      <c r="E17" s="1">
        <v>8.9775728659510456E-5</v>
      </c>
      <c r="F17" s="1">
        <v>1.0624364167745807E-3</v>
      </c>
      <c r="G17" s="1">
        <v>5.2511700031990227E-4</v>
      </c>
      <c r="H17" s="1">
        <v>1.963544608636347E-4</v>
      </c>
      <c r="I17" s="1">
        <v>0</v>
      </c>
      <c r="J17" s="1">
        <v>1.6858627893828802E-4</v>
      </c>
      <c r="K17" s="1">
        <v>7.4020426402485992E-5</v>
      </c>
      <c r="L17" s="1">
        <v>4.1070683201709107E-4</v>
      </c>
      <c r="M17" s="1">
        <v>0</v>
      </c>
      <c r="N17" s="1">
        <v>6.2625960667908901E-5</v>
      </c>
      <c r="O17" s="1">
        <v>8.8890777065614502E-5</v>
      </c>
      <c r="P17" s="1">
        <v>1.0024108616890639</v>
      </c>
      <c r="Q17" s="1">
        <v>3.5978456913469639E-2</v>
      </c>
      <c r="R17" s="1">
        <v>1.1464743875635199E-4</v>
      </c>
      <c r="S17" s="1">
        <v>2.1277908662656385E-4</v>
      </c>
      <c r="T17" s="1">
        <v>4.368131341180047E-5</v>
      </c>
      <c r="U17" s="1">
        <v>1.845025070287963E-4</v>
      </c>
      <c r="V17" s="1">
        <v>1.7745245510393285E-4</v>
      </c>
      <c r="W17" s="1">
        <v>3.3231637380806182E-5</v>
      </c>
      <c r="X17" s="1">
        <v>1.0204615810423235E-4</v>
      </c>
      <c r="Y17" s="1">
        <v>9.0577611359119806E-5</v>
      </c>
      <c r="Z17" s="1">
        <v>0</v>
      </c>
      <c r="AA17" s="1">
        <v>3.6432616753208237E-5</v>
      </c>
      <c r="AB17" s="1">
        <v>7.4653064987397183E-5</v>
      </c>
      <c r="AC17" s="1">
        <v>8.6437741629521178E-6</v>
      </c>
      <c r="AD17" s="1">
        <v>2.08383518613507E-5</v>
      </c>
      <c r="AE17" s="1">
        <v>1.1038766924277887E-4</v>
      </c>
      <c r="AF17" s="1">
        <v>7.3419561584279903E-5</v>
      </c>
      <c r="AG17" s="1">
        <v>1.7027553619594998E-4</v>
      </c>
      <c r="AH17" s="1">
        <v>5.8987735361392773E-5</v>
      </c>
      <c r="AI17" s="1">
        <v>1.4915158020650199E-4</v>
      </c>
      <c r="AJ17" s="1">
        <v>4.4913747062365998E-3</v>
      </c>
      <c r="AK17" s="1">
        <v>1.1344635309702474E-3</v>
      </c>
      <c r="AL17" s="1">
        <v>6.2968216176798966E-5</v>
      </c>
      <c r="AM17" s="1">
        <v>6.3303199787498313E-5</v>
      </c>
      <c r="AN17" s="1">
        <v>6.450321338769139E-5</v>
      </c>
      <c r="AO17" s="1">
        <v>5.1552704042841683E-5</v>
      </c>
      <c r="AP17" s="1">
        <v>1.3557453708178469E-3</v>
      </c>
      <c r="AQ17" s="1">
        <v>2.8647658618286844E-4</v>
      </c>
      <c r="AR17" s="1">
        <v>2.4370567696692852E-4</v>
      </c>
      <c r="AS17" s="1">
        <v>7.5950341692200335E-5</v>
      </c>
      <c r="AT17" s="1">
        <v>5.8878065693639088E-5</v>
      </c>
      <c r="AU17" s="1">
        <v>1.9593770598183718E-4</v>
      </c>
      <c r="AV17" s="1">
        <v>8.9591723811094086E-5</v>
      </c>
      <c r="AW17" s="1">
        <v>1.2477355759163474E-4</v>
      </c>
      <c r="AX17" s="1">
        <v>8.7980152926365996E-5</v>
      </c>
      <c r="AY17" s="1">
        <v>1.2008476681420026E-4</v>
      </c>
      <c r="AZ17" s="1">
        <v>8.9136847428478988E-5</v>
      </c>
      <c r="BA17" s="1">
        <v>1.8226417381581375E-4</v>
      </c>
      <c r="BB17" s="1">
        <v>6.0937472454257428E-5</v>
      </c>
      <c r="BC17" s="1">
        <v>3.9591353967894378E-5</v>
      </c>
      <c r="BD17" s="1">
        <v>1.0406736821142419E-4</v>
      </c>
      <c r="BE17" s="1">
        <v>9.8322228815539057E-4</v>
      </c>
      <c r="BF17" s="1">
        <v>0</v>
      </c>
      <c r="BG17" s="1">
        <v>6.2107992575727482E-3</v>
      </c>
      <c r="BH17" s="1">
        <v>4.5613063783150818E-5</v>
      </c>
      <c r="BI17" s="1">
        <v>1.4560191280096937E-2</v>
      </c>
      <c r="BJ17" s="1">
        <v>3.8744695423114646E-3</v>
      </c>
      <c r="BK17" s="1">
        <v>4.9675326155414407E-4</v>
      </c>
      <c r="BL17" s="1">
        <v>1.0397394703780813E-3</v>
      </c>
      <c r="BM17" s="1">
        <v>6.1687212469384973E-4</v>
      </c>
      <c r="BN17" s="1">
        <v>2.496980151075738E-4</v>
      </c>
      <c r="BO17" s="1">
        <v>3.2018075094540632E-4</v>
      </c>
      <c r="BP17" s="1">
        <v>7.8295871595936994E-5</v>
      </c>
      <c r="BQ17" s="1">
        <v>2.0866920195919213E-4</v>
      </c>
      <c r="BR17" s="1">
        <v>7.9871236421024218E-5</v>
      </c>
      <c r="BS17" s="1">
        <v>1.1167130837065331E-4</v>
      </c>
      <c r="BT17" s="1">
        <v>1.4103805490142917E-4</v>
      </c>
      <c r="BU17" s="1">
        <v>2.2922705038089708E-4</v>
      </c>
      <c r="BV17" s="1">
        <v>1.6909200015581945E-4</v>
      </c>
      <c r="BW17" s="1">
        <v>2.9353192811575332E-5</v>
      </c>
      <c r="BX17" s="1">
        <v>1.3671553395620895E-4</v>
      </c>
      <c r="BY17" s="1">
        <v>1.2305548518525789E-4</v>
      </c>
      <c r="BZ17" s="1">
        <v>8.4766287904262166E-5</v>
      </c>
      <c r="CA17" s="1">
        <v>6.4033968193598158E-5</v>
      </c>
      <c r="CB17" s="1">
        <v>2.9665368884227892E-4</v>
      </c>
      <c r="CC17" s="1">
        <v>1.1545151662039192E-3</v>
      </c>
      <c r="CD17" s="1">
        <v>2.3210672303435565E-5</v>
      </c>
      <c r="CE17" s="1">
        <v>9.5575424563443164E-5</v>
      </c>
      <c r="CF17" s="1">
        <v>2.1666914931514389E-4</v>
      </c>
      <c r="CG17" s="1">
        <v>4.9264831472799183E-5</v>
      </c>
      <c r="CH17" s="1">
        <v>1.1045011153325963E-4</v>
      </c>
      <c r="CI17" s="1">
        <v>8.6465540971804739E-5</v>
      </c>
      <c r="CJ17" s="1">
        <v>1.1767182052014479E-4</v>
      </c>
      <c r="CK17" s="1">
        <v>9.3485859264585988E-5</v>
      </c>
      <c r="CL17" s="1">
        <v>9.9402550400312615E-5</v>
      </c>
      <c r="CM17" s="1">
        <v>5.432077108521057E-5</v>
      </c>
      <c r="CN17" s="1">
        <v>1.2264821449681763E-4</v>
      </c>
      <c r="CO17" s="1">
        <v>1.2374781210637716E-4</v>
      </c>
      <c r="CP17" s="1">
        <v>7.5389912044788074E-5</v>
      </c>
      <c r="CQ17" s="1">
        <v>1.4965058127674845E-4</v>
      </c>
      <c r="CR17" s="1">
        <v>5.1141890103456989E-5</v>
      </c>
      <c r="CS17" s="1">
        <v>6.5251432655131681E-5</v>
      </c>
      <c r="CT17" s="1">
        <v>5.5069178133424912E-5</v>
      </c>
      <c r="CU17" s="1">
        <v>1.095678952623048E-4</v>
      </c>
      <c r="CV17" s="1">
        <v>1.6829316310661526E-4</v>
      </c>
      <c r="CW17" s="1">
        <v>2.8653835399808023E-4</v>
      </c>
      <c r="CX17" s="1">
        <v>1.5287032391591315E-4</v>
      </c>
      <c r="CY17" s="1">
        <v>2.3003113880426385E-4</v>
      </c>
      <c r="CZ17" s="1">
        <v>2.8669300704966362E-4</v>
      </c>
      <c r="DA17" s="1">
        <v>1.1829979233918995E-4</v>
      </c>
      <c r="DB17" s="1">
        <v>6.0086366140676033E-5</v>
      </c>
      <c r="DC17" s="3">
        <v>1.0866958335105557</v>
      </c>
      <c r="DD17" s="3">
        <v>0.83085456756228382</v>
      </c>
    </row>
    <row r="18" spans="1:108" ht="12.75" customHeight="1">
      <c r="A18" s="255">
        <v>162</v>
      </c>
      <c r="B18" s="256" t="s">
        <v>255</v>
      </c>
      <c r="C18" s="26">
        <v>7.1662904523692308E-5</v>
      </c>
      <c r="D18" s="26">
        <v>6.7305633631319973E-5</v>
      </c>
      <c r="E18" s="26">
        <v>6.1905751167669703E-5</v>
      </c>
      <c r="F18" s="26">
        <v>5.0743495034970032E-5</v>
      </c>
      <c r="G18" s="26">
        <v>1.4843950353571447E-4</v>
      </c>
      <c r="H18" s="26">
        <v>2.6713395268560046E-4</v>
      </c>
      <c r="I18" s="26">
        <v>0</v>
      </c>
      <c r="J18" s="26">
        <v>8.9557375496734831E-5</v>
      </c>
      <c r="K18" s="26">
        <v>3.9487519220232269E-5</v>
      </c>
      <c r="L18" s="26">
        <v>6.8641883937504012E-5</v>
      </c>
      <c r="M18" s="26">
        <v>0</v>
      </c>
      <c r="N18" s="26">
        <v>1.264792136636788E-4</v>
      </c>
      <c r="O18" s="26">
        <v>1.1826944972112123E-4</v>
      </c>
      <c r="P18" s="26">
        <v>7.3144048094490673E-5</v>
      </c>
      <c r="Q18" s="26">
        <v>1.0044635969914131</v>
      </c>
      <c r="R18" s="26">
        <v>2.2313939776556042E-4</v>
      </c>
      <c r="S18" s="26">
        <v>1.8440460108435521E-4</v>
      </c>
      <c r="T18" s="26">
        <v>1.0151102412749353E-4</v>
      </c>
      <c r="U18" s="26">
        <v>9.1347986628562762E-5</v>
      </c>
      <c r="V18" s="26">
        <v>3.3153719463802496E-4</v>
      </c>
      <c r="W18" s="26">
        <v>6.0966359994855593E-5</v>
      </c>
      <c r="X18" s="26">
        <v>2.0378335911013214E-4</v>
      </c>
      <c r="Y18" s="26">
        <v>1.4707548321912274E-4</v>
      </c>
      <c r="Z18" s="26">
        <v>0</v>
      </c>
      <c r="AA18" s="26">
        <v>2.6117063651616001E-4</v>
      </c>
      <c r="AB18" s="26">
        <v>1.0169079911815473E-4</v>
      </c>
      <c r="AC18" s="26">
        <v>1.3523873259958474E-5</v>
      </c>
      <c r="AD18" s="26">
        <v>4.0564634299556923E-5</v>
      </c>
      <c r="AE18" s="26">
        <v>2.3963756855436254E-4</v>
      </c>
      <c r="AF18" s="26">
        <v>2.6166295016241057E-4</v>
      </c>
      <c r="AG18" s="26">
        <v>6.0140549568686135E-5</v>
      </c>
      <c r="AH18" s="26">
        <v>6.4538522232438538E-5</v>
      </c>
      <c r="AI18" s="26">
        <v>1.913668329480456E-4</v>
      </c>
      <c r="AJ18" s="26">
        <v>6.4459133340716507E-4</v>
      </c>
      <c r="AK18" s="26">
        <v>4.5504985592795911E-4</v>
      </c>
      <c r="AL18" s="26">
        <v>9.642079449202992E-5</v>
      </c>
      <c r="AM18" s="26">
        <v>1.0512725939477088E-4</v>
      </c>
      <c r="AN18" s="26">
        <v>9.2653776984978088E-5</v>
      </c>
      <c r="AO18" s="26">
        <v>5.6542974819630882E-5</v>
      </c>
      <c r="AP18" s="26">
        <v>1.0695286388041164E-4</v>
      </c>
      <c r="AQ18" s="26">
        <v>1.3679442684278888E-4</v>
      </c>
      <c r="AR18" s="26">
        <v>1.1025161440338697E-4</v>
      </c>
      <c r="AS18" s="26">
        <v>1.4203597420891871E-4</v>
      </c>
      <c r="AT18" s="26">
        <v>1.0266436425560078E-4</v>
      </c>
      <c r="AU18" s="26">
        <v>1.2967356864342211E-4</v>
      </c>
      <c r="AV18" s="26">
        <v>3.1955306134745569E-4</v>
      </c>
      <c r="AW18" s="26">
        <v>2.1623820397651171E-4</v>
      </c>
      <c r="AX18" s="26">
        <v>1.9175223283154807E-4</v>
      </c>
      <c r="AY18" s="26">
        <v>2.1812265599079812E-4</v>
      </c>
      <c r="AZ18" s="26">
        <v>2.5726970779963733E-4</v>
      </c>
      <c r="BA18" s="26">
        <v>1.6617450362297749E-4</v>
      </c>
      <c r="BB18" s="26">
        <v>7.5428252224283828E-4</v>
      </c>
      <c r="BC18" s="26">
        <v>3.0509263538520601E-4</v>
      </c>
      <c r="BD18" s="26">
        <v>1.2481021890282259E-4</v>
      </c>
      <c r="BE18" s="26">
        <v>1.4250362582538822E-3</v>
      </c>
      <c r="BF18" s="26">
        <v>0</v>
      </c>
      <c r="BG18" s="26">
        <v>7.6420342041143264E-4</v>
      </c>
      <c r="BH18" s="26">
        <v>1.1182107319055544E-4</v>
      </c>
      <c r="BI18" s="26">
        <v>2.028923379296989E-3</v>
      </c>
      <c r="BJ18" s="26">
        <v>3.9597773831272325E-3</v>
      </c>
      <c r="BK18" s="26">
        <v>8.6659617975599944E-5</v>
      </c>
      <c r="BL18" s="26">
        <v>7.775960461967434E-5</v>
      </c>
      <c r="BM18" s="26">
        <v>3.393919005390108E-4</v>
      </c>
      <c r="BN18" s="26">
        <v>3.7422675801821332E-4</v>
      </c>
      <c r="BO18" s="26">
        <v>6.8275031353029589E-4</v>
      </c>
      <c r="BP18" s="26">
        <v>5.4119666861043338E-4</v>
      </c>
      <c r="BQ18" s="26">
        <v>2.9863589065256787E-4</v>
      </c>
      <c r="BR18" s="26">
        <v>5.402353459313475E-4</v>
      </c>
      <c r="BS18" s="26">
        <v>2.2422292952737878E-4</v>
      </c>
      <c r="BT18" s="26">
        <v>3.665777040434798E-4</v>
      </c>
      <c r="BU18" s="26">
        <v>2.8840536501599664E-4</v>
      </c>
      <c r="BV18" s="26">
        <v>2.3124472581587547E-4</v>
      </c>
      <c r="BW18" s="26">
        <v>1.1182411558419122E-4</v>
      </c>
      <c r="BX18" s="26">
        <v>1.6386172631624972E-4</v>
      </c>
      <c r="BY18" s="26">
        <v>3.4391697679050687E-4</v>
      </c>
      <c r="BZ18" s="26">
        <v>1.8239564762460874E-4</v>
      </c>
      <c r="CA18" s="26">
        <v>8.773581954907994E-5</v>
      </c>
      <c r="CB18" s="26">
        <v>5.8209692296151119E-4</v>
      </c>
      <c r="CC18" s="26">
        <v>5.8841923661836983E-4</v>
      </c>
      <c r="CD18" s="26">
        <v>7.9330147988299716E-5</v>
      </c>
      <c r="CE18" s="26">
        <v>6.3158108585463675E-4</v>
      </c>
      <c r="CF18" s="26">
        <v>4.3785218805715933E-4</v>
      </c>
      <c r="CG18" s="26">
        <v>7.0914811996230132E-4</v>
      </c>
      <c r="CH18" s="26">
        <v>7.164716218193756E-4</v>
      </c>
      <c r="CI18" s="26">
        <v>3.6634405604675155E-4</v>
      </c>
      <c r="CJ18" s="26">
        <v>3.2928861309202258E-4</v>
      </c>
      <c r="CK18" s="26">
        <v>3.9810389392568209E-4</v>
      </c>
      <c r="CL18" s="26">
        <v>6.0077587588249892E-4</v>
      </c>
      <c r="CM18" s="26">
        <v>3.9067873446278415E-4</v>
      </c>
      <c r="CN18" s="26">
        <v>1.7279212601951455E-4</v>
      </c>
      <c r="CO18" s="26">
        <v>1.7440165959450608E-3</v>
      </c>
      <c r="CP18" s="26">
        <v>6.7682580868333453E-4</v>
      </c>
      <c r="CQ18" s="26">
        <v>2.4538846708453579E-3</v>
      </c>
      <c r="CR18" s="26">
        <v>3.1494362175423624E-4</v>
      </c>
      <c r="CS18" s="26">
        <v>2.4275595892488648E-4</v>
      </c>
      <c r="CT18" s="26">
        <v>9.3889221736437705E-5</v>
      </c>
      <c r="CU18" s="26">
        <v>3.9299169951690315E-4</v>
      </c>
      <c r="CV18" s="26">
        <v>6.9223558192262611E-4</v>
      </c>
      <c r="CW18" s="26">
        <v>5.8469816339809261E-4</v>
      </c>
      <c r="CX18" s="26">
        <v>2.6090002706205404E-4</v>
      </c>
      <c r="CY18" s="26">
        <v>1.520331052490363E-3</v>
      </c>
      <c r="CZ18" s="26">
        <v>7.4592826805829223E-4</v>
      </c>
      <c r="DA18" s="26">
        <v>7.7965921277302699E-5</v>
      </c>
      <c r="DB18" s="26">
        <v>1.7339334326208085E-4</v>
      </c>
      <c r="DC18" s="6">
        <v>1.042164929226707</v>
      </c>
      <c r="DD18" s="6">
        <v>0.79680759316431393</v>
      </c>
    </row>
    <row r="19" spans="1:108" ht="12.75" customHeight="1">
      <c r="A19" s="254">
        <v>163</v>
      </c>
      <c r="B19" s="83" t="s">
        <v>256</v>
      </c>
      <c r="C19" s="1">
        <v>2.6811528418541633E-4</v>
      </c>
      <c r="D19" s="1">
        <v>1.1843116449263959E-4</v>
      </c>
      <c r="E19" s="1">
        <v>3.8867587380231631E-4</v>
      </c>
      <c r="F19" s="1">
        <v>9.920587018386924E-5</v>
      </c>
      <c r="G19" s="1">
        <v>1.4885167088296688E-4</v>
      </c>
      <c r="H19" s="1">
        <v>1.1340983629870638E-4</v>
      </c>
      <c r="I19" s="1">
        <v>0</v>
      </c>
      <c r="J19" s="1">
        <v>2.1757554850202837E-4</v>
      </c>
      <c r="K19" s="1">
        <v>1.4824179487977972E-4</v>
      </c>
      <c r="L19" s="1">
        <v>1.4042064900937352E-4</v>
      </c>
      <c r="M19" s="1">
        <v>0</v>
      </c>
      <c r="N19" s="1">
        <v>2.4041567926589083E-4</v>
      </c>
      <c r="O19" s="1">
        <v>5.5251571285835758E-4</v>
      </c>
      <c r="P19" s="1">
        <v>2.4327756792034107E-4</v>
      </c>
      <c r="Q19" s="1">
        <v>2.7449524604011497E-3</v>
      </c>
      <c r="R19" s="1">
        <v>1.0406177150785219</v>
      </c>
      <c r="S19" s="1">
        <v>6.0028319300168415E-2</v>
      </c>
      <c r="T19" s="1">
        <v>2.2154579017728188E-2</v>
      </c>
      <c r="U19" s="1">
        <v>1.446660456360982E-4</v>
      </c>
      <c r="V19" s="1">
        <v>1.2899189326525163E-4</v>
      </c>
      <c r="W19" s="1">
        <v>2.4748095356239493E-5</v>
      </c>
      <c r="X19" s="1">
        <v>6.139268137724648E-5</v>
      </c>
      <c r="Y19" s="1">
        <v>1.5856397312400951E-4</v>
      </c>
      <c r="Z19" s="1">
        <v>0</v>
      </c>
      <c r="AA19" s="1">
        <v>4.6652698943667347E-4</v>
      </c>
      <c r="AB19" s="1">
        <v>1.2211076559509791E-4</v>
      </c>
      <c r="AC19" s="1">
        <v>1.2143856737116135E-5</v>
      </c>
      <c r="AD19" s="1">
        <v>1.5795822177163608E-5</v>
      </c>
      <c r="AE19" s="1">
        <v>7.366000991749004E-4</v>
      </c>
      <c r="AF19" s="1">
        <v>7.8197045905721346E-4</v>
      </c>
      <c r="AG19" s="1">
        <v>4.1161958690506264E-4</v>
      </c>
      <c r="AH19" s="1">
        <v>3.9530568494248559E-3</v>
      </c>
      <c r="AI19" s="1">
        <v>1.1778000726414305E-4</v>
      </c>
      <c r="AJ19" s="1">
        <v>2.5789720656173194E-3</v>
      </c>
      <c r="AK19" s="1">
        <v>1.3021120707891682E-4</v>
      </c>
      <c r="AL19" s="1">
        <v>2.9682324923245676E-5</v>
      </c>
      <c r="AM19" s="1">
        <v>2.9434141505795684E-5</v>
      </c>
      <c r="AN19" s="1">
        <v>9.7815442889399564E-5</v>
      </c>
      <c r="AO19" s="1">
        <v>2.7748893796646829E-5</v>
      </c>
      <c r="AP19" s="1">
        <v>6.7433916803841579E-4</v>
      </c>
      <c r="AQ19" s="1">
        <v>7.1843643765378756E-5</v>
      </c>
      <c r="AR19" s="1">
        <v>1.2096997100328173E-4</v>
      </c>
      <c r="AS19" s="1">
        <v>1.1870144989161031E-4</v>
      </c>
      <c r="AT19" s="1">
        <v>1.1881147098089763E-4</v>
      </c>
      <c r="AU19" s="1">
        <v>2.6699954708820479E-4</v>
      </c>
      <c r="AV19" s="1">
        <v>3.5881832504849057E-4</v>
      </c>
      <c r="AW19" s="1">
        <v>5.1810228144640448E-4</v>
      </c>
      <c r="AX19" s="1">
        <v>3.2056924641910353E-4</v>
      </c>
      <c r="AY19" s="1">
        <v>4.0060540627830197E-4</v>
      </c>
      <c r="AZ19" s="1">
        <v>1.5237465340753355E-4</v>
      </c>
      <c r="BA19" s="1">
        <v>1.9412517850164084E-4</v>
      </c>
      <c r="BB19" s="1">
        <v>3.4170842032189483E-4</v>
      </c>
      <c r="BC19" s="1">
        <v>5.0104717462072978E-4</v>
      </c>
      <c r="BD19" s="1">
        <v>1.0078235977544E-4</v>
      </c>
      <c r="BE19" s="1">
        <v>6.3546913352154682E-5</v>
      </c>
      <c r="BF19" s="1">
        <v>0</v>
      </c>
      <c r="BG19" s="1">
        <v>1.9883331594364537E-3</v>
      </c>
      <c r="BH19" s="1">
        <v>1.3588048230681659E-4</v>
      </c>
      <c r="BI19" s="1">
        <v>7.0919444086027083E-4</v>
      </c>
      <c r="BJ19" s="1">
        <v>5.2848758017093268E-4</v>
      </c>
      <c r="BK19" s="1">
        <v>1.3827729395705471E-4</v>
      </c>
      <c r="BL19" s="1">
        <v>6.6512113693574035E-5</v>
      </c>
      <c r="BM19" s="1">
        <v>7.9371123726162382E-5</v>
      </c>
      <c r="BN19" s="1">
        <v>1.0528240684067516E-4</v>
      </c>
      <c r="BO19" s="1">
        <v>1.552881503282536E-4</v>
      </c>
      <c r="BP19" s="1">
        <v>1.7846156250141539E-4</v>
      </c>
      <c r="BQ19" s="1">
        <v>8.8596350281267279E-5</v>
      </c>
      <c r="BR19" s="1">
        <v>3.7402774878395468E-4</v>
      </c>
      <c r="BS19" s="1">
        <v>1.3907894514927555E-4</v>
      </c>
      <c r="BT19" s="1">
        <v>8.4020476374461144E-5</v>
      </c>
      <c r="BU19" s="1">
        <v>6.5459474057236796E-5</v>
      </c>
      <c r="BV19" s="1">
        <v>1.2207718025172018E-4</v>
      </c>
      <c r="BW19" s="1">
        <v>1.4109918019874904E-4</v>
      </c>
      <c r="BX19" s="1">
        <v>7.8246935338339993E-5</v>
      </c>
      <c r="BY19" s="1">
        <v>1.6475911030358408E-4</v>
      </c>
      <c r="BZ19" s="1">
        <v>1.4801793184738567E-4</v>
      </c>
      <c r="CA19" s="1">
        <v>1.0599134669419597E-3</v>
      </c>
      <c r="CB19" s="1">
        <v>9.4304992325111635E-4</v>
      </c>
      <c r="CC19" s="1">
        <v>7.9332701500239953E-4</v>
      </c>
      <c r="CD19" s="1">
        <v>2.1205277929289148E-4</v>
      </c>
      <c r="CE19" s="1">
        <v>3.7338103009331515E-4</v>
      </c>
      <c r="CF19" s="1">
        <v>1.7791318373197394E-3</v>
      </c>
      <c r="CG19" s="1">
        <v>1.2992633510078688E-3</v>
      </c>
      <c r="CH19" s="1">
        <v>2.6137666154714661E-4</v>
      </c>
      <c r="CI19" s="1">
        <v>1.9595015507545079E-2</v>
      </c>
      <c r="CJ19" s="1">
        <v>2.630075700863837E-4</v>
      </c>
      <c r="CK19" s="1">
        <v>4.9314583286656701E-4</v>
      </c>
      <c r="CL19" s="1">
        <v>1.0554084834505503E-3</v>
      </c>
      <c r="CM19" s="1">
        <v>1.1286193208408722E-4</v>
      </c>
      <c r="CN19" s="1">
        <v>6.6445602291924886E-4</v>
      </c>
      <c r="CO19" s="1">
        <v>5.0243451070042938E-4</v>
      </c>
      <c r="CP19" s="1">
        <v>3.8780327750618458E-4</v>
      </c>
      <c r="CQ19" s="1">
        <v>8.9144970030341801E-4</v>
      </c>
      <c r="CR19" s="1">
        <v>1.0242834226207181E-4</v>
      </c>
      <c r="CS19" s="1">
        <v>2.4010990834833052E-3</v>
      </c>
      <c r="CT19" s="1">
        <v>1.1656518261272833E-4</v>
      </c>
      <c r="CU19" s="1">
        <v>6.8618279745817818E-4</v>
      </c>
      <c r="CV19" s="1">
        <v>3.6054127156309892E-4</v>
      </c>
      <c r="CW19" s="1">
        <v>1.2016626342072867E-4</v>
      </c>
      <c r="CX19" s="1">
        <v>2.9305951070821175E-4</v>
      </c>
      <c r="CY19" s="1">
        <v>4.4579422080050853E-4</v>
      </c>
      <c r="CZ19" s="1">
        <v>1.9065806393668946E-4</v>
      </c>
      <c r="DA19" s="1">
        <v>2.1739262506553378E-2</v>
      </c>
      <c r="DB19" s="1">
        <v>3.6377508923535765E-4</v>
      </c>
      <c r="DC19" s="3">
        <v>1.2055749617997433</v>
      </c>
      <c r="DD19" s="3">
        <v>0.92174593171504327</v>
      </c>
    </row>
    <row r="20" spans="1:108" ht="12.75" customHeight="1">
      <c r="A20" s="254">
        <v>164</v>
      </c>
      <c r="B20" s="83" t="s">
        <v>257</v>
      </c>
      <c r="C20" s="1">
        <v>3.5785775704897851E-3</v>
      </c>
      <c r="D20" s="1">
        <v>1.0721488447416466E-3</v>
      </c>
      <c r="E20" s="1">
        <v>4.6183045363783872E-3</v>
      </c>
      <c r="F20" s="1">
        <v>6.8087153597962504E-4</v>
      </c>
      <c r="G20" s="1">
        <v>3.8021433113014856E-4</v>
      </c>
      <c r="H20" s="1">
        <v>1.2325887058446046E-4</v>
      </c>
      <c r="I20" s="1">
        <v>0</v>
      </c>
      <c r="J20" s="1">
        <v>1.7105471688462254E-3</v>
      </c>
      <c r="K20" s="1">
        <v>1.610378328285785E-3</v>
      </c>
      <c r="L20" s="1">
        <v>1.2748210977655591E-3</v>
      </c>
      <c r="M20" s="1">
        <v>0</v>
      </c>
      <c r="N20" s="1">
        <v>6.7561744674042069E-4</v>
      </c>
      <c r="O20" s="1">
        <v>4.4814118237999673E-4</v>
      </c>
      <c r="P20" s="1">
        <v>2.6472354222497842E-4</v>
      </c>
      <c r="Q20" s="1">
        <v>1.1712532346296895E-3</v>
      </c>
      <c r="R20" s="1">
        <v>9.3671088756986981E-5</v>
      </c>
      <c r="S20" s="1">
        <v>1.0002047819893216</v>
      </c>
      <c r="T20" s="1">
        <v>2.195926956537304E-4</v>
      </c>
      <c r="U20" s="1">
        <v>5.2728852335105184E-4</v>
      </c>
      <c r="V20" s="1">
        <v>1.3739925431816038E-4</v>
      </c>
      <c r="W20" s="1">
        <v>2.3607489291900178E-5</v>
      </c>
      <c r="X20" s="1">
        <v>1.887157909120942E-4</v>
      </c>
      <c r="Y20" s="1">
        <v>3.3199540768561245E-4</v>
      </c>
      <c r="Z20" s="1">
        <v>0</v>
      </c>
      <c r="AA20" s="1">
        <v>1.4936497964273953E-3</v>
      </c>
      <c r="AB20" s="1">
        <v>5.8836640544995269E-4</v>
      </c>
      <c r="AC20" s="1">
        <v>1.1031977701235898E-5</v>
      </c>
      <c r="AD20" s="1">
        <v>2.0923358566908054E-5</v>
      </c>
      <c r="AE20" s="1">
        <v>3.4415574800226431E-4</v>
      </c>
      <c r="AF20" s="1">
        <v>3.2712252555039997E-4</v>
      </c>
      <c r="AG20" s="1">
        <v>1.0041379166579316E-3</v>
      </c>
      <c r="AH20" s="1">
        <v>2.4236904199815557E-3</v>
      </c>
      <c r="AI20" s="1">
        <v>8.731621745323658E-4</v>
      </c>
      <c r="AJ20" s="1">
        <v>3.8740562742354194E-3</v>
      </c>
      <c r="AK20" s="1">
        <v>7.0721163580535825E-4</v>
      </c>
      <c r="AL20" s="1">
        <v>2.8771394159583109E-5</v>
      </c>
      <c r="AM20" s="1">
        <v>3.3157910149014804E-5</v>
      </c>
      <c r="AN20" s="1">
        <v>9.7520844739420491E-5</v>
      </c>
      <c r="AO20" s="1">
        <v>2.7499720866555205E-5</v>
      </c>
      <c r="AP20" s="1">
        <v>1.0344776292658766E-4</v>
      </c>
      <c r="AQ20" s="1">
        <v>8.4322872755967265E-5</v>
      </c>
      <c r="AR20" s="1">
        <v>2.7905629856987587E-4</v>
      </c>
      <c r="AS20" s="1">
        <v>1.1715984440395166E-4</v>
      </c>
      <c r="AT20" s="1">
        <v>8.903824722332563E-5</v>
      </c>
      <c r="AU20" s="1">
        <v>8.8810023927247256E-4</v>
      </c>
      <c r="AV20" s="1">
        <v>1.8303082008320549E-4</v>
      </c>
      <c r="AW20" s="1">
        <v>2.4308134501489144E-4</v>
      </c>
      <c r="AX20" s="1">
        <v>2.6995629283239257E-4</v>
      </c>
      <c r="AY20" s="1">
        <v>5.4558132889942653E-4</v>
      </c>
      <c r="AZ20" s="1">
        <v>2.1246635903991135E-4</v>
      </c>
      <c r="BA20" s="1">
        <v>4.5304380071559944E-4</v>
      </c>
      <c r="BB20" s="1">
        <v>1.6805799412814606E-4</v>
      </c>
      <c r="BC20" s="1">
        <v>1.7174124181312608E-4</v>
      </c>
      <c r="BD20" s="1">
        <v>7.3842457260042793E-5</v>
      </c>
      <c r="BE20" s="1">
        <v>9.0067193158570766E-5</v>
      </c>
      <c r="BF20" s="1">
        <v>0</v>
      </c>
      <c r="BG20" s="1">
        <v>1.3035823832574132E-3</v>
      </c>
      <c r="BH20" s="1">
        <v>1.8122630687061493E-4</v>
      </c>
      <c r="BI20" s="1">
        <v>1.1449041474794653E-4</v>
      </c>
      <c r="BJ20" s="1">
        <v>3.2293758160501738E-4</v>
      </c>
      <c r="BK20" s="1">
        <v>1.8300153079263152E-4</v>
      </c>
      <c r="BL20" s="1">
        <v>9.0470071243536643E-5</v>
      </c>
      <c r="BM20" s="1">
        <v>5.0482824922736791E-5</v>
      </c>
      <c r="BN20" s="1">
        <v>5.8901013503799096E-5</v>
      </c>
      <c r="BO20" s="1">
        <v>1.0888294134122492E-4</v>
      </c>
      <c r="BP20" s="1">
        <v>1.9987265285990172E-4</v>
      </c>
      <c r="BQ20" s="1">
        <v>8.0664592041813303E-4</v>
      </c>
      <c r="BR20" s="1">
        <v>3.0394755203189431E-4</v>
      </c>
      <c r="BS20" s="1">
        <v>1.0448729738886876E-4</v>
      </c>
      <c r="BT20" s="1">
        <v>5.3024806970590745E-5</v>
      </c>
      <c r="BU20" s="1">
        <v>3.5978652217789467E-5</v>
      </c>
      <c r="BV20" s="1">
        <v>1.1981721040424377E-4</v>
      </c>
      <c r="BW20" s="1">
        <v>1.1446864490710264E-4</v>
      </c>
      <c r="BX20" s="1">
        <v>1.16748313131296E-4</v>
      </c>
      <c r="BY20" s="1">
        <v>2.4516174413314495E-4</v>
      </c>
      <c r="BZ20" s="1">
        <v>1.4561651162595449E-4</v>
      </c>
      <c r="CA20" s="1">
        <v>2.2494699896314591E-4</v>
      </c>
      <c r="CB20" s="1">
        <v>6.2070147122176731E-4</v>
      </c>
      <c r="CC20" s="1">
        <v>6.2567112811990374E-4</v>
      </c>
      <c r="CD20" s="1">
        <v>1.7023017795336675E-4</v>
      </c>
      <c r="CE20" s="1">
        <v>1.5326980619117449E-4</v>
      </c>
      <c r="CF20" s="1">
        <v>1.600262780924591E-4</v>
      </c>
      <c r="CG20" s="1">
        <v>1.7566818990380882E-4</v>
      </c>
      <c r="CH20" s="1">
        <v>1.0534912680285676E-4</v>
      </c>
      <c r="CI20" s="1">
        <v>1.8365227731196568E-4</v>
      </c>
      <c r="CJ20" s="1">
        <v>1.5606047237235515E-4</v>
      </c>
      <c r="CK20" s="1">
        <v>1.49770500543055E-4</v>
      </c>
      <c r="CL20" s="1">
        <v>4.3057351807411048E-4</v>
      </c>
      <c r="CM20" s="1">
        <v>1.9357084648457588E-4</v>
      </c>
      <c r="CN20" s="1">
        <v>4.0150519158802368E-4</v>
      </c>
      <c r="CO20" s="1">
        <v>7.0832233692291963E-4</v>
      </c>
      <c r="CP20" s="1">
        <v>7.970802755166564E-4</v>
      </c>
      <c r="CQ20" s="1">
        <v>3.9152962482683442E-4</v>
      </c>
      <c r="CR20" s="1">
        <v>6.6814477375804225E-5</v>
      </c>
      <c r="CS20" s="1">
        <v>1.4826723701824639E-4</v>
      </c>
      <c r="CT20" s="1">
        <v>1.0448993479415682E-4</v>
      </c>
      <c r="CU20" s="1">
        <v>2.3824780648590651E-4</v>
      </c>
      <c r="CV20" s="1">
        <v>3.1142137303023619E-4</v>
      </c>
      <c r="CW20" s="1">
        <v>5.4785765425905721E-4</v>
      </c>
      <c r="CX20" s="1">
        <v>2.1457651223031799E-4</v>
      </c>
      <c r="CY20" s="1">
        <v>1.4560634520111634E-4</v>
      </c>
      <c r="CZ20" s="1">
        <v>2.9261020480062856E-4</v>
      </c>
      <c r="DA20" s="1">
        <v>3.1520780795838352E-2</v>
      </c>
      <c r="DB20" s="1">
        <v>1.681725489743257E-4</v>
      </c>
      <c r="DC20" s="3">
        <v>1.0792288796156611</v>
      </c>
      <c r="DD20" s="3">
        <v>0.82514556182393628</v>
      </c>
    </row>
    <row r="21" spans="1:108" ht="12.75" customHeight="1">
      <c r="A21" s="254">
        <v>191</v>
      </c>
      <c r="B21" s="83" t="s">
        <v>258</v>
      </c>
      <c r="C21" s="1">
        <v>2.3892820898966557E-4</v>
      </c>
      <c r="D21" s="1">
        <v>2.3724930393703497E-4</v>
      </c>
      <c r="E21" s="1">
        <v>2.5185116341570532E-4</v>
      </c>
      <c r="F21" s="1">
        <v>1.6552238067447367E-4</v>
      </c>
      <c r="G21" s="1">
        <v>4.7768638934645764E-4</v>
      </c>
      <c r="H21" s="1">
        <v>5.198400713341809E-4</v>
      </c>
      <c r="I21" s="1">
        <v>0</v>
      </c>
      <c r="J21" s="1">
        <v>2.0506296318623485E-3</v>
      </c>
      <c r="K21" s="1">
        <v>3.3949854705543018E-4</v>
      </c>
      <c r="L21" s="1">
        <v>4.1847853861454745E-4</v>
      </c>
      <c r="M21" s="1">
        <v>0</v>
      </c>
      <c r="N21" s="1">
        <v>3.8953598152320309E-4</v>
      </c>
      <c r="O21" s="1">
        <v>7.064565251964002E-4</v>
      </c>
      <c r="P21" s="1">
        <v>3.7211975613944182E-4</v>
      </c>
      <c r="Q21" s="1">
        <v>1.3697908171077292E-3</v>
      </c>
      <c r="R21" s="1">
        <v>2.6968270800017545E-4</v>
      </c>
      <c r="S21" s="1">
        <v>1.7204330354010488E-3</v>
      </c>
      <c r="T21" s="1">
        <v>1.0137294343520229</v>
      </c>
      <c r="U21" s="1">
        <v>5.2904421122154644E-4</v>
      </c>
      <c r="V21" s="1">
        <v>6.5635550924541522E-4</v>
      </c>
      <c r="W21" s="1">
        <v>1.3796627737782026E-4</v>
      </c>
      <c r="X21" s="1">
        <v>3.4761689297711676E-4</v>
      </c>
      <c r="Y21" s="1">
        <v>3.0333472470775371E-4</v>
      </c>
      <c r="Z21" s="1">
        <v>0</v>
      </c>
      <c r="AA21" s="1">
        <v>1.0602708476783185E-3</v>
      </c>
      <c r="AB21" s="1">
        <v>9.1014649186512884E-4</v>
      </c>
      <c r="AC21" s="1">
        <v>4.1576338826103238E-5</v>
      </c>
      <c r="AD21" s="1">
        <v>9.552227351395279E-5</v>
      </c>
      <c r="AE21" s="1">
        <v>3.8882475889362922E-4</v>
      </c>
      <c r="AF21" s="1">
        <v>5.7548641187187596E-4</v>
      </c>
      <c r="AG21" s="1">
        <v>7.9716355185215049E-4</v>
      </c>
      <c r="AH21" s="1">
        <v>1.6348981911621936E-3</v>
      </c>
      <c r="AI21" s="1">
        <v>2.8303040849879098E-4</v>
      </c>
      <c r="AJ21" s="1">
        <v>7.3209369221453587E-4</v>
      </c>
      <c r="AK21" s="1">
        <v>3.3120179588125916E-4</v>
      </c>
      <c r="AL21" s="1">
        <v>1.3578994178578964E-4</v>
      </c>
      <c r="AM21" s="1">
        <v>3.7173255737303992E-4</v>
      </c>
      <c r="AN21" s="1">
        <v>2.8421689678942837E-4</v>
      </c>
      <c r="AO21" s="1">
        <v>1.2825137127430458E-4</v>
      </c>
      <c r="AP21" s="1">
        <v>3.7511485733581916E-4</v>
      </c>
      <c r="AQ21" s="1">
        <v>3.4001616723431717E-4</v>
      </c>
      <c r="AR21" s="1">
        <v>7.6526656207479948E-4</v>
      </c>
      <c r="AS21" s="1">
        <v>4.6649903470625718E-4</v>
      </c>
      <c r="AT21" s="1">
        <v>5.1472960361044918E-4</v>
      </c>
      <c r="AU21" s="1">
        <v>2.0283783480681077E-3</v>
      </c>
      <c r="AV21" s="1">
        <v>1.8947715962418291E-3</v>
      </c>
      <c r="AW21" s="1">
        <v>5.7517538205021062E-4</v>
      </c>
      <c r="AX21" s="1">
        <v>7.8699297218328096E-4</v>
      </c>
      <c r="AY21" s="1">
        <v>2.7252674360984598E-3</v>
      </c>
      <c r="AZ21" s="1">
        <v>8.8573797977911412E-4</v>
      </c>
      <c r="BA21" s="1">
        <v>2.9307964490863736E-4</v>
      </c>
      <c r="BB21" s="1">
        <v>5.3586588509650264E-3</v>
      </c>
      <c r="BC21" s="1">
        <v>1.3694859115194091E-3</v>
      </c>
      <c r="BD21" s="1">
        <v>6.5878342908217032E-4</v>
      </c>
      <c r="BE21" s="1">
        <v>5.2203637170499916E-4</v>
      </c>
      <c r="BF21" s="1">
        <v>0</v>
      </c>
      <c r="BG21" s="1">
        <v>1.4919352471228892E-3</v>
      </c>
      <c r="BH21" s="1">
        <v>9.0551287451933577E-4</v>
      </c>
      <c r="BI21" s="1">
        <v>4.6582675311326188E-4</v>
      </c>
      <c r="BJ21" s="1">
        <v>5.407280712377404E-4</v>
      </c>
      <c r="BK21" s="1">
        <v>4.6965747070067658E-4</v>
      </c>
      <c r="BL21" s="1">
        <v>3.5293795273590238E-4</v>
      </c>
      <c r="BM21" s="1">
        <v>7.0727452937677845E-4</v>
      </c>
      <c r="BN21" s="1">
        <v>1.2350962088364982E-3</v>
      </c>
      <c r="BO21" s="1">
        <v>1.0303039328998574E-3</v>
      </c>
      <c r="BP21" s="1">
        <v>1.1002148224564449E-3</v>
      </c>
      <c r="BQ21" s="1">
        <v>2.0913435083780825E-3</v>
      </c>
      <c r="BR21" s="1">
        <v>4.8798863884886474E-3</v>
      </c>
      <c r="BS21" s="1">
        <v>5.6833907733596495E-4</v>
      </c>
      <c r="BT21" s="1">
        <v>3.7939319276245455E-4</v>
      </c>
      <c r="BU21" s="1">
        <v>2.9824823416095189E-4</v>
      </c>
      <c r="BV21" s="1">
        <v>7.4078649176563863E-4</v>
      </c>
      <c r="BW21" s="1">
        <v>5.9379920388641762E-4</v>
      </c>
      <c r="BX21" s="1">
        <v>4.2497747047599144E-4</v>
      </c>
      <c r="BY21" s="1">
        <v>6.1530159458437746E-4</v>
      </c>
      <c r="BZ21" s="1">
        <v>4.778253690846317E-4</v>
      </c>
      <c r="CA21" s="1">
        <v>1.3900487769568164E-3</v>
      </c>
      <c r="CB21" s="1">
        <v>5.8568720157542073E-4</v>
      </c>
      <c r="CC21" s="1">
        <v>2.130095450091843E-3</v>
      </c>
      <c r="CD21" s="1">
        <v>2.1047269468808093E-3</v>
      </c>
      <c r="CE21" s="1">
        <v>2.5897353859630425E-3</v>
      </c>
      <c r="CF21" s="1">
        <v>2.7809914235649761E-3</v>
      </c>
      <c r="CG21" s="1">
        <v>2.2385984144238555E-3</v>
      </c>
      <c r="CH21" s="1">
        <v>3.0926632594432831E-3</v>
      </c>
      <c r="CI21" s="1">
        <v>2.0228021304602262E-2</v>
      </c>
      <c r="CJ21" s="1">
        <v>2.4843284041537531E-3</v>
      </c>
      <c r="CK21" s="1">
        <v>1.9174355922192221E-3</v>
      </c>
      <c r="CL21" s="1">
        <v>7.1250025050481241E-3</v>
      </c>
      <c r="CM21" s="1">
        <v>8.4673539146183511E-4</v>
      </c>
      <c r="CN21" s="1">
        <v>1.769210944235504E-3</v>
      </c>
      <c r="CO21" s="1">
        <v>3.2572490986253954E-3</v>
      </c>
      <c r="CP21" s="1">
        <v>6.2904731206215269E-4</v>
      </c>
      <c r="CQ21" s="1">
        <v>9.8787037074883881E-3</v>
      </c>
      <c r="CR21" s="1">
        <v>6.6333219657708858E-4</v>
      </c>
      <c r="CS21" s="1">
        <v>1.2405735664436984E-2</v>
      </c>
      <c r="CT21" s="1">
        <v>5.7379634744586245E-4</v>
      </c>
      <c r="CU21" s="1">
        <v>1.4634412390976325E-3</v>
      </c>
      <c r="CV21" s="1">
        <v>5.9065324132665192E-4</v>
      </c>
      <c r="CW21" s="1">
        <v>5.8777997285885139E-4</v>
      </c>
      <c r="CX21" s="1">
        <v>8.6191780937228308E-4</v>
      </c>
      <c r="CY21" s="1">
        <v>4.9511051398062594E-3</v>
      </c>
      <c r="CZ21" s="1">
        <v>1.22006823106431E-3</v>
      </c>
      <c r="DA21" s="1">
        <v>4.6142286619835481E-4</v>
      </c>
      <c r="DB21" s="1">
        <v>9.2865802632807119E-4</v>
      </c>
      <c r="DC21" s="3">
        <v>1.1616872349504255</v>
      </c>
      <c r="DD21" s="3">
        <v>0.88819071121246329</v>
      </c>
    </row>
    <row r="22" spans="1:108" ht="12.75" customHeight="1">
      <c r="A22" s="254">
        <v>201</v>
      </c>
      <c r="B22" s="83" t="s">
        <v>259</v>
      </c>
      <c r="C22" s="1">
        <v>1.2882505311229336E-2</v>
      </c>
      <c r="D22" s="1">
        <v>1.4473889237489449E-3</v>
      </c>
      <c r="E22" s="1">
        <v>2.0839710703367441E-4</v>
      </c>
      <c r="F22" s="1">
        <v>6.0992415249903644E-5</v>
      </c>
      <c r="G22" s="1">
        <v>1.0827417910602829E-4</v>
      </c>
      <c r="H22" s="1">
        <v>2.5390069242528244E-6</v>
      </c>
      <c r="I22" s="1">
        <v>0</v>
      </c>
      <c r="J22" s="1">
        <v>2.1487731852069029E-3</v>
      </c>
      <c r="K22" s="1">
        <v>1.0417859973424158E-4</v>
      </c>
      <c r="L22" s="1">
        <v>3.5339909650045171E-3</v>
      </c>
      <c r="M22" s="1">
        <v>0</v>
      </c>
      <c r="N22" s="1">
        <v>4.9168245985687308E-4</v>
      </c>
      <c r="O22" s="1">
        <v>4.1641217475987925E-5</v>
      </c>
      <c r="P22" s="1">
        <v>1.7895140540959354E-5</v>
      </c>
      <c r="Q22" s="1">
        <v>-9.2821121131860993E-7</v>
      </c>
      <c r="R22" s="1">
        <v>1.3795929788767237E-5</v>
      </c>
      <c r="S22" s="1">
        <v>2.4064805463186895E-6</v>
      </c>
      <c r="T22" s="1">
        <v>2.6632035624276489E-6</v>
      </c>
      <c r="U22" s="1">
        <v>1.0453072241841455</v>
      </c>
      <c r="V22" s="1">
        <v>1.5588680696014936E-3</v>
      </c>
      <c r="W22" s="1">
        <v>2.1325397938518624E-5</v>
      </c>
      <c r="X22" s="1">
        <v>1.895029875964445E-3</v>
      </c>
      <c r="Y22" s="1">
        <v>2.2371459936511363E-4</v>
      </c>
      <c r="Z22" s="1">
        <v>0</v>
      </c>
      <c r="AA22" s="1">
        <v>2.4806805204424153E-4</v>
      </c>
      <c r="AB22" s="1">
        <v>5.1273959585740759E-4</v>
      </c>
      <c r="AC22" s="1">
        <v>8.2086120019905763E-7</v>
      </c>
      <c r="AD22" s="1">
        <v>-6.4329798798744839E-4</v>
      </c>
      <c r="AE22" s="1">
        <v>4.198544923169622E-5</v>
      </c>
      <c r="AF22" s="1">
        <v>5.4136532250252493E-4</v>
      </c>
      <c r="AG22" s="1">
        <v>6.3112800446235832E-6</v>
      </c>
      <c r="AH22" s="1">
        <v>2.6283867179492936E-5</v>
      </c>
      <c r="AI22" s="1">
        <v>7.6291991997082224E-7</v>
      </c>
      <c r="AJ22" s="1">
        <v>1.2480225168222403E-5</v>
      </c>
      <c r="AK22" s="1">
        <v>9.1663736286306196E-5</v>
      </c>
      <c r="AL22" s="1">
        <v>-5.4402415148462903E-4</v>
      </c>
      <c r="AM22" s="1">
        <v>-5.3970339936530266E-5</v>
      </c>
      <c r="AN22" s="1">
        <v>-2.422569273206761E-4</v>
      </c>
      <c r="AO22" s="1">
        <v>4.7805075841851829E-5</v>
      </c>
      <c r="AP22" s="1">
        <v>2.0875734398362763E-5</v>
      </c>
      <c r="AQ22" s="1">
        <v>-8.0375038876107983E-5</v>
      </c>
      <c r="AR22" s="1">
        <v>-7.6565575173901694E-5</v>
      </c>
      <c r="AS22" s="1">
        <v>-2.265208846248663E-5</v>
      </c>
      <c r="AT22" s="1">
        <v>-1.9417527236304163E-5</v>
      </c>
      <c r="AU22" s="1">
        <v>1.8188250547510651E-6</v>
      </c>
      <c r="AV22" s="1">
        <v>1.1621182152393569E-5</v>
      </c>
      <c r="AW22" s="1">
        <v>1.2009378205839566E-6</v>
      </c>
      <c r="AX22" s="1">
        <v>-1.4772956600847046E-5</v>
      </c>
      <c r="AY22" s="1">
        <v>-7.8617124997579862E-6</v>
      </c>
      <c r="AZ22" s="1">
        <v>-1.0644449156456439E-7</v>
      </c>
      <c r="BA22" s="1">
        <v>1.306072653524863E-5</v>
      </c>
      <c r="BB22" s="1">
        <v>-2.1245977341520229E-6</v>
      </c>
      <c r="BC22" s="1">
        <v>1.064635727449603E-6</v>
      </c>
      <c r="BD22" s="1">
        <v>-1.8975065257700462E-5</v>
      </c>
      <c r="BE22" s="1">
        <v>-7.0686318170894695E-5</v>
      </c>
      <c r="BF22" s="1">
        <v>0</v>
      </c>
      <c r="BG22" s="1">
        <v>1.0093302719240268E-4</v>
      </c>
      <c r="BH22" s="1">
        <v>1.7445018880989831E-6</v>
      </c>
      <c r="BI22" s="1">
        <v>-6.8875408968127334E-7</v>
      </c>
      <c r="BJ22" s="1">
        <v>-4.432574937781286E-6</v>
      </c>
      <c r="BK22" s="1">
        <v>1.1329912800982975E-4</v>
      </c>
      <c r="BL22" s="1">
        <v>4.3171503072764006E-5</v>
      </c>
      <c r="BM22" s="1">
        <v>2.7032870776446732E-5</v>
      </c>
      <c r="BN22" s="1">
        <v>3.3520790505291581E-5</v>
      </c>
      <c r="BO22" s="1">
        <v>9.7645631160473086E-6</v>
      </c>
      <c r="BP22" s="1">
        <v>6.1207206221940453E-6</v>
      </c>
      <c r="BQ22" s="1">
        <v>3.0450392473106712E-6</v>
      </c>
      <c r="BR22" s="1">
        <v>6.4515335523227726E-7</v>
      </c>
      <c r="BS22" s="1">
        <v>1.5644539080871399E-6</v>
      </c>
      <c r="BT22" s="1">
        <v>1.2300577428078919E-6</v>
      </c>
      <c r="BU22" s="1">
        <v>-1.3295365052588407E-7</v>
      </c>
      <c r="BV22" s="1">
        <v>1.435562369659307E-6</v>
      </c>
      <c r="BW22" s="1">
        <v>8.8545201827233607E-7</v>
      </c>
      <c r="BX22" s="1">
        <v>1.7023458392507822E-6</v>
      </c>
      <c r="BY22" s="1">
        <v>1.4239775766954772E-6</v>
      </c>
      <c r="BZ22" s="1">
        <v>1.0864569614411101E-6</v>
      </c>
      <c r="CA22" s="1">
        <v>1.9393262282835859E-6</v>
      </c>
      <c r="CB22" s="1">
        <v>3.315328334950359E-6</v>
      </c>
      <c r="CC22" s="1">
        <v>4.8746573483671735E-6</v>
      </c>
      <c r="CD22" s="1">
        <v>5.5090187175221004E-7</v>
      </c>
      <c r="CE22" s="1">
        <v>1.1209174333770069E-6</v>
      </c>
      <c r="CF22" s="1">
        <v>1.3545736489004045E-6</v>
      </c>
      <c r="CG22" s="1">
        <v>1.2083729695525942E-6</v>
      </c>
      <c r="CH22" s="1">
        <v>2.2564271788111584E-6</v>
      </c>
      <c r="CI22" s="1">
        <v>2.4327820823872129E-6</v>
      </c>
      <c r="CJ22" s="1">
        <v>2.5094291800136534E-6</v>
      </c>
      <c r="CK22" s="1">
        <v>3.137655099496343E-6</v>
      </c>
      <c r="CL22" s="1">
        <v>1.2059015116779E-5</v>
      </c>
      <c r="CM22" s="1">
        <v>8.900925142357119E-6</v>
      </c>
      <c r="CN22" s="1">
        <v>7.6675338510623026E-6</v>
      </c>
      <c r="CO22" s="1">
        <v>5.2436326197043732E-5</v>
      </c>
      <c r="CP22" s="1">
        <v>4.9491201574341695E-5</v>
      </c>
      <c r="CQ22" s="1">
        <v>1.7029624284753801E-5</v>
      </c>
      <c r="CR22" s="1">
        <v>1.7805182022745652E-6</v>
      </c>
      <c r="CS22" s="1">
        <v>1.4047283317668107E-6</v>
      </c>
      <c r="CT22" s="1">
        <v>4.0560816683494562E-6</v>
      </c>
      <c r="CU22" s="1">
        <v>1.0583729169730817E-6</v>
      </c>
      <c r="CV22" s="1">
        <v>2.0707260935712326E-4</v>
      </c>
      <c r="CW22" s="1">
        <v>2.8504513626868876E-4</v>
      </c>
      <c r="CX22" s="1">
        <v>4.4103518982249719E-6</v>
      </c>
      <c r="CY22" s="1">
        <v>1.4502293216611803E-5</v>
      </c>
      <c r="CZ22" s="1">
        <v>2.4529225391259335E-4</v>
      </c>
      <c r="DA22" s="1">
        <v>4.5768017338587671E-6</v>
      </c>
      <c r="DB22" s="1">
        <v>8.4303618053213503E-5</v>
      </c>
      <c r="DC22" s="3">
        <v>1.0712243388211695</v>
      </c>
      <c r="DD22" s="3">
        <v>0.81902553350022655</v>
      </c>
    </row>
    <row r="23" spans="1:108" ht="12.75" customHeight="1">
      <c r="A23" s="255">
        <v>202</v>
      </c>
      <c r="B23" s="256" t="s">
        <v>260</v>
      </c>
      <c r="C23" s="26">
        <v>9.9626602327338365E-4</v>
      </c>
      <c r="D23" s="26">
        <v>4.9223334158752987E-4</v>
      </c>
      <c r="E23" s="26">
        <v>5.2765298121065806E-4</v>
      </c>
      <c r="F23" s="26">
        <v>6.7781454981106224E-5</v>
      </c>
      <c r="G23" s="26">
        <v>8.8240917784257271E-4</v>
      </c>
      <c r="H23" s="26">
        <v>1.6184801503872425E-4</v>
      </c>
      <c r="I23" s="26">
        <v>0</v>
      </c>
      <c r="J23" s="26">
        <v>1.1993692144968747E-3</v>
      </c>
      <c r="K23" s="26">
        <v>3.4854905224128934E-4</v>
      </c>
      <c r="L23" s="26">
        <v>6.9385708911495184E-4</v>
      </c>
      <c r="M23" s="26">
        <v>0</v>
      </c>
      <c r="N23" s="26">
        <v>1.1401835929059415E-2</v>
      </c>
      <c r="O23" s="26">
        <v>5.045898303759806E-4</v>
      </c>
      <c r="P23" s="26">
        <v>5.5950774493970813E-5</v>
      </c>
      <c r="Q23" s="26">
        <v>1.4383824371079997E-4</v>
      </c>
      <c r="R23" s="26">
        <v>2.7023629920117855E-3</v>
      </c>
      <c r="S23" s="26">
        <v>3.5110459435091796E-4</v>
      </c>
      <c r="T23" s="26">
        <v>1.3413556428603361E-4</v>
      </c>
      <c r="U23" s="26">
        <v>3.9946964739237811E-2</v>
      </c>
      <c r="V23" s="26">
        <v>1.0610900899276128</v>
      </c>
      <c r="W23" s="26">
        <v>2.9158248679470931E-3</v>
      </c>
      <c r="X23" s="26">
        <v>1.2633873245842647E-2</v>
      </c>
      <c r="Y23" s="26">
        <v>7.233740380668938E-3</v>
      </c>
      <c r="Z23" s="26">
        <v>0</v>
      </c>
      <c r="AA23" s="26">
        <v>7.9843931697563351E-3</v>
      </c>
      <c r="AB23" s="26">
        <v>1.3136046445598732E-2</v>
      </c>
      <c r="AC23" s="26">
        <v>2.1888729161045485E-5</v>
      </c>
      <c r="AD23" s="26">
        <v>8.3216188859144534E-5</v>
      </c>
      <c r="AE23" s="26">
        <v>3.1455923512763678E-3</v>
      </c>
      <c r="AF23" s="26">
        <v>9.3072746557843703E-3</v>
      </c>
      <c r="AG23" s="26">
        <v>4.0637305573609957E-4</v>
      </c>
      <c r="AH23" s="26">
        <v>1.6761195350972747E-2</v>
      </c>
      <c r="AI23" s="26">
        <v>2.113936918791237E-4</v>
      </c>
      <c r="AJ23" s="26">
        <v>5.9006786761037723E-3</v>
      </c>
      <c r="AK23" s="26">
        <v>2.0575546785799874E-3</v>
      </c>
      <c r="AL23" s="26">
        <v>1.911843911728139E-3</v>
      </c>
      <c r="AM23" s="26">
        <v>3.9130132234620982E-4</v>
      </c>
      <c r="AN23" s="26">
        <v>8.631901994293307E-4</v>
      </c>
      <c r="AO23" s="26">
        <v>2.1993879038075887E-4</v>
      </c>
      <c r="AP23" s="26">
        <v>2.511300914026298E-3</v>
      </c>
      <c r="AQ23" s="26">
        <v>2.4300833648590574E-3</v>
      </c>
      <c r="AR23" s="26">
        <v>4.8401783950677356E-4</v>
      </c>
      <c r="AS23" s="26">
        <v>5.742002534387643E-4</v>
      </c>
      <c r="AT23" s="26">
        <v>4.5474302667202664E-4</v>
      </c>
      <c r="AU23" s="26">
        <v>3.8619849393749017E-4</v>
      </c>
      <c r="AV23" s="26">
        <v>3.80495929869683E-3</v>
      </c>
      <c r="AW23" s="26">
        <v>6.8111421809382081E-4</v>
      </c>
      <c r="AX23" s="26">
        <v>4.9438577643242233E-4</v>
      </c>
      <c r="AY23" s="26">
        <v>4.0904451541053658E-4</v>
      </c>
      <c r="AZ23" s="26">
        <v>1.2415772402964785E-4</v>
      </c>
      <c r="BA23" s="26">
        <v>8.086938529589928E-4</v>
      </c>
      <c r="BB23" s="26">
        <v>2.5869158548981236E-3</v>
      </c>
      <c r="BC23" s="26">
        <v>4.7189461309720353E-4</v>
      </c>
      <c r="BD23" s="26">
        <v>2.6132428667400339E-4</v>
      </c>
      <c r="BE23" s="26">
        <v>1.1418357022604138E-3</v>
      </c>
      <c r="BF23" s="26">
        <v>0</v>
      </c>
      <c r="BG23" s="26">
        <v>2.5286350803974656E-3</v>
      </c>
      <c r="BH23" s="26">
        <v>2.1982373103162273E-4</v>
      </c>
      <c r="BI23" s="26">
        <v>1.6320110853183085E-4</v>
      </c>
      <c r="BJ23" s="26">
        <v>2.5577164002350985E-4</v>
      </c>
      <c r="BK23" s="26">
        <v>3.8533497250410739E-4</v>
      </c>
      <c r="BL23" s="26">
        <v>4.6450551787000636E-4</v>
      </c>
      <c r="BM23" s="26">
        <v>6.5372633461694026E-5</v>
      </c>
      <c r="BN23" s="26">
        <v>6.2277228588492238E-5</v>
      </c>
      <c r="BO23" s="26">
        <v>5.3244858220361339E-3</v>
      </c>
      <c r="BP23" s="26">
        <v>2.8590131111562874E-3</v>
      </c>
      <c r="BQ23" s="26">
        <v>4.8524412717401235E-5</v>
      </c>
      <c r="BR23" s="26">
        <v>3.1183997449420283E-5</v>
      </c>
      <c r="BS23" s="26">
        <v>3.5925604691272768E-5</v>
      </c>
      <c r="BT23" s="26">
        <v>2.6729074210278179E-5</v>
      </c>
      <c r="BU23" s="26">
        <v>1.7022113089747532E-5</v>
      </c>
      <c r="BV23" s="26">
        <v>9.0640338344232188E-5</v>
      </c>
      <c r="BW23" s="26">
        <v>4.6304090831702039E-5</v>
      </c>
      <c r="BX23" s="26">
        <v>1.1299489029268332E-4</v>
      </c>
      <c r="BY23" s="26">
        <v>4.9498140819540815E-5</v>
      </c>
      <c r="BZ23" s="26">
        <v>2.445684901225432E-5</v>
      </c>
      <c r="CA23" s="26">
        <v>4.8786831756812971E-5</v>
      </c>
      <c r="CB23" s="26">
        <v>3.478331994609969E-4</v>
      </c>
      <c r="CC23" s="26">
        <v>1.3265596572765078E-4</v>
      </c>
      <c r="CD23" s="26">
        <v>1.7145023636218003E-5</v>
      </c>
      <c r="CE23" s="26">
        <v>7.7318866751592707E-5</v>
      </c>
      <c r="CF23" s="26">
        <v>5.2026624886230874E-5</v>
      </c>
      <c r="CG23" s="26">
        <v>3.726342498319396E-5</v>
      </c>
      <c r="CH23" s="26">
        <v>7.4347331927072984E-5</v>
      </c>
      <c r="CI23" s="26">
        <v>1.4646197210483808E-4</v>
      </c>
      <c r="CJ23" s="26">
        <v>1.71964061331762E-4</v>
      </c>
      <c r="CK23" s="26">
        <v>8.8722748768135109E-5</v>
      </c>
      <c r="CL23" s="26">
        <v>1.7918526103348172E-3</v>
      </c>
      <c r="CM23" s="26">
        <v>2.5048462683283887E-4</v>
      </c>
      <c r="CN23" s="26">
        <v>3.9168235164735374E-3</v>
      </c>
      <c r="CO23" s="26">
        <v>1.9323034181544671E-4</v>
      </c>
      <c r="CP23" s="26">
        <v>2.1076880708374051E-4</v>
      </c>
      <c r="CQ23" s="26">
        <v>4.4616586023018551E-5</v>
      </c>
      <c r="CR23" s="26">
        <v>3.2444741082268844E-5</v>
      </c>
      <c r="CS23" s="26">
        <v>1.2304571663582272E-4</v>
      </c>
      <c r="CT23" s="26">
        <v>2.8861096097610215E-4</v>
      </c>
      <c r="CU23" s="26">
        <v>2.3274018453455524E-5</v>
      </c>
      <c r="CV23" s="26">
        <v>2.7209909876276596E-4</v>
      </c>
      <c r="CW23" s="26">
        <v>2.526471764447394E-4</v>
      </c>
      <c r="CX23" s="26">
        <v>8.5206524063445176E-4</v>
      </c>
      <c r="CY23" s="26">
        <v>1.0104793769948313E-4</v>
      </c>
      <c r="CZ23" s="26">
        <v>1.0418192458695744E-4</v>
      </c>
      <c r="DA23" s="26">
        <v>1.7950033200137149E-4</v>
      </c>
      <c r="DB23" s="26">
        <v>9.513628144129612E-4</v>
      </c>
      <c r="DC23" s="6">
        <v>1.2481053112506171</v>
      </c>
      <c r="DD23" s="6">
        <v>0.95426334276200042</v>
      </c>
    </row>
    <row r="24" spans="1:108" ht="12.75" customHeight="1">
      <c r="A24" s="254">
        <v>203</v>
      </c>
      <c r="B24" s="83" t="s">
        <v>261</v>
      </c>
      <c r="C24" s="1">
        <v>3.6097454453393651E-4</v>
      </c>
      <c r="D24" s="1">
        <v>9.7681449189132696E-5</v>
      </c>
      <c r="E24" s="1">
        <v>1.0559506525102218E-4</v>
      </c>
      <c r="F24" s="1">
        <v>1.9043312020119703E-4</v>
      </c>
      <c r="G24" s="1">
        <v>1.5923500463119127E-4</v>
      </c>
      <c r="H24" s="1">
        <v>7.2662893596485209E-5</v>
      </c>
      <c r="I24" s="1">
        <v>0</v>
      </c>
      <c r="J24" s="1">
        <v>4.8200229370698461E-4</v>
      </c>
      <c r="K24" s="1">
        <v>3.0323202980635033E-4</v>
      </c>
      <c r="L24" s="1">
        <v>2.9106184451831412E-4</v>
      </c>
      <c r="M24" s="1">
        <v>0</v>
      </c>
      <c r="N24" s="1">
        <v>3.8452308340225349E-3</v>
      </c>
      <c r="O24" s="1">
        <v>2.2048786257262764E-4</v>
      </c>
      <c r="P24" s="1">
        <v>1.1917882406069024E-4</v>
      </c>
      <c r="Q24" s="1">
        <v>9.126787605924202E-4</v>
      </c>
      <c r="R24" s="1">
        <v>1.7110164204050089E-3</v>
      </c>
      <c r="S24" s="1">
        <v>3.8975218079491728E-4</v>
      </c>
      <c r="T24" s="1">
        <v>7.5335447591427156E-4</v>
      </c>
      <c r="U24" s="1">
        <v>1.8135655773995316E-2</v>
      </c>
      <c r="V24" s="1">
        <v>1.0444356180157263E-3</v>
      </c>
      <c r="W24" s="1">
        <v>1.1837970994509204</v>
      </c>
      <c r="X24" s="1">
        <v>0.30953524273468408</v>
      </c>
      <c r="Y24" s="1">
        <v>0.39593968198630669</v>
      </c>
      <c r="Z24" s="1">
        <v>0</v>
      </c>
      <c r="AA24" s="1">
        <v>4.7434637515950647E-3</v>
      </c>
      <c r="AB24" s="1">
        <v>1.4764829033437154E-2</v>
      </c>
      <c r="AC24" s="1">
        <v>1.482033259635609E-4</v>
      </c>
      <c r="AD24" s="1">
        <v>5.2440413564466655E-5</v>
      </c>
      <c r="AE24" s="1">
        <v>3.1018719411040223E-2</v>
      </c>
      <c r="AF24" s="1">
        <v>1.1609883029627611E-2</v>
      </c>
      <c r="AG24" s="1">
        <v>3.4146991699747224E-3</v>
      </c>
      <c r="AH24" s="1">
        <v>9.3215624595914155E-5</v>
      </c>
      <c r="AI24" s="1">
        <v>5.9695274303455726E-5</v>
      </c>
      <c r="AJ24" s="1">
        <v>1.3789506656033157E-4</v>
      </c>
      <c r="AK24" s="1">
        <v>1.1653602091604076E-3</v>
      </c>
      <c r="AL24" s="1">
        <v>1.6842518764559913E-5</v>
      </c>
      <c r="AM24" s="1">
        <v>1.7176452856348744E-5</v>
      </c>
      <c r="AN24" s="1">
        <v>1.6375307808885495E-5</v>
      </c>
      <c r="AO24" s="1">
        <v>6.323514992823862E-5</v>
      </c>
      <c r="AP24" s="1">
        <v>4.7195417864544951E-3</v>
      </c>
      <c r="AQ24" s="1">
        <v>6.7034588126907752E-5</v>
      </c>
      <c r="AR24" s="1">
        <v>9.6068658661107605E-5</v>
      </c>
      <c r="AS24" s="1">
        <v>1.7731396149044432E-4</v>
      </c>
      <c r="AT24" s="1">
        <v>1.6841349643087063E-4</v>
      </c>
      <c r="AU24" s="1">
        <v>1.6646930193829975E-3</v>
      </c>
      <c r="AV24" s="1">
        <v>1.2506549697426355E-3</v>
      </c>
      <c r="AW24" s="1">
        <v>5.8793101092440871E-4</v>
      </c>
      <c r="AX24" s="1">
        <v>8.6900967886293843E-4</v>
      </c>
      <c r="AY24" s="1">
        <v>1.3503495257397797E-3</v>
      </c>
      <c r="AZ24" s="1">
        <v>2.8874640807235384E-4</v>
      </c>
      <c r="BA24" s="1">
        <v>1.0264475209647355E-3</v>
      </c>
      <c r="BB24" s="1">
        <v>1.5344988188041064E-3</v>
      </c>
      <c r="BC24" s="1">
        <v>5.2035614565056239E-4</v>
      </c>
      <c r="BD24" s="1">
        <v>4.9855935704997941E-4</v>
      </c>
      <c r="BE24" s="1">
        <v>2.8035446170813062E-4</v>
      </c>
      <c r="BF24" s="1">
        <v>0</v>
      </c>
      <c r="BG24" s="1">
        <v>2.1687514833438597E-3</v>
      </c>
      <c r="BH24" s="1">
        <v>3.6890279127059784E-5</v>
      </c>
      <c r="BI24" s="1">
        <v>1.1355100881249599E-4</v>
      </c>
      <c r="BJ24" s="1">
        <v>1.7537792159172603E-4</v>
      </c>
      <c r="BK24" s="1">
        <v>1.0088113543424049E-4</v>
      </c>
      <c r="BL24" s="1">
        <v>1.2119316413021485E-4</v>
      </c>
      <c r="BM24" s="1">
        <v>2.7125911827423153E-5</v>
      </c>
      <c r="BN24" s="1">
        <v>2.5047938700506115E-4</v>
      </c>
      <c r="BO24" s="1">
        <v>2.7325047139307865E-4</v>
      </c>
      <c r="BP24" s="1">
        <v>4.848045459375743E-5</v>
      </c>
      <c r="BQ24" s="1">
        <v>6.5941405411769826E-5</v>
      </c>
      <c r="BR24" s="1">
        <v>3.6237167619926774E-5</v>
      </c>
      <c r="BS24" s="1">
        <v>1.9422949750202205E-5</v>
      </c>
      <c r="BT24" s="1">
        <v>2.4338995287182006E-5</v>
      </c>
      <c r="BU24" s="1">
        <v>1.5554706438825969E-5</v>
      </c>
      <c r="BV24" s="1">
        <v>1.9082117517368766E-5</v>
      </c>
      <c r="BW24" s="1">
        <v>2.1309392189794918E-5</v>
      </c>
      <c r="BX24" s="1">
        <v>7.21021935642081E-5</v>
      </c>
      <c r="BY24" s="1">
        <v>3.4415887198197674E-5</v>
      </c>
      <c r="BZ24" s="1">
        <v>2.8572915337454223E-5</v>
      </c>
      <c r="CA24" s="1">
        <v>3.7870769032764636E-5</v>
      </c>
      <c r="CB24" s="1">
        <v>5.7598128640239621E-5</v>
      </c>
      <c r="CC24" s="1">
        <v>5.788845550501073E-5</v>
      </c>
      <c r="CD24" s="1">
        <v>9.4522695401021727E-6</v>
      </c>
      <c r="CE24" s="1">
        <v>2.5111152356291006E-5</v>
      </c>
      <c r="CF24" s="1">
        <v>3.3089948367435853E-5</v>
      </c>
      <c r="CG24" s="1">
        <v>8.605856324338712E-5</v>
      </c>
      <c r="CH24" s="1">
        <v>4.0217419556076789E-5</v>
      </c>
      <c r="CI24" s="1">
        <v>1.191033334057706E-4</v>
      </c>
      <c r="CJ24" s="1">
        <v>3.1934764344444016E-5</v>
      </c>
      <c r="CK24" s="1">
        <v>5.3696991068802894E-5</v>
      </c>
      <c r="CL24" s="1">
        <v>1.5348428685267004E-3</v>
      </c>
      <c r="CM24" s="1">
        <v>1.7482273772681734E-4</v>
      </c>
      <c r="CN24" s="1">
        <v>1.4809521905066866E-4</v>
      </c>
      <c r="CO24" s="1">
        <v>3.0738592794482544E-5</v>
      </c>
      <c r="CP24" s="1">
        <v>3.7768205999721216E-5</v>
      </c>
      <c r="CQ24" s="1">
        <v>5.2877134349065248E-5</v>
      </c>
      <c r="CR24" s="1">
        <v>3.0594557679552086E-5</v>
      </c>
      <c r="CS24" s="1">
        <v>6.1023965744180469E-5</v>
      </c>
      <c r="CT24" s="1">
        <v>2.5933390477308696E-4</v>
      </c>
      <c r="CU24" s="1">
        <v>2.3744934976195162E-5</v>
      </c>
      <c r="CV24" s="1">
        <v>5.5002814646638714E-5</v>
      </c>
      <c r="CW24" s="1">
        <v>5.1824019648309391E-5</v>
      </c>
      <c r="CX24" s="1">
        <v>1.3104305034433529E-4</v>
      </c>
      <c r="CY24" s="1">
        <v>7.8219147751310879E-5</v>
      </c>
      <c r="CZ24" s="1">
        <v>4.7908932671204065E-5</v>
      </c>
      <c r="DA24" s="1">
        <v>4.2092189294472445E-4</v>
      </c>
      <c r="DB24" s="1">
        <v>5.621553882717219E-4</v>
      </c>
      <c r="DC24" s="3">
        <v>2.008794598425498</v>
      </c>
      <c r="DD24" s="3">
        <v>1.5358632249509372</v>
      </c>
    </row>
    <row r="25" spans="1:108" ht="12.75" customHeight="1">
      <c r="A25" s="254">
        <v>204</v>
      </c>
      <c r="B25" s="83" t="s">
        <v>382</v>
      </c>
      <c r="C25" s="1">
        <v>1.8742242296934485E-4</v>
      </c>
      <c r="D25" s="1">
        <v>1.4703445900373605E-4</v>
      </c>
      <c r="E25" s="1">
        <v>2.0035871417871176E-4</v>
      </c>
      <c r="F25" s="1">
        <v>1.8093531776341792E-4</v>
      </c>
      <c r="G25" s="1">
        <v>1.5240338361715335E-4</v>
      </c>
      <c r="H25" s="1">
        <v>1.4947815559527737E-4</v>
      </c>
      <c r="I25" s="1">
        <v>0</v>
      </c>
      <c r="J25" s="1">
        <v>1.1716891225704827E-3</v>
      </c>
      <c r="K25" s="1">
        <v>7.3424587151744698E-4</v>
      </c>
      <c r="L25" s="1">
        <v>6.9484190858184721E-4</v>
      </c>
      <c r="M25" s="1">
        <v>0</v>
      </c>
      <c r="N25" s="1">
        <v>1.248397070293609E-2</v>
      </c>
      <c r="O25" s="1">
        <v>4.5511974181803775E-4</v>
      </c>
      <c r="P25" s="1">
        <v>1.7750882024800878E-4</v>
      </c>
      <c r="Q25" s="1">
        <v>9.323344025294985E-4</v>
      </c>
      <c r="R25" s="1">
        <v>4.0305741054452735E-3</v>
      </c>
      <c r="S25" s="1">
        <v>4.3117427557793568E-4</v>
      </c>
      <c r="T25" s="1">
        <v>5.7430646368459247E-4</v>
      </c>
      <c r="U25" s="1">
        <v>2.7978189865344367E-3</v>
      </c>
      <c r="V25" s="1">
        <v>2.743467230574728E-3</v>
      </c>
      <c r="W25" s="1">
        <v>9.828188147477105E-3</v>
      </c>
      <c r="X25" s="1">
        <v>1.1166788768083433</v>
      </c>
      <c r="Y25" s="1">
        <v>9.7433914465528973E-2</v>
      </c>
      <c r="Z25" s="1">
        <v>0</v>
      </c>
      <c r="AA25" s="1">
        <v>1.5244078008599189E-2</v>
      </c>
      <c r="AB25" s="1">
        <v>2.7975447950704235E-2</v>
      </c>
      <c r="AC25" s="1">
        <v>6.1346759147609919E-5</v>
      </c>
      <c r="AD25" s="1">
        <v>2.1135273022424291E-4</v>
      </c>
      <c r="AE25" s="1">
        <v>1.9985824927867216E-2</v>
      </c>
      <c r="AF25" s="1">
        <v>3.8432537955475396E-2</v>
      </c>
      <c r="AG25" s="1">
        <v>1.2513600193644946E-3</v>
      </c>
      <c r="AH25" s="1">
        <v>1.137340188118585E-4</v>
      </c>
      <c r="AI25" s="1">
        <v>1.3174676442209487E-4</v>
      </c>
      <c r="AJ25" s="1">
        <v>3.3228244329339379E-4</v>
      </c>
      <c r="AK25" s="1">
        <v>1.7616624901767998E-3</v>
      </c>
      <c r="AL25" s="1">
        <v>5.7545990003169205E-5</v>
      </c>
      <c r="AM25" s="1">
        <v>2.541718150724985E-5</v>
      </c>
      <c r="AN25" s="1">
        <v>3.4053841933527244E-5</v>
      </c>
      <c r="AO25" s="1">
        <v>1.9555703131943328E-4</v>
      </c>
      <c r="AP25" s="1">
        <v>4.9654325703795228E-3</v>
      </c>
      <c r="AQ25" s="1">
        <v>1.1499965829627681E-4</v>
      </c>
      <c r="AR25" s="1">
        <v>1.5185066532577337E-4</v>
      </c>
      <c r="AS25" s="1">
        <v>2.4960218270695533E-4</v>
      </c>
      <c r="AT25" s="1">
        <v>1.4532349516321031E-4</v>
      </c>
      <c r="AU25" s="1">
        <v>9.3640785476772404E-4</v>
      </c>
      <c r="AV25" s="1">
        <v>1.9561400442721171E-3</v>
      </c>
      <c r="AW25" s="1">
        <v>4.0371278599432483E-4</v>
      </c>
      <c r="AX25" s="1">
        <v>5.0825926105246702E-4</v>
      </c>
      <c r="AY25" s="1">
        <v>1.6770824542428953E-3</v>
      </c>
      <c r="AZ25" s="1">
        <v>6.7826159173409997E-4</v>
      </c>
      <c r="BA25" s="1">
        <v>5.8247298809080666E-4</v>
      </c>
      <c r="BB25" s="1">
        <v>6.9497408708999939E-4</v>
      </c>
      <c r="BC25" s="1">
        <v>3.0995502661682148E-4</v>
      </c>
      <c r="BD25" s="1">
        <v>4.3418119477930847E-4</v>
      </c>
      <c r="BE25" s="1">
        <v>1.8968747150381406E-4</v>
      </c>
      <c r="BF25" s="1">
        <v>0</v>
      </c>
      <c r="BG25" s="1">
        <v>1.2251794122243298E-3</v>
      </c>
      <c r="BH25" s="1">
        <v>5.0132380051710677E-5</v>
      </c>
      <c r="BI25" s="1">
        <v>1.1024466386679821E-4</v>
      </c>
      <c r="BJ25" s="1">
        <v>2.1222029781898681E-4</v>
      </c>
      <c r="BK25" s="1">
        <v>1.0381854454152629E-4</v>
      </c>
      <c r="BL25" s="1">
        <v>1.1822220736566521E-4</v>
      </c>
      <c r="BM25" s="1">
        <v>3.4771497066463723E-5</v>
      </c>
      <c r="BN25" s="1">
        <v>3.2738513567314161E-5</v>
      </c>
      <c r="BO25" s="1">
        <v>2.3839809503211549E-4</v>
      </c>
      <c r="BP25" s="1">
        <v>9.3562673732675914E-5</v>
      </c>
      <c r="BQ25" s="1">
        <v>5.0479296207712765E-5</v>
      </c>
      <c r="BR25" s="1">
        <v>2.9046163509834293E-5</v>
      </c>
      <c r="BS25" s="1">
        <v>1.9009361691313934E-5</v>
      </c>
      <c r="BT25" s="1">
        <v>2.3600858011818818E-5</v>
      </c>
      <c r="BU25" s="1">
        <v>1.6199659006938235E-5</v>
      </c>
      <c r="BV25" s="1">
        <v>2.2933706159590792E-5</v>
      </c>
      <c r="BW25" s="1">
        <v>2.9768879948524101E-5</v>
      </c>
      <c r="BX25" s="1">
        <v>1.2257744324155158E-4</v>
      </c>
      <c r="BY25" s="1">
        <v>4.6673809619822232E-5</v>
      </c>
      <c r="BZ25" s="1">
        <v>2.5914266275413529E-5</v>
      </c>
      <c r="CA25" s="1">
        <v>4.4585944687064937E-5</v>
      </c>
      <c r="CB25" s="1">
        <v>6.8754420025086082E-5</v>
      </c>
      <c r="CC25" s="1">
        <v>1.1747592193577625E-4</v>
      </c>
      <c r="CD25" s="1">
        <v>1.1601920941158971E-5</v>
      </c>
      <c r="CE25" s="1">
        <v>2.7569397695892273E-5</v>
      </c>
      <c r="CF25" s="1">
        <v>4.2980694291121657E-5</v>
      </c>
      <c r="CG25" s="1">
        <v>6.9525755048005573E-5</v>
      </c>
      <c r="CH25" s="1">
        <v>4.1957474732095186E-5</v>
      </c>
      <c r="CI25" s="1">
        <v>2.1561167412703069E-4</v>
      </c>
      <c r="CJ25" s="1">
        <v>3.6656383929035979E-5</v>
      </c>
      <c r="CK25" s="1">
        <v>1.5165179012049026E-4</v>
      </c>
      <c r="CL25" s="1">
        <v>1.3062905148964697E-3</v>
      </c>
      <c r="CM25" s="1">
        <v>2.28729847399665E-4</v>
      </c>
      <c r="CN25" s="1">
        <v>3.0261324323108954E-4</v>
      </c>
      <c r="CO25" s="1">
        <v>4.6239573768368045E-5</v>
      </c>
      <c r="CP25" s="1">
        <v>6.6557100060319791E-5</v>
      </c>
      <c r="CQ25" s="1">
        <v>7.2296218484094789E-5</v>
      </c>
      <c r="CR25" s="1">
        <v>4.3747389746106712E-5</v>
      </c>
      <c r="CS25" s="1">
        <v>6.4111540889266356E-5</v>
      </c>
      <c r="CT25" s="1">
        <v>5.5593531479229371E-4</v>
      </c>
      <c r="CU25" s="1">
        <v>2.4708669715121177E-5</v>
      </c>
      <c r="CV25" s="1">
        <v>7.2974672968119717E-5</v>
      </c>
      <c r="CW25" s="1">
        <v>7.8706169705630518E-5</v>
      </c>
      <c r="CX25" s="1">
        <v>3.2126365352134231E-4</v>
      </c>
      <c r="CY25" s="1">
        <v>6.577009615831032E-5</v>
      </c>
      <c r="CZ25" s="1">
        <v>7.152373571320699E-5</v>
      </c>
      <c r="DA25" s="1">
        <v>4.1491276517324565E-4</v>
      </c>
      <c r="DB25" s="1">
        <v>6.3830740725104025E-4</v>
      </c>
      <c r="DC25" s="3">
        <v>1.3798065059713081</v>
      </c>
      <c r="DD25" s="3">
        <v>1.0549580687494935</v>
      </c>
    </row>
    <row r="26" spans="1:108" ht="12.75" customHeight="1">
      <c r="A26" s="254">
        <v>205</v>
      </c>
      <c r="B26" s="83" t="s">
        <v>263</v>
      </c>
      <c r="C26" s="1">
        <v>2.177167063188288E-4</v>
      </c>
      <c r="D26" s="1">
        <v>7.7435806713654746E-5</v>
      </c>
      <c r="E26" s="1">
        <v>1.1344554178800349E-4</v>
      </c>
      <c r="F26" s="1">
        <v>3.6368099266575441E-4</v>
      </c>
      <c r="G26" s="1">
        <v>2.9219847379791396E-4</v>
      </c>
      <c r="H26" s="1">
        <v>4.3190859211030759E-5</v>
      </c>
      <c r="I26" s="1">
        <v>0</v>
      </c>
      <c r="J26" s="1">
        <v>3.1309371632008459E-4</v>
      </c>
      <c r="K26" s="1">
        <v>2.6022062816560051E-4</v>
      </c>
      <c r="L26" s="1">
        <v>9.0470752757340178E-5</v>
      </c>
      <c r="M26" s="1">
        <v>0</v>
      </c>
      <c r="N26" s="1">
        <v>9.6906910088007299E-4</v>
      </c>
      <c r="O26" s="1">
        <v>2.3442388859903668E-4</v>
      </c>
      <c r="P26" s="1">
        <v>1.7734005308009986E-4</v>
      </c>
      <c r="Q26" s="1">
        <v>1.7446115281723597E-3</v>
      </c>
      <c r="R26" s="1">
        <v>1.5996889233495545E-3</v>
      </c>
      <c r="S26" s="1">
        <v>7.0706408394367751E-4</v>
      </c>
      <c r="T26" s="1">
        <v>1.0358308313076132E-3</v>
      </c>
      <c r="U26" s="1">
        <v>1.8761232402841091E-4</v>
      </c>
      <c r="V26" s="1">
        <v>1.032139528811768E-4</v>
      </c>
      <c r="W26" s="1">
        <v>8.497039894440614E-6</v>
      </c>
      <c r="X26" s="1">
        <v>4.9137603912746736E-5</v>
      </c>
      <c r="Y26" s="1">
        <v>1.0017066245994812</v>
      </c>
      <c r="Z26" s="1">
        <v>0</v>
      </c>
      <c r="AA26" s="1">
        <v>4.1132529907311478E-4</v>
      </c>
      <c r="AB26" s="1">
        <v>2.3363319072678915E-3</v>
      </c>
      <c r="AC26" s="1">
        <v>4.2691454044674041E-6</v>
      </c>
      <c r="AD26" s="1">
        <v>6.5360540034792996E-6</v>
      </c>
      <c r="AE26" s="1">
        <v>6.9097989237772633E-2</v>
      </c>
      <c r="AF26" s="1">
        <v>1.1338312464727214E-3</v>
      </c>
      <c r="AG26" s="1">
        <v>8.3067148413145889E-3</v>
      </c>
      <c r="AH26" s="1">
        <v>1.1759232833323076E-4</v>
      </c>
      <c r="AI26" s="1">
        <v>2.9646352618004681E-5</v>
      </c>
      <c r="AJ26" s="1">
        <v>6.8213596249300942E-5</v>
      </c>
      <c r="AK26" s="1">
        <v>1.0950518747517204E-3</v>
      </c>
      <c r="AL26" s="1">
        <v>1.2585976202017006E-5</v>
      </c>
      <c r="AM26" s="1">
        <v>1.4568528705638233E-5</v>
      </c>
      <c r="AN26" s="1">
        <v>2.0316269340686801E-5</v>
      </c>
      <c r="AO26" s="1">
        <v>1.3544249161152598E-5</v>
      </c>
      <c r="AP26" s="1">
        <v>9.0406279141976541E-3</v>
      </c>
      <c r="AQ26" s="1">
        <v>7.4195515655168634E-5</v>
      </c>
      <c r="AR26" s="1">
        <v>1.3195995691132594E-4</v>
      </c>
      <c r="AS26" s="1">
        <v>1.4195954192470212E-4</v>
      </c>
      <c r="AT26" s="1">
        <v>2.8901551915304997E-4</v>
      </c>
      <c r="AU26" s="1">
        <v>3.7482156004122933E-3</v>
      </c>
      <c r="AV26" s="1">
        <v>1.7645580212592403E-3</v>
      </c>
      <c r="AW26" s="1">
        <v>8.2453861411765222E-4</v>
      </c>
      <c r="AX26" s="1">
        <v>1.9008685436125506E-3</v>
      </c>
      <c r="AY26" s="1">
        <v>2.3476594183430184E-3</v>
      </c>
      <c r="AZ26" s="1">
        <v>2.0269721651327918E-4</v>
      </c>
      <c r="BA26" s="1">
        <v>2.3150173043489587E-3</v>
      </c>
      <c r="BB26" s="1">
        <v>3.5936939142827153E-3</v>
      </c>
      <c r="BC26" s="1">
        <v>1.0966890139931715E-3</v>
      </c>
      <c r="BD26" s="1">
        <v>9.5068172596174698E-4</v>
      </c>
      <c r="BE26" s="1">
        <v>5.2705786218965663E-4</v>
      </c>
      <c r="BF26" s="1">
        <v>0</v>
      </c>
      <c r="BG26" s="1">
        <v>3.3416617419991727E-3</v>
      </c>
      <c r="BH26" s="1">
        <v>4.7161246590175807E-5</v>
      </c>
      <c r="BI26" s="1">
        <v>2.114158796270623E-4</v>
      </c>
      <c r="BJ26" s="1">
        <v>2.9707694105460768E-4</v>
      </c>
      <c r="BK26" s="1">
        <v>1.755447586036393E-4</v>
      </c>
      <c r="BL26" s="1">
        <v>2.2282783638351568E-4</v>
      </c>
      <c r="BM26" s="1">
        <v>2.5612296544361385E-5</v>
      </c>
      <c r="BN26" s="1">
        <v>3.0274842110779026E-5</v>
      </c>
      <c r="BO26" s="1">
        <v>5.4874381819027982E-4</v>
      </c>
      <c r="BP26" s="1">
        <v>4.7962468021114268E-5</v>
      </c>
      <c r="BQ26" s="1">
        <v>1.2999856792294048E-4</v>
      </c>
      <c r="BR26" s="1">
        <v>7.0844838170918035E-5</v>
      </c>
      <c r="BS26" s="1">
        <v>3.4473465893414918E-5</v>
      </c>
      <c r="BT26" s="1">
        <v>4.5841738629646999E-5</v>
      </c>
      <c r="BU26" s="1">
        <v>2.8521916094276762E-5</v>
      </c>
      <c r="BV26" s="1">
        <v>2.7044593612158462E-5</v>
      </c>
      <c r="BW26" s="1">
        <v>2.0239378314585351E-5</v>
      </c>
      <c r="BX26" s="1">
        <v>4.8678804113010299E-5</v>
      </c>
      <c r="BY26" s="1">
        <v>3.4876608506865782E-5</v>
      </c>
      <c r="BZ26" s="1">
        <v>2.7396349236645313E-5</v>
      </c>
      <c r="CA26" s="1">
        <v>5.9339611588592563E-5</v>
      </c>
      <c r="CB26" s="1">
        <v>9.6266193811651382E-5</v>
      </c>
      <c r="CC26" s="1">
        <v>6.2620463962603993E-5</v>
      </c>
      <c r="CD26" s="1">
        <v>1.2445809981202341E-5</v>
      </c>
      <c r="CE26" s="1">
        <v>2.6055268229287547E-5</v>
      </c>
      <c r="CF26" s="1">
        <v>4.7439609084843709E-5</v>
      </c>
      <c r="CG26" s="1">
        <v>1.5971401700647119E-4</v>
      </c>
      <c r="CH26" s="1">
        <v>4.3414928971975233E-5</v>
      </c>
      <c r="CI26" s="1">
        <v>1.2968930173642043E-4</v>
      </c>
      <c r="CJ26" s="1">
        <v>5.1343443537376063E-5</v>
      </c>
      <c r="CK26" s="1">
        <v>2.6356391198100613E-5</v>
      </c>
      <c r="CL26" s="1">
        <v>1.8861160934453711E-4</v>
      </c>
      <c r="CM26" s="1">
        <v>1.2203623330325322E-4</v>
      </c>
      <c r="CN26" s="1">
        <v>1.5669120563609553E-4</v>
      </c>
      <c r="CO26" s="1">
        <v>3.6288805949186731E-5</v>
      </c>
      <c r="CP26" s="1">
        <v>4.2016833384110405E-5</v>
      </c>
      <c r="CQ26" s="1">
        <v>7.5553911182009008E-5</v>
      </c>
      <c r="CR26" s="1">
        <v>3.6667994669664064E-5</v>
      </c>
      <c r="CS26" s="1">
        <v>9.9399068963921923E-5</v>
      </c>
      <c r="CT26" s="1">
        <v>2.5360107447627503E-4</v>
      </c>
      <c r="CU26" s="1">
        <v>3.8840855301542401E-5</v>
      </c>
      <c r="CV26" s="1">
        <v>7.0117087065009776E-5</v>
      </c>
      <c r="CW26" s="1">
        <v>5.7569512223813878E-5</v>
      </c>
      <c r="CX26" s="1">
        <v>8.8203837649239599E-5</v>
      </c>
      <c r="CY26" s="1">
        <v>1.5058304712325303E-4</v>
      </c>
      <c r="CZ26" s="1">
        <v>4.961178138962062E-5</v>
      </c>
      <c r="DA26" s="1">
        <v>7.9158548442628417E-4</v>
      </c>
      <c r="DB26" s="1">
        <v>1.0005254770580328E-3</v>
      </c>
      <c r="DC26" s="3">
        <v>1.1313013069446889</v>
      </c>
      <c r="DD26" s="3">
        <v>0.86495855526351917</v>
      </c>
    </row>
    <row r="27" spans="1:108" ht="12.75" customHeight="1">
      <c r="A27" s="254">
        <v>206</v>
      </c>
      <c r="B27" s="83" t="s">
        <v>264</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1</v>
      </c>
      <c r="AA27" s="1">
        <v>0</v>
      </c>
      <c r="AB27" s="1">
        <v>0</v>
      </c>
      <c r="AC27" s="1">
        <v>0</v>
      </c>
      <c r="AD27" s="1">
        <v>0</v>
      </c>
      <c r="AE27" s="1">
        <v>0</v>
      </c>
      <c r="AF27" s="1">
        <v>0</v>
      </c>
      <c r="AG27" s="1">
        <v>0</v>
      </c>
      <c r="AH27" s="1">
        <v>0</v>
      </c>
      <c r="AI27" s="1">
        <v>0</v>
      </c>
      <c r="AJ27" s="1">
        <v>0</v>
      </c>
      <c r="AK27" s="1">
        <v>0</v>
      </c>
      <c r="AL27" s="1">
        <v>0</v>
      </c>
      <c r="AM27" s="1">
        <v>0</v>
      </c>
      <c r="AN27" s="1">
        <v>0</v>
      </c>
      <c r="AO27" s="1">
        <v>0</v>
      </c>
      <c r="AP27" s="1">
        <v>0</v>
      </c>
      <c r="AQ27" s="1">
        <v>0</v>
      </c>
      <c r="AR27" s="1">
        <v>0</v>
      </c>
      <c r="AS27" s="1">
        <v>0</v>
      </c>
      <c r="AT27" s="1">
        <v>0</v>
      </c>
      <c r="AU27" s="1">
        <v>0</v>
      </c>
      <c r="AV27" s="1">
        <v>0</v>
      </c>
      <c r="AW27" s="1">
        <v>0</v>
      </c>
      <c r="AX27" s="1">
        <v>0</v>
      </c>
      <c r="AY27" s="1">
        <v>0</v>
      </c>
      <c r="AZ27" s="1">
        <v>0</v>
      </c>
      <c r="BA27" s="1">
        <v>0</v>
      </c>
      <c r="BB27" s="1">
        <v>0</v>
      </c>
      <c r="BC27" s="1">
        <v>0</v>
      </c>
      <c r="BD27" s="1">
        <v>0</v>
      </c>
      <c r="BE27" s="1">
        <v>0</v>
      </c>
      <c r="BF27" s="1">
        <v>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0</v>
      </c>
      <c r="DB27" s="1">
        <v>0</v>
      </c>
      <c r="DC27" s="3">
        <v>1</v>
      </c>
      <c r="DD27" s="3">
        <v>0.76456957130149272</v>
      </c>
    </row>
    <row r="28" spans="1:108" ht="12.75" customHeight="1">
      <c r="A28" s="255">
        <v>207</v>
      </c>
      <c r="B28" s="256" t="s">
        <v>265</v>
      </c>
      <c r="C28" s="26">
        <v>3.2700345244871817E-5</v>
      </c>
      <c r="D28" s="26">
        <v>2.9625081082137772E-4</v>
      </c>
      <c r="E28" s="26">
        <v>5.3440301727250225E-4</v>
      </c>
      <c r="F28" s="26">
        <v>5.1877265982262807E-7</v>
      </c>
      <c r="G28" s="26">
        <v>1.8133055279807744E-4</v>
      </c>
      <c r="H28" s="26">
        <v>3.5896752596265057E-7</v>
      </c>
      <c r="I28" s="26">
        <v>0</v>
      </c>
      <c r="J28" s="26">
        <v>3.0989718104888952E-5</v>
      </c>
      <c r="K28" s="26">
        <v>5.7335302820815248E-7</v>
      </c>
      <c r="L28" s="26">
        <v>5.391984414056656E-5</v>
      </c>
      <c r="M28" s="26">
        <v>0</v>
      </c>
      <c r="N28" s="26">
        <v>2.2205899299844053E-6</v>
      </c>
      <c r="O28" s="26">
        <v>2.6486955076941982E-7</v>
      </c>
      <c r="P28" s="26">
        <v>3.6256492604764313E-7</v>
      </c>
      <c r="Q28" s="26">
        <v>2.3176260769734614E-7</v>
      </c>
      <c r="R28" s="26">
        <v>5.1965162046469109E-7</v>
      </c>
      <c r="S28" s="26">
        <v>1.905452849616861E-7</v>
      </c>
      <c r="T28" s="26">
        <v>2.2804332758572383E-7</v>
      </c>
      <c r="U28" s="26">
        <v>8.520055107494731E-7</v>
      </c>
      <c r="V28" s="26">
        <v>1.2744392255439526E-6</v>
      </c>
      <c r="W28" s="26">
        <v>2.3602746065060955E-7</v>
      </c>
      <c r="X28" s="26">
        <v>5.1167782956097176E-7</v>
      </c>
      <c r="Y28" s="26">
        <v>3.9432552785063955E-7</v>
      </c>
      <c r="Z28" s="26">
        <v>0</v>
      </c>
      <c r="AA28" s="26">
        <v>1.0004802508551909</v>
      </c>
      <c r="AB28" s="26">
        <v>8.1566916314466564E-7</v>
      </c>
      <c r="AC28" s="26">
        <v>5.5753080444097887E-8</v>
      </c>
      <c r="AD28" s="26">
        <v>1.0609094781462637E-7</v>
      </c>
      <c r="AE28" s="26">
        <v>2.6601587527692674E-7</v>
      </c>
      <c r="AF28" s="26">
        <v>1.487262038399753E-6</v>
      </c>
      <c r="AG28" s="26">
        <v>4.2588280924839175E-7</v>
      </c>
      <c r="AH28" s="26">
        <v>1.970064479949255E-7</v>
      </c>
      <c r="AI28" s="26">
        <v>4.9395076420186888E-7</v>
      </c>
      <c r="AJ28" s="26">
        <v>4.5768712488947847E-7</v>
      </c>
      <c r="AK28" s="26">
        <v>9.0665377699241871E-7</v>
      </c>
      <c r="AL28" s="26">
        <v>1.7357998032064541E-7</v>
      </c>
      <c r="AM28" s="26">
        <v>1.9989578835800806E-7</v>
      </c>
      <c r="AN28" s="26">
        <v>2.2756784164942982E-7</v>
      </c>
      <c r="AO28" s="26">
        <v>1.7601775945144967E-7</v>
      </c>
      <c r="AP28" s="26">
        <v>5.0846633276477719E-7</v>
      </c>
      <c r="AQ28" s="26">
        <v>2.4676838173060936E-7</v>
      </c>
      <c r="AR28" s="26">
        <v>2.0052160908800554E-7</v>
      </c>
      <c r="AS28" s="26">
        <v>3.7435934830608662E-7</v>
      </c>
      <c r="AT28" s="26">
        <v>3.9703279419308669E-7</v>
      </c>
      <c r="AU28" s="26">
        <v>3.6623517990466032E-7</v>
      </c>
      <c r="AV28" s="26">
        <v>5.0841743907414717E-7</v>
      </c>
      <c r="AW28" s="26">
        <v>3.1929970634956017E-7</v>
      </c>
      <c r="AX28" s="26">
        <v>4.3577069617125389E-7</v>
      </c>
      <c r="AY28" s="26">
        <v>3.1463585441935194E-7</v>
      </c>
      <c r="AZ28" s="26">
        <v>3.7306333985407467E-7</v>
      </c>
      <c r="BA28" s="26">
        <v>3.8351387097619571E-7</v>
      </c>
      <c r="BB28" s="26">
        <v>2.9090357534304674E-7</v>
      </c>
      <c r="BC28" s="26">
        <v>4.4772444261586104E-7</v>
      </c>
      <c r="BD28" s="26">
        <v>3.3663915521307387E-7</v>
      </c>
      <c r="BE28" s="26">
        <v>3.6972181184718855E-7</v>
      </c>
      <c r="BF28" s="26">
        <v>0</v>
      </c>
      <c r="BG28" s="26">
        <v>6.1836412691347588E-7</v>
      </c>
      <c r="BH28" s="26">
        <v>4.3056176690276344E-7</v>
      </c>
      <c r="BI28" s="26">
        <v>4.5204057034230562E-7</v>
      </c>
      <c r="BJ28" s="26">
        <v>3.9604805186353169E-7</v>
      </c>
      <c r="BK28" s="26">
        <v>7.4054361439407506E-7</v>
      </c>
      <c r="BL28" s="26">
        <v>7.835000048940867E-7</v>
      </c>
      <c r="BM28" s="26">
        <v>1.3061578051881055E-6</v>
      </c>
      <c r="BN28" s="26">
        <v>4.3314088683199934E-7</v>
      </c>
      <c r="BO28" s="26">
        <v>1.0958965346242685E-6</v>
      </c>
      <c r="BP28" s="26">
        <v>1.0629998492390031E-4</v>
      </c>
      <c r="BQ28" s="26">
        <v>5.6515487029814012E-7</v>
      </c>
      <c r="BR28" s="26">
        <v>5.6295479083495527E-7</v>
      </c>
      <c r="BS28" s="26">
        <v>4.9673753745105018E-7</v>
      </c>
      <c r="BT28" s="26">
        <v>7.0099968535837124E-7</v>
      </c>
      <c r="BU28" s="26">
        <v>5.6229420109417031E-8</v>
      </c>
      <c r="BV28" s="26">
        <v>1.7457883983044763E-6</v>
      </c>
      <c r="BW28" s="26">
        <v>5.6634598986900503E-7</v>
      </c>
      <c r="BX28" s="26">
        <v>1.6256330055936545E-7</v>
      </c>
      <c r="BY28" s="26">
        <v>1.6244709549798735E-6</v>
      </c>
      <c r="BZ28" s="26">
        <v>4.569393456626051E-7</v>
      </c>
      <c r="CA28" s="26">
        <v>1.2858610110689844E-6</v>
      </c>
      <c r="CB28" s="26">
        <v>3.3058069525764051E-6</v>
      </c>
      <c r="CC28" s="26">
        <v>1.111982691883573E-6</v>
      </c>
      <c r="CD28" s="26">
        <v>1.4252672906209625E-5</v>
      </c>
      <c r="CE28" s="26">
        <v>1.2689988983497196E-6</v>
      </c>
      <c r="CF28" s="26">
        <v>6.8223853936715601E-7</v>
      </c>
      <c r="CG28" s="26">
        <v>4.2248037003916418E-7</v>
      </c>
      <c r="CH28" s="26">
        <v>1.5308005205237887E-6</v>
      </c>
      <c r="CI28" s="26">
        <v>4.4834333154911559E-7</v>
      </c>
      <c r="CJ28" s="26">
        <v>8.73555088453106E-6</v>
      </c>
      <c r="CK28" s="26">
        <v>2.15608339303675E-6</v>
      </c>
      <c r="CL28" s="26">
        <v>1.2233058918162236E-5</v>
      </c>
      <c r="CM28" s="26">
        <v>3.3554255374590087E-3</v>
      </c>
      <c r="CN28" s="26">
        <v>4.5831651544787932E-4</v>
      </c>
      <c r="CO28" s="26">
        <v>1.6337310819476282E-4</v>
      </c>
      <c r="CP28" s="26">
        <v>7.711280837735395E-5</v>
      </c>
      <c r="CQ28" s="26">
        <v>3.7125541262280356E-7</v>
      </c>
      <c r="CR28" s="26">
        <v>3.2701546041726687E-7</v>
      </c>
      <c r="CS28" s="26">
        <v>2.5927950524183154E-7</v>
      </c>
      <c r="CT28" s="26">
        <v>3.1765423872213149E-7</v>
      </c>
      <c r="CU28" s="26">
        <v>3.2744281965433039E-7</v>
      </c>
      <c r="CV28" s="26">
        <v>6.2874241482378385E-6</v>
      </c>
      <c r="CW28" s="26">
        <v>4.9427519589002452E-6</v>
      </c>
      <c r="CX28" s="26">
        <v>1.3639769095639433E-6</v>
      </c>
      <c r="CY28" s="26">
        <v>1.2435842042600206E-6</v>
      </c>
      <c r="CZ28" s="26">
        <v>1.9307192882812307E-6</v>
      </c>
      <c r="DA28" s="26">
        <v>1.6586569108516421E-7</v>
      </c>
      <c r="DB28" s="26">
        <v>5.1604590074306246E-5</v>
      </c>
      <c r="DC28" s="6">
        <v>1.0059207426767127</v>
      </c>
      <c r="DD28" s="6">
        <v>0.76909639099161342</v>
      </c>
    </row>
    <row r="29" spans="1:108" ht="12.75" customHeight="1">
      <c r="A29" s="254">
        <v>208</v>
      </c>
      <c r="B29" s="83" t="s">
        <v>383</v>
      </c>
      <c r="C29" s="1">
        <v>2.0529384809872806E-3</v>
      </c>
      <c r="D29" s="1">
        <v>3.6963839025599927E-4</v>
      </c>
      <c r="E29" s="1">
        <v>3.5437166474804635E-4</v>
      </c>
      <c r="F29" s="1">
        <v>4.9551176675474977E-5</v>
      </c>
      <c r="G29" s="1">
        <v>2.6737107867665886E-4</v>
      </c>
      <c r="H29" s="1">
        <v>8.9772380536528652E-4</v>
      </c>
      <c r="I29" s="1">
        <v>0</v>
      </c>
      <c r="J29" s="1">
        <v>4.1330043429559093E-4</v>
      </c>
      <c r="K29" s="1">
        <v>4.920293997955696E-5</v>
      </c>
      <c r="L29" s="1">
        <v>5.7557219468843855E-4</v>
      </c>
      <c r="M29" s="1">
        <v>0</v>
      </c>
      <c r="N29" s="1">
        <v>1.3879183489124557E-3</v>
      </c>
      <c r="O29" s="1">
        <v>3.8586087516006624E-4</v>
      </c>
      <c r="P29" s="1">
        <v>2.5778016311194652E-4</v>
      </c>
      <c r="Q29" s="1">
        <v>1.0866193093767918E-3</v>
      </c>
      <c r="R29" s="1">
        <v>2.532833371994283E-4</v>
      </c>
      <c r="S29" s="1">
        <v>1.0954041996400128E-3</v>
      </c>
      <c r="T29" s="1">
        <v>1.5178522776563912E-3</v>
      </c>
      <c r="U29" s="1">
        <v>2.9330488236065078E-4</v>
      </c>
      <c r="V29" s="1">
        <v>5.950791053752659E-4</v>
      </c>
      <c r="W29" s="1">
        <v>3.9689873601487841E-4</v>
      </c>
      <c r="X29" s="1">
        <v>5.7258070557090514E-4</v>
      </c>
      <c r="Y29" s="1">
        <v>4.2738387613268657E-4</v>
      </c>
      <c r="Z29" s="1">
        <v>0</v>
      </c>
      <c r="AA29" s="1">
        <v>5.0421807670005263E-4</v>
      </c>
      <c r="AB29" s="1">
        <v>1.0046255261195525</v>
      </c>
      <c r="AC29" s="1">
        <v>3.5359056315703916E-5</v>
      </c>
      <c r="AD29" s="1">
        <v>5.6182793289943167E-5</v>
      </c>
      <c r="AE29" s="1">
        <v>4.1749039295970803E-4</v>
      </c>
      <c r="AF29" s="1">
        <v>6.8044261478693985E-4</v>
      </c>
      <c r="AG29" s="1">
        <v>1.4045310544134822E-4</v>
      </c>
      <c r="AH29" s="1">
        <v>3.5356279479958529E-5</v>
      </c>
      <c r="AI29" s="1">
        <v>1.5708277261380896E-4</v>
      </c>
      <c r="AJ29" s="1">
        <v>7.6500502254527264E-5</v>
      </c>
      <c r="AK29" s="1">
        <v>1.2680587112397896E-3</v>
      </c>
      <c r="AL29" s="1">
        <v>3.6157177904289559E-5</v>
      </c>
      <c r="AM29" s="1">
        <v>1.2146931452214592E-4</v>
      </c>
      <c r="AN29" s="1">
        <v>2.2329203578860085E-5</v>
      </c>
      <c r="AO29" s="1">
        <v>1.4411949235368061E-5</v>
      </c>
      <c r="AP29" s="1">
        <v>2.5316975625745643E-4</v>
      </c>
      <c r="AQ29" s="1">
        <v>3.9928323141397599E-4</v>
      </c>
      <c r="AR29" s="1">
        <v>2.7934550903025525E-4</v>
      </c>
      <c r="AS29" s="1">
        <v>1.5012136209650406E-4</v>
      </c>
      <c r="AT29" s="1">
        <v>1.7978546217121001E-4</v>
      </c>
      <c r="AU29" s="1">
        <v>5.9029450373208772E-4</v>
      </c>
      <c r="AV29" s="1">
        <v>1.4363198560362914E-4</v>
      </c>
      <c r="AW29" s="1">
        <v>1.454290012233321E-4</v>
      </c>
      <c r="AX29" s="1">
        <v>2.0703240309465179E-4</v>
      </c>
      <c r="AY29" s="1">
        <v>1.229578480026466E-4</v>
      </c>
      <c r="AZ29" s="1">
        <v>1.6655836566654904E-4</v>
      </c>
      <c r="BA29" s="1">
        <v>2.5334631567391317E-4</v>
      </c>
      <c r="BB29" s="1">
        <v>2.3769808096619997E-4</v>
      </c>
      <c r="BC29" s="1">
        <v>1.6824826218604145E-4</v>
      </c>
      <c r="BD29" s="1">
        <v>4.8275471339800783E-4</v>
      </c>
      <c r="BE29" s="1">
        <v>8.62700178081677E-4</v>
      </c>
      <c r="BF29" s="1">
        <v>0</v>
      </c>
      <c r="BG29" s="1">
        <v>1.0952961174067227E-3</v>
      </c>
      <c r="BH29" s="1">
        <v>2.640196136050146E-5</v>
      </c>
      <c r="BI29" s="1">
        <v>2.7231019760341058E-4</v>
      </c>
      <c r="BJ29" s="1">
        <v>4.0274560099481666E-4</v>
      </c>
      <c r="BK29" s="1">
        <v>1.3598371244108126E-4</v>
      </c>
      <c r="BL29" s="1">
        <v>1.2080555631402799E-4</v>
      </c>
      <c r="BM29" s="1">
        <v>5.376602780803692E-5</v>
      </c>
      <c r="BN29" s="1">
        <v>1.7339668203672674E-4</v>
      </c>
      <c r="BO29" s="1">
        <v>9.3010906893222051E-5</v>
      </c>
      <c r="BP29" s="1">
        <v>1.601515231594071E-4</v>
      </c>
      <c r="BQ29" s="1">
        <v>2.5532756287247518E-5</v>
      </c>
      <c r="BR29" s="1">
        <v>2.8924243209070883E-5</v>
      </c>
      <c r="BS29" s="1">
        <v>2.5483780965053019E-5</v>
      </c>
      <c r="BT29" s="1">
        <v>2.425213706886024E-5</v>
      </c>
      <c r="BU29" s="1">
        <v>2.6584154589670869E-5</v>
      </c>
      <c r="BV29" s="1">
        <v>2.8503669090724044E-5</v>
      </c>
      <c r="BW29" s="1">
        <v>3.2842920776074543E-5</v>
      </c>
      <c r="BX29" s="1">
        <v>6.444449197288777E-5</v>
      </c>
      <c r="BY29" s="1">
        <v>3.2235436731547897E-5</v>
      </c>
      <c r="BZ29" s="1">
        <v>2.9313482387995487E-5</v>
      </c>
      <c r="CA29" s="1">
        <v>2.6008081899232332E-5</v>
      </c>
      <c r="CB29" s="1">
        <v>4.6422598441381692E-5</v>
      </c>
      <c r="CC29" s="1">
        <v>4.8953475034669705E-5</v>
      </c>
      <c r="CD29" s="1">
        <v>1.4192535904752162E-5</v>
      </c>
      <c r="CE29" s="1">
        <v>3.4418260105627014E-5</v>
      </c>
      <c r="CF29" s="1">
        <v>1.239556511805427E-4</v>
      </c>
      <c r="CG29" s="1">
        <v>7.0699822903849536E-5</v>
      </c>
      <c r="CH29" s="1">
        <v>4.3012661518203714E-5</v>
      </c>
      <c r="CI29" s="1">
        <v>6.6624157341963592E-4</v>
      </c>
      <c r="CJ29" s="1">
        <v>5.7025979837876035E-5</v>
      </c>
      <c r="CK29" s="1">
        <v>2.2257080090448034E-5</v>
      </c>
      <c r="CL29" s="1">
        <v>3.4406651115699983E-4</v>
      </c>
      <c r="CM29" s="1">
        <v>1.2917297601061449E-4</v>
      </c>
      <c r="CN29" s="1">
        <v>5.1798633606299732E-4</v>
      </c>
      <c r="CO29" s="1">
        <v>1.6686166876111403E-4</v>
      </c>
      <c r="CP29" s="1">
        <v>1.8107558320981803E-4</v>
      </c>
      <c r="CQ29" s="1">
        <v>1.450641636349835E-4</v>
      </c>
      <c r="CR29" s="1">
        <v>1.6221102217564904E-4</v>
      </c>
      <c r="CS29" s="1">
        <v>3.4531378949911732E-4</v>
      </c>
      <c r="CT29" s="1">
        <v>4.1943956422498609E-4</v>
      </c>
      <c r="CU29" s="1">
        <v>1.6374999820699515E-4</v>
      </c>
      <c r="CV29" s="1">
        <v>2.0937766113011269E-4</v>
      </c>
      <c r="CW29" s="1">
        <v>1.7143506756852505E-4</v>
      </c>
      <c r="CX29" s="1">
        <v>1.0399224799795923E-3</v>
      </c>
      <c r="CY29" s="1">
        <v>1.1340045124562166E-4</v>
      </c>
      <c r="CZ29" s="1">
        <v>4.6531787694176311E-4</v>
      </c>
      <c r="DA29" s="1">
        <v>7.8783367344423955E-4</v>
      </c>
      <c r="DB29" s="1">
        <v>1.8389190517488483E-4</v>
      </c>
      <c r="DC29" s="3">
        <v>1.0356843248385177</v>
      </c>
      <c r="DD29" s="3">
        <v>0.79185272024546138</v>
      </c>
    </row>
    <row r="30" spans="1:108" ht="12.75" customHeight="1">
      <c r="A30" s="254">
        <v>211</v>
      </c>
      <c r="B30" s="83" t="s">
        <v>267</v>
      </c>
      <c r="C30" s="1">
        <v>1.4721383976014824E-2</v>
      </c>
      <c r="D30" s="1">
        <v>7.4742944467370729E-3</v>
      </c>
      <c r="E30" s="1">
        <v>7.0581682208601445E-3</v>
      </c>
      <c r="F30" s="1">
        <v>1.6179261476724285E-2</v>
      </c>
      <c r="G30" s="1">
        <v>3.0926803395838615E-2</v>
      </c>
      <c r="H30" s="1">
        <v>5.390595416070354E-2</v>
      </c>
      <c r="I30" s="1">
        <v>0</v>
      </c>
      <c r="J30" s="1">
        <v>6.8679502882679289E-3</v>
      </c>
      <c r="K30" s="1">
        <v>1.7150150631308355E-3</v>
      </c>
      <c r="L30" s="1">
        <v>9.5422431422258445E-3</v>
      </c>
      <c r="M30" s="1">
        <v>0</v>
      </c>
      <c r="N30" s="1">
        <v>1.5988341238894432E-2</v>
      </c>
      <c r="O30" s="1">
        <v>2.5821388354307345E-3</v>
      </c>
      <c r="P30" s="1">
        <v>9.4219969345090068E-3</v>
      </c>
      <c r="Q30" s="1">
        <v>4.0164182093094707E-3</v>
      </c>
      <c r="R30" s="1">
        <v>7.1377315061291894E-3</v>
      </c>
      <c r="S30" s="1">
        <v>3.6991335299938551E-3</v>
      </c>
      <c r="T30" s="1">
        <v>3.2962122579193601E-3</v>
      </c>
      <c r="U30" s="1">
        <v>3.1670417583632281E-2</v>
      </c>
      <c r="V30" s="1">
        <v>1.5455905915809968E-2</v>
      </c>
      <c r="W30" s="1">
        <v>0.27961968199385401</v>
      </c>
      <c r="X30" s="1">
        <v>8.2266218132898833E-2</v>
      </c>
      <c r="Y30" s="1">
        <v>9.6616845074291538E-2</v>
      </c>
      <c r="Z30" s="1">
        <v>0</v>
      </c>
      <c r="AA30" s="1">
        <v>3.2280875447336112E-3</v>
      </c>
      <c r="AB30" s="1">
        <v>6.484947666368669E-3</v>
      </c>
      <c r="AC30" s="1">
        <v>1.0231010301465411</v>
      </c>
      <c r="AD30" s="1">
        <v>5.8322148017309235E-3</v>
      </c>
      <c r="AE30" s="1">
        <v>1.0065226703553155E-2</v>
      </c>
      <c r="AF30" s="1">
        <v>7.4254353830717316E-3</v>
      </c>
      <c r="AG30" s="1">
        <v>4.2663890165413713E-3</v>
      </c>
      <c r="AH30" s="1">
        <v>8.9612830280870331E-3</v>
      </c>
      <c r="AI30" s="1">
        <v>1.3957277867926415E-2</v>
      </c>
      <c r="AJ30" s="1">
        <v>2.1348246558023472E-2</v>
      </c>
      <c r="AK30" s="1">
        <v>1.3373443911441466E-2</v>
      </c>
      <c r="AL30" s="1">
        <v>4.2335545479917332E-3</v>
      </c>
      <c r="AM30" s="1">
        <v>3.5923479768401592E-3</v>
      </c>
      <c r="AN30" s="1">
        <v>4.3830217557630632E-3</v>
      </c>
      <c r="AO30" s="1">
        <v>4.735948530457698E-3</v>
      </c>
      <c r="AP30" s="1">
        <v>4.4596361276578967E-3</v>
      </c>
      <c r="AQ30" s="1">
        <v>4.556253861479437E-3</v>
      </c>
      <c r="AR30" s="1">
        <v>4.198263543472888E-3</v>
      </c>
      <c r="AS30" s="1">
        <v>2.5419627802356903E-3</v>
      </c>
      <c r="AT30" s="1">
        <v>2.1943414861952679E-3</v>
      </c>
      <c r="AU30" s="1">
        <v>3.5152133604647467E-3</v>
      </c>
      <c r="AV30" s="1">
        <v>4.3351196744666606E-3</v>
      </c>
      <c r="AW30" s="1">
        <v>1.8584518894633215E-3</v>
      </c>
      <c r="AX30" s="1">
        <v>2.2751089389289568E-3</v>
      </c>
      <c r="AY30" s="1">
        <v>1.8839666789662324E-3</v>
      </c>
      <c r="AZ30" s="1">
        <v>1.2954323830794423E-3</v>
      </c>
      <c r="BA30" s="1">
        <v>2.6801707592888366E-3</v>
      </c>
      <c r="BB30" s="1">
        <v>1.6169232069788925E-3</v>
      </c>
      <c r="BC30" s="1">
        <v>1.5725629022536529E-3</v>
      </c>
      <c r="BD30" s="1">
        <v>2.3290760940740218E-3</v>
      </c>
      <c r="BE30" s="1">
        <v>2.7994552637191005E-3</v>
      </c>
      <c r="BF30" s="1">
        <v>0</v>
      </c>
      <c r="BG30" s="1">
        <v>6.3386482013329066E-3</v>
      </c>
      <c r="BH30" s="1">
        <v>1.7443575033898109E-2</v>
      </c>
      <c r="BI30" s="1">
        <v>5.5603676384362822E-3</v>
      </c>
      <c r="BJ30" s="1">
        <v>6.038021799286696E-3</v>
      </c>
      <c r="BK30" s="1">
        <v>1.0803426438203225E-2</v>
      </c>
      <c r="BL30" s="1">
        <v>5.9304317777327453E-3</v>
      </c>
      <c r="BM30" s="1">
        <v>3.5618006846932108E-2</v>
      </c>
      <c r="BN30" s="1">
        <v>1.7940240817510111E-2</v>
      </c>
      <c r="BO30" s="1">
        <v>1.0460629102830382E-2</v>
      </c>
      <c r="BP30" s="1">
        <v>1.0469062919562462E-2</v>
      </c>
      <c r="BQ30" s="1">
        <v>7.5823765129080728E-3</v>
      </c>
      <c r="BR30" s="1">
        <v>2.1167194591489077E-3</v>
      </c>
      <c r="BS30" s="1">
        <v>3.2187730506053744E-3</v>
      </c>
      <c r="BT30" s="1">
        <v>1.9059034808400176E-3</v>
      </c>
      <c r="BU30" s="1">
        <v>5.7347591074760021E-4</v>
      </c>
      <c r="BV30" s="1">
        <v>3.9150881453649021E-3</v>
      </c>
      <c r="BW30" s="1">
        <v>3.2882066890663295E-2</v>
      </c>
      <c r="BX30" s="1">
        <v>0.14036176951041582</v>
      </c>
      <c r="BY30" s="1">
        <v>5.1584927399837062E-2</v>
      </c>
      <c r="BZ30" s="1">
        <v>8.0547099161277502E-2</v>
      </c>
      <c r="CA30" s="1">
        <v>1.3564834747016108E-2</v>
      </c>
      <c r="CB30" s="1">
        <v>3.6757521007088636E-3</v>
      </c>
      <c r="CC30" s="1">
        <v>3.1800640305733084E-3</v>
      </c>
      <c r="CD30" s="1">
        <v>5.9389340034727064E-3</v>
      </c>
      <c r="CE30" s="1">
        <v>2.7537925216682044E-3</v>
      </c>
      <c r="CF30" s="1">
        <v>3.2318683281607023E-3</v>
      </c>
      <c r="CG30" s="1">
        <v>3.0492939980448302E-3</v>
      </c>
      <c r="CH30" s="1">
        <v>2.4436303451655238E-3</v>
      </c>
      <c r="CI30" s="1">
        <v>4.2222760071372531E-3</v>
      </c>
      <c r="CJ30" s="1">
        <v>6.8344552496835782E-3</v>
      </c>
      <c r="CK30" s="1">
        <v>3.6887538937134001E-3</v>
      </c>
      <c r="CL30" s="1">
        <v>5.5967756634606311E-3</v>
      </c>
      <c r="CM30" s="1">
        <v>3.0469673384492428E-3</v>
      </c>
      <c r="CN30" s="1">
        <v>4.3541893745027592E-3</v>
      </c>
      <c r="CO30" s="1">
        <v>3.6399573529064589E-3</v>
      </c>
      <c r="CP30" s="1">
        <v>3.9503080253396293E-3</v>
      </c>
      <c r="CQ30" s="1">
        <v>4.3918533540237168E-3</v>
      </c>
      <c r="CR30" s="1">
        <v>3.4411353079775121E-3</v>
      </c>
      <c r="CS30" s="1">
        <v>3.6042605175587959E-3</v>
      </c>
      <c r="CT30" s="1">
        <v>3.5284122885355686E-3</v>
      </c>
      <c r="CU30" s="1">
        <v>2.7521303560914001E-3</v>
      </c>
      <c r="CV30" s="1">
        <v>7.493701170297613E-3</v>
      </c>
      <c r="CW30" s="1">
        <v>4.7171507297643408E-3</v>
      </c>
      <c r="CX30" s="1">
        <v>9.0324027425290141E-3</v>
      </c>
      <c r="CY30" s="1">
        <v>1.1303379393413313E-2</v>
      </c>
      <c r="CZ30" s="1">
        <v>7.5444547855663714E-3</v>
      </c>
      <c r="DA30" s="1">
        <v>2.7375906776949763E-3</v>
      </c>
      <c r="DB30" s="1">
        <v>2.2657537115228298E-2</v>
      </c>
      <c r="DC30" s="3">
        <v>2.4869289812891902</v>
      </c>
      <c r="DD30" s="3">
        <v>1.9014302250815343</v>
      </c>
    </row>
    <row r="31" spans="1:108" ht="12.75" customHeight="1">
      <c r="A31" s="254">
        <v>212</v>
      </c>
      <c r="B31" s="83" t="s">
        <v>268</v>
      </c>
      <c r="C31" s="1">
        <v>4.55852420495231E-4</v>
      </c>
      <c r="D31" s="1">
        <v>6.0243020428688888E-4</v>
      </c>
      <c r="E31" s="1">
        <v>1.0378657378057449E-3</v>
      </c>
      <c r="F31" s="1">
        <v>3.3375736993611761E-4</v>
      </c>
      <c r="G31" s="1">
        <v>4.6640411531203506E-4</v>
      </c>
      <c r="H31" s="1">
        <v>1.4833965247905551E-3</v>
      </c>
      <c r="I31" s="1">
        <v>0</v>
      </c>
      <c r="J31" s="1">
        <v>4.4381016685156327E-4</v>
      </c>
      <c r="K31" s="1">
        <v>1.971061240520024E-4</v>
      </c>
      <c r="L31" s="1">
        <v>4.5437820674597529E-4</v>
      </c>
      <c r="M31" s="1">
        <v>0</v>
      </c>
      <c r="N31" s="1">
        <v>9.3317872655997918E-4</v>
      </c>
      <c r="O31" s="1">
        <v>3.3191216556396799E-4</v>
      </c>
      <c r="P31" s="1">
        <v>4.387813892471849E-4</v>
      </c>
      <c r="Q31" s="1">
        <v>1.1397571467333858E-3</v>
      </c>
      <c r="R31" s="1">
        <v>2.5136183069205827E-3</v>
      </c>
      <c r="S31" s="1">
        <v>4.0601414707862619E-4</v>
      </c>
      <c r="T31" s="1">
        <v>4.7211133260402591E-4</v>
      </c>
      <c r="U31" s="1">
        <v>6.3685427875729093E-3</v>
      </c>
      <c r="V31" s="1">
        <v>6.0939640484714746E-3</v>
      </c>
      <c r="W31" s="1">
        <v>6.1368220638152249E-4</v>
      </c>
      <c r="X31" s="1">
        <v>3.1289530736325183E-3</v>
      </c>
      <c r="Y31" s="1">
        <v>1.0295467810440197E-3</v>
      </c>
      <c r="Z31" s="1">
        <v>0</v>
      </c>
      <c r="AA31" s="1">
        <v>2.6536225154833966E-4</v>
      </c>
      <c r="AB31" s="1">
        <v>5.6519824192908445E-4</v>
      </c>
      <c r="AC31" s="1">
        <v>1.6554491516242414E-4</v>
      </c>
      <c r="AD31" s="1">
        <v>1.038390830939697</v>
      </c>
      <c r="AE31" s="1">
        <v>8.471106010159617E-4</v>
      </c>
      <c r="AF31" s="1">
        <v>1.217638447439788E-3</v>
      </c>
      <c r="AG31" s="1">
        <v>3.2771849703618707E-4</v>
      </c>
      <c r="AH31" s="1">
        <v>8.9898368070862955E-4</v>
      </c>
      <c r="AI31" s="1">
        <v>3.1230451628115616E-3</v>
      </c>
      <c r="AJ31" s="1">
        <v>1.2478789231058953E-3</v>
      </c>
      <c r="AK31" s="1">
        <v>1.4025139915201889E-2</v>
      </c>
      <c r="AL31" s="1">
        <v>8.8865586774894437E-2</v>
      </c>
      <c r="AM31" s="1">
        <v>1.8385075877421209E-2</v>
      </c>
      <c r="AN31" s="1">
        <v>3.9950561727731225E-2</v>
      </c>
      <c r="AO31" s="1">
        <v>1.5613913963415456E-3</v>
      </c>
      <c r="AP31" s="1">
        <v>1.0007206089589595E-3</v>
      </c>
      <c r="AQ31" s="1">
        <v>1.4195541068366532E-2</v>
      </c>
      <c r="AR31" s="1">
        <v>1.3271823342522238E-2</v>
      </c>
      <c r="AS31" s="1">
        <v>4.5989711632205372E-3</v>
      </c>
      <c r="AT31" s="1">
        <v>3.8745448684712595E-3</v>
      </c>
      <c r="AU31" s="1">
        <v>9.0017142349521889E-4</v>
      </c>
      <c r="AV31" s="1">
        <v>1.1472135501426745E-3</v>
      </c>
      <c r="AW31" s="1">
        <v>7.5709558244888898E-4</v>
      </c>
      <c r="AX31" s="1">
        <v>3.2028669050231436E-3</v>
      </c>
      <c r="AY31" s="1">
        <v>2.2515927329057181E-3</v>
      </c>
      <c r="AZ31" s="1">
        <v>6.0500463212251982E-4</v>
      </c>
      <c r="BA31" s="1">
        <v>2.3713567104204423E-3</v>
      </c>
      <c r="BB31" s="1">
        <v>1.6521758805951503E-3</v>
      </c>
      <c r="BC31" s="1">
        <v>4.3820775229718069E-4</v>
      </c>
      <c r="BD31" s="1">
        <v>4.0176463277379875E-3</v>
      </c>
      <c r="BE31" s="1">
        <v>1.2576000917116473E-2</v>
      </c>
      <c r="BF31" s="1">
        <v>0</v>
      </c>
      <c r="BG31" s="1">
        <v>8.3644730633908987E-4</v>
      </c>
      <c r="BH31" s="1">
        <v>1.039033472636729E-3</v>
      </c>
      <c r="BI31" s="1">
        <v>2.8219334463802179E-3</v>
      </c>
      <c r="BJ31" s="1">
        <v>1.5492411296293676E-3</v>
      </c>
      <c r="BK31" s="1">
        <v>3.481288180690105E-2</v>
      </c>
      <c r="BL31" s="1">
        <v>1.3649790723923015E-2</v>
      </c>
      <c r="BM31" s="1">
        <v>3.0363828198671637E-2</v>
      </c>
      <c r="BN31" s="1">
        <v>6.8451305820974235E-4</v>
      </c>
      <c r="BO31" s="1">
        <v>1.4155774838002398E-3</v>
      </c>
      <c r="BP31" s="1">
        <v>1.2445283587147564E-3</v>
      </c>
      <c r="BQ31" s="1">
        <v>7.4085599884176994E-4</v>
      </c>
      <c r="BR31" s="1">
        <v>1.5848463058570593E-4</v>
      </c>
      <c r="BS31" s="1">
        <v>7.3094827530238563E-4</v>
      </c>
      <c r="BT31" s="1">
        <v>2.3561332045919062E-4</v>
      </c>
      <c r="BU31" s="1">
        <v>1.0073243989890738E-4</v>
      </c>
      <c r="BV31" s="1">
        <v>9.8738854845492998E-4</v>
      </c>
      <c r="BW31" s="1">
        <v>1.762169179042631E-4</v>
      </c>
      <c r="BX31" s="1">
        <v>2.2944329838287821E-4</v>
      </c>
      <c r="BY31" s="1">
        <v>1.9924865102479219E-4</v>
      </c>
      <c r="BZ31" s="1">
        <v>1.5110610636199563E-4</v>
      </c>
      <c r="CA31" s="1">
        <v>1.810752431922056E-4</v>
      </c>
      <c r="CB31" s="1">
        <v>1.5033096513650554E-3</v>
      </c>
      <c r="CC31" s="1">
        <v>3.9629169460309819E-4</v>
      </c>
      <c r="CD31" s="1">
        <v>2.0573178379330206E-4</v>
      </c>
      <c r="CE31" s="1">
        <v>4.0844103494403855E-4</v>
      </c>
      <c r="CF31" s="1">
        <v>3.3906073138507509E-4</v>
      </c>
      <c r="CG31" s="1">
        <v>1.3810389929744569E-4</v>
      </c>
      <c r="CH31" s="1">
        <v>2.7967949204401281E-4</v>
      </c>
      <c r="CI31" s="1">
        <v>2.483409564760281E-4</v>
      </c>
      <c r="CJ31" s="1">
        <v>3.3220797337206047E-4</v>
      </c>
      <c r="CK31" s="1">
        <v>6.0782299190612218E-4</v>
      </c>
      <c r="CL31" s="1">
        <v>2.7314010492849412E-4</v>
      </c>
      <c r="CM31" s="1">
        <v>2.5416154298724749E-4</v>
      </c>
      <c r="CN31" s="1">
        <v>3.2651795891914734E-4</v>
      </c>
      <c r="CO31" s="1">
        <v>6.260049141657238E-4</v>
      </c>
      <c r="CP31" s="1">
        <v>3.7937392015989805E-4</v>
      </c>
      <c r="CQ31" s="1">
        <v>3.4447771459663543E-4</v>
      </c>
      <c r="CR31" s="1">
        <v>2.2037194813149109E-4</v>
      </c>
      <c r="CS31" s="1">
        <v>2.3272726255720065E-4</v>
      </c>
      <c r="CT31" s="1">
        <v>5.7380019373845905E-4</v>
      </c>
      <c r="CU31" s="1">
        <v>2.1399376631345361E-4</v>
      </c>
      <c r="CV31" s="1">
        <v>9.2074848614797809E-4</v>
      </c>
      <c r="CW31" s="1">
        <v>1.1407559923142902E-3</v>
      </c>
      <c r="CX31" s="1">
        <v>7.8215691132487168E-4</v>
      </c>
      <c r="CY31" s="1">
        <v>1.0445735810791325E-3</v>
      </c>
      <c r="CZ31" s="1">
        <v>1.0028062449337202E-3</v>
      </c>
      <c r="DA31" s="1">
        <v>2.5598234734256896E-4</v>
      </c>
      <c r="DB31" s="1">
        <v>8.5822523793316926E-4</v>
      </c>
      <c r="DC31" s="3">
        <v>1.4118607605523514</v>
      </c>
      <c r="DD31" s="3">
        <v>1.0794657764329108</v>
      </c>
    </row>
    <row r="32" spans="1:108" ht="12.75" customHeight="1">
      <c r="A32" s="254">
        <v>221</v>
      </c>
      <c r="B32" s="83" t="s">
        <v>269</v>
      </c>
      <c r="C32" s="1">
        <v>3.103050023401967E-3</v>
      </c>
      <c r="D32" s="1">
        <v>1.0502090689949249E-3</v>
      </c>
      <c r="E32" s="1">
        <v>1.4707265786418891E-3</v>
      </c>
      <c r="F32" s="1">
        <v>5.4552977285319427E-3</v>
      </c>
      <c r="G32" s="1">
        <v>4.2663970871161623E-3</v>
      </c>
      <c r="H32" s="1">
        <v>5.1809576094797032E-4</v>
      </c>
      <c r="I32" s="1">
        <v>0</v>
      </c>
      <c r="J32" s="1">
        <v>4.5560903864684159E-3</v>
      </c>
      <c r="K32" s="1">
        <v>3.9094901951766689E-3</v>
      </c>
      <c r="L32" s="1">
        <v>1.265056877011511E-3</v>
      </c>
      <c r="M32" s="1">
        <v>0</v>
      </c>
      <c r="N32" s="1">
        <v>1.4145212682582673E-3</v>
      </c>
      <c r="O32" s="1">
        <v>2.9004172642725203E-3</v>
      </c>
      <c r="P32" s="1">
        <v>2.6170416116815167E-3</v>
      </c>
      <c r="Q32" s="1">
        <v>6.3676681111625591E-3</v>
      </c>
      <c r="R32" s="1">
        <v>5.933429109066386E-4</v>
      </c>
      <c r="S32" s="1">
        <v>2.5237712736908883E-3</v>
      </c>
      <c r="T32" s="1">
        <v>1.1664932830938741E-2</v>
      </c>
      <c r="U32" s="1">
        <v>2.7827286812879752E-3</v>
      </c>
      <c r="V32" s="1">
        <v>1.3844682867068206E-3</v>
      </c>
      <c r="W32" s="1">
        <v>9.9288858790218249E-5</v>
      </c>
      <c r="X32" s="1">
        <v>6.8883818361105474E-4</v>
      </c>
      <c r="Y32" s="1">
        <v>3.7182922653601993E-4</v>
      </c>
      <c r="Z32" s="1">
        <v>0</v>
      </c>
      <c r="AA32" s="1">
        <v>6.187673486150758E-3</v>
      </c>
      <c r="AB32" s="1">
        <v>2.1053492700254771E-3</v>
      </c>
      <c r="AC32" s="1">
        <v>5.6991849714992823E-5</v>
      </c>
      <c r="AD32" s="1">
        <v>7.7990440942399689E-5</v>
      </c>
      <c r="AE32" s="1">
        <v>1.0547795316147761</v>
      </c>
      <c r="AF32" s="1">
        <v>1.4488245333425116E-2</v>
      </c>
      <c r="AG32" s="1">
        <v>2.7654858761126642E-2</v>
      </c>
      <c r="AH32" s="1">
        <v>1.5814492206015515E-3</v>
      </c>
      <c r="AI32" s="1">
        <v>2.9012139236900297E-4</v>
      </c>
      <c r="AJ32" s="1">
        <v>6.8032962578782827E-4</v>
      </c>
      <c r="AK32" s="1">
        <v>1.2692176087417541E-3</v>
      </c>
      <c r="AL32" s="1">
        <v>1.2414669047673558E-4</v>
      </c>
      <c r="AM32" s="1">
        <v>1.2659978313924575E-4</v>
      </c>
      <c r="AN32" s="1">
        <v>2.4418977400926951E-4</v>
      </c>
      <c r="AO32" s="1">
        <v>1.729992592740738E-4</v>
      </c>
      <c r="AP32" s="1">
        <v>7.6672533954838078E-3</v>
      </c>
      <c r="AQ32" s="1">
        <v>6.2589337740957427E-4</v>
      </c>
      <c r="AR32" s="1">
        <v>7.2932249492059173E-4</v>
      </c>
      <c r="AS32" s="1">
        <v>1.5878228561239628E-3</v>
      </c>
      <c r="AT32" s="1">
        <v>2.7475705091129926E-3</v>
      </c>
      <c r="AU32" s="1">
        <v>1.275647202336239E-2</v>
      </c>
      <c r="AV32" s="1">
        <v>6.8893966561313393E-3</v>
      </c>
      <c r="AW32" s="1">
        <v>2.2055190878307288E-3</v>
      </c>
      <c r="AX32" s="1">
        <v>4.6256977549902585E-3</v>
      </c>
      <c r="AY32" s="1">
        <v>7.0190031876026229E-3</v>
      </c>
      <c r="AZ32" s="1">
        <v>2.7366142182697478E-3</v>
      </c>
      <c r="BA32" s="1">
        <v>1.8001760189200553E-2</v>
      </c>
      <c r="BB32" s="1">
        <v>6.5718149685294403E-3</v>
      </c>
      <c r="BC32" s="1">
        <v>1.1037664990430908E-2</v>
      </c>
      <c r="BD32" s="1">
        <v>7.0668619901971211E-3</v>
      </c>
      <c r="BE32" s="1">
        <v>1.0330699207012292E-3</v>
      </c>
      <c r="BF32" s="1">
        <v>0</v>
      </c>
      <c r="BG32" s="1">
        <v>1.4632356944208945E-2</v>
      </c>
      <c r="BH32" s="1">
        <v>6.5017140567159382E-4</v>
      </c>
      <c r="BI32" s="1">
        <v>2.8761222870968806E-3</v>
      </c>
      <c r="BJ32" s="1">
        <v>4.0622759565254523E-3</v>
      </c>
      <c r="BK32" s="1">
        <v>2.4778916271870855E-3</v>
      </c>
      <c r="BL32" s="1">
        <v>2.9493703201079547E-3</v>
      </c>
      <c r="BM32" s="1">
        <v>3.0721987092413556E-4</v>
      </c>
      <c r="BN32" s="1">
        <v>3.7647153633603675E-4</v>
      </c>
      <c r="BO32" s="1">
        <v>8.2239050543732057E-3</v>
      </c>
      <c r="BP32" s="1">
        <v>6.7000177900481295E-4</v>
      </c>
      <c r="BQ32" s="1">
        <v>1.8493776844286276E-3</v>
      </c>
      <c r="BR32" s="1">
        <v>9.8072748344671E-4</v>
      </c>
      <c r="BS32" s="1">
        <v>3.9309242143976888E-4</v>
      </c>
      <c r="BT32" s="1">
        <v>5.0750304216990133E-4</v>
      </c>
      <c r="BU32" s="1">
        <v>4.0097518691244909E-4</v>
      </c>
      <c r="BV32" s="1">
        <v>3.0066988476167245E-4</v>
      </c>
      <c r="BW32" s="1">
        <v>2.251463864364018E-4</v>
      </c>
      <c r="BX32" s="1">
        <v>6.0944749675648441E-4</v>
      </c>
      <c r="BY32" s="1">
        <v>2.6922100488650525E-4</v>
      </c>
      <c r="BZ32" s="1">
        <v>3.1067056428939188E-4</v>
      </c>
      <c r="CA32" s="1">
        <v>6.1748792420870111E-4</v>
      </c>
      <c r="CB32" s="1">
        <v>1.1804013430679761E-3</v>
      </c>
      <c r="CC32" s="1">
        <v>7.903694904508174E-4</v>
      </c>
      <c r="CD32" s="1">
        <v>1.2723880641059407E-4</v>
      </c>
      <c r="CE32" s="1">
        <v>2.7349497056299775E-4</v>
      </c>
      <c r="CF32" s="1">
        <v>5.5147533380820271E-4</v>
      </c>
      <c r="CG32" s="1">
        <v>2.2717526481575261E-3</v>
      </c>
      <c r="CH32" s="1">
        <v>3.3267554001585299E-4</v>
      </c>
      <c r="CI32" s="1">
        <v>1.0422417135046295E-3</v>
      </c>
      <c r="CJ32" s="1">
        <v>5.3642243547643046E-4</v>
      </c>
      <c r="CK32" s="1">
        <v>2.8676870241419524E-4</v>
      </c>
      <c r="CL32" s="1">
        <v>2.6938477116526718E-3</v>
      </c>
      <c r="CM32" s="1">
        <v>6.1458673154357536E-4</v>
      </c>
      <c r="CN32" s="1">
        <v>2.3486715131793259E-4</v>
      </c>
      <c r="CO32" s="1">
        <v>3.7164853465487498E-4</v>
      </c>
      <c r="CP32" s="1">
        <v>3.7244616628602457E-4</v>
      </c>
      <c r="CQ32" s="1">
        <v>9.55068872988395E-4</v>
      </c>
      <c r="CR32" s="1">
        <v>3.5472976743734666E-4</v>
      </c>
      <c r="CS32" s="1">
        <v>1.3229885273846652E-3</v>
      </c>
      <c r="CT32" s="1">
        <v>2.7042735222464259E-3</v>
      </c>
      <c r="CU32" s="1">
        <v>4.6052977320823306E-4</v>
      </c>
      <c r="CV32" s="1">
        <v>9.6800530378695108E-4</v>
      </c>
      <c r="CW32" s="1">
        <v>7.8771458594806016E-4</v>
      </c>
      <c r="CX32" s="1">
        <v>1.1794667386664389E-3</v>
      </c>
      <c r="CY32" s="1">
        <v>2.0412495384792262E-3</v>
      </c>
      <c r="CZ32" s="1">
        <v>5.6832378658750956E-4</v>
      </c>
      <c r="DA32" s="1">
        <v>1.0445653951289297E-2</v>
      </c>
      <c r="DB32" s="1">
        <v>2.1068443159893836E-3</v>
      </c>
      <c r="DC32" s="3">
        <v>1.3414098857695016</v>
      </c>
      <c r="DD32" s="3">
        <v>1.0256011813023722</v>
      </c>
    </row>
    <row r="33" spans="1:108" ht="12.75" customHeight="1">
      <c r="A33" s="255">
        <v>222</v>
      </c>
      <c r="B33" s="256" t="s">
        <v>270</v>
      </c>
      <c r="C33" s="26">
        <v>4.3019150931015331E-4</v>
      </c>
      <c r="D33" s="26">
        <v>3.0217421379833933E-4</v>
      </c>
      <c r="E33" s="26">
        <v>8.8305969068869553E-4</v>
      </c>
      <c r="F33" s="26">
        <v>4.1579501128326387E-4</v>
      </c>
      <c r="G33" s="26">
        <v>2.8263143615815764E-4</v>
      </c>
      <c r="H33" s="26">
        <v>1.4531512703958723E-3</v>
      </c>
      <c r="I33" s="26">
        <v>0</v>
      </c>
      <c r="J33" s="26">
        <v>1.6981941006628847E-4</v>
      </c>
      <c r="K33" s="26">
        <v>5.9545486500742117E-5</v>
      </c>
      <c r="L33" s="26">
        <v>1.6496634910063296E-4</v>
      </c>
      <c r="M33" s="26">
        <v>0</v>
      </c>
      <c r="N33" s="26">
        <v>1.4764002560530527E-4</v>
      </c>
      <c r="O33" s="26">
        <v>4.9003902571541824E-4</v>
      </c>
      <c r="P33" s="26">
        <v>2.874715107198126E-4</v>
      </c>
      <c r="Q33" s="26">
        <v>2.5827243256190587E-4</v>
      </c>
      <c r="R33" s="26">
        <v>5.7684104497434122E-5</v>
      </c>
      <c r="S33" s="26">
        <v>7.4644071236313586E-5</v>
      </c>
      <c r="T33" s="26">
        <v>1.583560888393251E-4</v>
      </c>
      <c r="U33" s="26">
        <v>3.1775710671858736E-4</v>
      </c>
      <c r="V33" s="26">
        <v>1.8096952769668746E-4</v>
      </c>
      <c r="W33" s="26">
        <v>1.1749764154600366E-4</v>
      </c>
      <c r="X33" s="26">
        <v>3.1194978097217929E-4</v>
      </c>
      <c r="Y33" s="26">
        <v>1.9188174252818469E-4</v>
      </c>
      <c r="Z33" s="26">
        <v>0</v>
      </c>
      <c r="AA33" s="26">
        <v>2.1004439408585834E-4</v>
      </c>
      <c r="AB33" s="26">
        <v>9.4779938893378498E-5</v>
      </c>
      <c r="AC33" s="26">
        <v>1.1822397444860468E-5</v>
      </c>
      <c r="AD33" s="26">
        <v>4.4293791855928767E-5</v>
      </c>
      <c r="AE33" s="26">
        <v>1.9503053508778824E-4</v>
      </c>
      <c r="AF33" s="26">
        <v>1.0094485333299998</v>
      </c>
      <c r="AG33" s="26">
        <v>5.740509234517028E-4</v>
      </c>
      <c r="AH33" s="26">
        <v>6.039685498958439E-5</v>
      </c>
      <c r="AI33" s="26">
        <v>8.9460415672022427E-4</v>
      </c>
      <c r="AJ33" s="26">
        <v>8.5143491464112009E-5</v>
      </c>
      <c r="AK33" s="26">
        <v>4.7846274626461231E-4</v>
      </c>
      <c r="AL33" s="26">
        <v>1.7662895209328422E-4</v>
      </c>
      <c r="AM33" s="26">
        <v>5.7890790041739884E-5</v>
      </c>
      <c r="AN33" s="26">
        <v>1.133542005681113E-4</v>
      </c>
      <c r="AO33" s="26">
        <v>5.4821136713106347E-5</v>
      </c>
      <c r="AP33" s="26">
        <v>1.0663655764622065E-4</v>
      </c>
      <c r="AQ33" s="26">
        <v>5.2328791580580737E-4</v>
      </c>
      <c r="AR33" s="26">
        <v>1.8852157999383267E-4</v>
      </c>
      <c r="AS33" s="26">
        <v>1.1385799045792089E-3</v>
      </c>
      <c r="AT33" s="26">
        <v>1.043061532363745E-3</v>
      </c>
      <c r="AU33" s="26">
        <v>1.7584126773145918E-3</v>
      </c>
      <c r="AV33" s="26">
        <v>1.3561978109249814E-3</v>
      </c>
      <c r="AW33" s="26">
        <v>1.1856426097065771E-4</v>
      </c>
      <c r="AX33" s="26">
        <v>1.3422772862287204E-3</v>
      </c>
      <c r="AY33" s="26">
        <v>1.1343166945593508E-3</v>
      </c>
      <c r="AZ33" s="26">
        <v>4.0520131100008674E-4</v>
      </c>
      <c r="BA33" s="26">
        <v>8.8351696094318428E-4</v>
      </c>
      <c r="BB33" s="26">
        <v>8.3157296795010314E-4</v>
      </c>
      <c r="BC33" s="26">
        <v>4.614985283145461E-4</v>
      </c>
      <c r="BD33" s="26">
        <v>3.9112327111913243E-3</v>
      </c>
      <c r="BE33" s="26">
        <v>1.6774726848985133E-3</v>
      </c>
      <c r="BF33" s="26">
        <v>0</v>
      </c>
      <c r="BG33" s="26">
        <v>1.4315510646874877E-3</v>
      </c>
      <c r="BH33" s="26">
        <v>7.3170878480488684E-4</v>
      </c>
      <c r="BI33" s="26">
        <v>1.5446741171944568E-4</v>
      </c>
      <c r="BJ33" s="26">
        <v>1.7155276154510465E-4</v>
      </c>
      <c r="BK33" s="26">
        <v>7.1859863636282635E-4</v>
      </c>
      <c r="BL33" s="26">
        <v>6.8458985980647655E-4</v>
      </c>
      <c r="BM33" s="26">
        <v>1.8894031720693784E-4</v>
      </c>
      <c r="BN33" s="26">
        <v>6.6858039897536259E-5</v>
      </c>
      <c r="BO33" s="26">
        <v>3.340789942151113E-4</v>
      </c>
      <c r="BP33" s="26">
        <v>1.6240606693907317E-3</v>
      </c>
      <c r="BQ33" s="26">
        <v>1.2378304124385832E-4</v>
      </c>
      <c r="BR33" s="26">
        <v>5.5864740216056167E-5</v>
      </c>
      <c r="BS33" s="26">
        <v>3.976995721119501E-5</v>
      </c>
      <c r="BT33" s="26">
        <v>3.0330554270797695E-5</v>
      </c>
      <c r="BU33" s="26">
        <v>1.468764533741595E-5</v>
      </c>
      <c r="BV33" s="26">
        <v>7.674280661760278E-5</v>
      </c>
      <c r="BW33" s="26">
        <v>4.0937216284525938E-4</v>
      </c>
      <c r="BX33" s="26">
        <v>2.1884083381943729E-3</v>
      </c>
      <c r="BY33" s="26">
        <v>5.4418684409578589E-4</v>
      </c>
      <c r="BZ33" s="26">
        <v>7.198380843680584E-5</v>
      </c>
      <c r="CA33" s="26">
        <v>2.8649165376731247E-4</v>
      </c>
      <c r="CB33" s="26">
        <v>1.7713549707456736E-4</v>
      </c>
      <c r="CC33" s="26">
        <v>9.4589316713914953E-5</v>
      </c>
      <c r="CD33" s="26">
        <v>9.7385204460511337E-5</v>
      </c>
      <c r="CE33" s="26">
        <v>9.9679539541688541E-5</v>
      </c>
      <c r="CF33" s="26">
        <v>1.0150082399083876E-4</v>
      </c>
      <c r="CG33" s="26">
        <v>1.1488370644865492E-4</v>
      </c>
      <c r="CH33" s="26">
        <v>7.9317274771748404E-5</v>
      </c>
      <c r="CI33" s="26">
        <v>7.6263987870689139E-5</v>
      </c>
      <c r="CJ33" s="26">
        <v>3.2234485340149565E-4</v>
      </c>
      <c r="CK33" s="26">
        <v>6.5687080623794272E-5</v>
      </c>
      <c r="CL33" s="26">
        <v>1.609011767768395E-4</v>
      </c>
      <c r="CM33" s="26">
        <v>2.5668841394902147E-4</v>
      </c>
      <c r="CN33" s="26">
        <v>1.9079508158270989E-4</v>
      </c>
      <c r="CO33" s="26">
        <v>2.78751584424417E-4</v>
      </c>
      <c r="CP33" s="26">
        <v>2.8977403450324414E-4</v>
      </c>
      <c r="CQ33" s="26">
        <v>9.5066956727544343E-4</v>
      </c>
      <c r="CR33" s="26">
        <v>4.7323577564880687E-4</v>
      </c>
      <c r="CS33" s="26">
        <v>6.6312836139552735E-5</v>
      </c>
      <c r="CT33" s="26">
        <v>9.1062875041168622E-3</v>
      </c>
      <c r="CU33" s="26">
        <v>5.7106035009728811E-5</v>
      </c>
      <c r="CV33" s="26">
        <v>3.665632308366788E-4</v>
      </c>
      <c r="CW33" s="26">
        <v>1.0243661267043476E-4</v>
      </c>
      <c r="CX33" s="26">
        <v>1.8344715683341059E-4</v>
      </c>
      <c r="CY33" s="26">
        <v>2.2136148824554157E-4</v>
      </c>
      <c r="CZ33" s="26">
        <v>2.0550342993679464E-4</v>
      </c>
      <c r="DA33" s="26">
        <v>1.8479198600830896E-3</v>
      </c>
      <c r="DB33" s="26">
        <v>3.6485103566495381E-4</v>
      </c>
      <c r="DC33" s="6">
        <v>1.0624351266607666</v>
      </c>
      <c r="DD33" s="6">
        <v>0.81230556932666942</v>
      </c>
    </row>
    <row r="34" spans="1:108" ht="12.75" customHeight="1">
      <c r="A34" s="254">
        <v>231</v>
      </c>
      <c r="B34" s="83" t="s">
        <v>271</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c r="W34" s="1">
        <v>0</v>
      </c>
      <c r="X34" s="1">
        <v>0</v>
      </c>
      <c r="Y34" s="1">
        <v>0</v>
      </c>
      <c r="Z34" s="1">
        <v>0</v>
      </c>
      <c r="AA34" s="1">
        <v>0</v>
      </c>
      <c r="AB34" s="1">
        <v>0</v>
      </c>
      <c r="AC34" s="1">
        <v>0</v>
      </c>
      <c r="AD34" s="1">
        <v>0</v>
      </c>
      <c r="AE34" s="1">
        <v>0</v>
      </c>
      <c r="AF34" s="1">
        <v>0</v>
      </c>
      <c r="AG34" s="1">
        <v>1</v>
      </c>
      <c r="AH34" s="1">
        <v>0</v>
      </c>
      <c r="AI34" s="1">
        <v>0</v>
      </c>
      <c r="AJ34" s="1">
        <v>0</v>
      </c>
      <c r="AK34" s="1">
        <v>0</v>
      </c>
      <c r="AL34" s="1">
        <v>0</v>
      </c>
      <c r="AM34" s="1">
        <v>0</v>
      </c>
      <c r="AN34" s="1">
        <v>0</v>
      </c>
      <c r="AO34" s="1">
        <v>0</v>
      </c>
      <c r="AP34" s="1">
        <v>0</v>
      </c>
      <c r="AQ34" s="1">
        <v>0</v>
      </c>
      <c r="AR34" s="1">
        <v>0</v>
      </c>
      <c r="AS34" s="1">
        <v>0</v>
      </c>
      <c r="AT34" s="1">
        <v>0</v>
      </c>
      <c r="AU34" s="1">
        <v>0</v>
      </c>
      <c r="AV34" s="1">
        <v>0</v>
      </c>
      <c r="AW34" s="1">
        <v>0</v>
      </c>
      <c r="AX34" s="1">
        <v>0</v>
      </c>
      <c r="AY34" s="1">
        <v>0</v>
      </c>
      <c r="AZ34" s="1">
        <v>0</v>
      </c>
      <c r="BA34" s="1">
        <v>0</v>
      </c>
      <c r="BB34" s="1">
        <v>0</v>
      </c>
      <c r="BC34" s="1">
        <v>0</v>
      </c>
      <c r="BD34" s="1">
        <v>0</v>
      </c>
      <c r="BE34" s="1">
        <v>0</v>
      </c>
      <c r="BF34" s="1">
        <v>0</v>
      </c>
      <c r="BG34" s="1">
        <v>0</v>
      </c>
      <c r="BH34" s="1">
        <v>0</v>
      </c>
      <c r="BI34" s="1">
        <v>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0</v>
      </c>
      <c r="CC34" s="1">
        <v>0</v>
      </c>
      <c r="CD34" s="1">
        <v>0</v>
      </c>
      <c r="CE34" s="1">
        <v>0</v>
      </c>
      <c r="CF34" s="1">
        <v>0</v>
      </c>
      <c r="CG34" s="1">
        <v>0</v>
      </c>
      <c r="CH34" s="1">
        <v>0</v>
      </c>
      <c r="CI34" s="1">
        <v>0</v>
      </c>
      <c r="CJ34" s="1">
        <v>0</v>
      </c>
      <c r="CK34" s="1">
        <v>0</v>
      </c>
      <c r="CL34" s="1">
        <v>0</v>
      </c>
      <c r="CM34" s="1">
        <v>0</v>
      </c>
      <c r="CN34" s="1">
        <v>0</v>
      </c>
      <c r="CO34" s="1">
        <v>0</v>
      </c>
      <c r="CP34" s="1">
        <v>0</v>
      </c>
      <c r="CQ34" s="1">
        <v>0</v>
      </c>
      <c r="CR34" s="1">
        <v>0</v>
      </c>
      <c r="CS34" s="1">
        <v>0</v>
      </c>
      <c r="CT34" s="1">
        <v>0</v>
      </c>
      <c r="CU34" s="1">
        <v>0</v>
      </c>
      <c r="CV34" s="1">
        <v>0</v>
      </c>
      <c r="CW34" s="1">
        <v>0</v>
      </c>
      <c r="CX34" s="1">
        <v>0</v>
      </c>
      <c r="CY34" s="1">
        <v>0</v>
      </c>
      <c r="CZ34" s="1">
        <v>0</v>
      </c>
      <c r="DA34" s="1">
        <v>0</v>
      </c>
      <c r="DB34" s="1">
        <v>0</v>
      </c>
      <c r="DC34" s="3">
        <v>1</v>
      </c>
      <c r="DD34" s="3">
        <v>0.76456957130149272</v>
      </c>
    </row>
    <row r="35" spans="1:108" ht="12.75" customHeight="1">
      <c r="A35" s="254">
        <v>251</v>
      </c>
      <c r="B35" s="83" t="s">
        <v>272</v>
      </c>
      <c r="C35" s="1">
        <v>2.0902993425086502E-7</v>
      </c>
      <c r="D35" s="1">
        <v>1.4951704168852944E-7</v>
      </c>
      <c r="E35" s="1">
        <v>1.8511613642376377E-7</v>
      </c>
      <c r="F35" s="1">
        <v>1.1840583816230945E-6</v>
      </c>
      <c r="G35" s="1">
        <v>1.6635815473274498E-7</v>
      </c>
      <c r="H35" s="1">
        <v>3.6777571597132354E-7</v>
      </c>
      <c r="I35" s="1">
        <v>0</v>
      </c>
      <c r="J35" s="1">
        <v>1.0175072666939395E-6</v>
      </c>
      <c r="K35" s="1">
        <v>9.6591024839283602E-6</v>
      </c>
      <c r="L35" s="1">
        <v>1.6542590350715982E-7</v>
      </c>
      <c r="M35" s="1">
        <v>0</v>
      </c>
      <c r="N35" s="1">
        <v>5.0205409838961087E-7</v>
      </c>
      <c r="O35" s="1">
        <v>1.1559014961380123E-6</v>
      </c>
      <c r="P35" s="1">
        <v>4.2829186957474461E-7</v>
      </c>
      <c r="Q35" s="1">
        <v>2.4809520983466321E-5</v>
      </c>
      <c r="R35" s="1">
        <v>1.2574118961314818E-7</v>
      </c>
      <c r="S35" s="1">
        <v>9.6912477039529715E-8</v>
      </c>
      <c r="T35" s="1">
        <v>1.4901718259963055E-7</v>
      </c>
      <c r="U35" s="1">
        <v>2.0399237810265276E-7</v>
      </c>
      <c r="V35" s="1">
        <v>1.5221029320266375E-6</v>
      </c>
      <c r="W35" s="1">
        <v>1.5284569666246616E-7</v>
      </c>
      <c r="X35" s="1">
        <v>7.1768005046727788E-7</v>
      </c>
      <c r="Y35" s="1">
        <v>2.5214918442183903E-7</v>
      </c>
      <c r="Z35" s="1">
        <v>0</v>
      </c>
      <c r="AA35" s="1">
        <v>7.2393566506120835E-6</v>
      </c>
      <c r="AB35" s="1">
        <v>3.3861838886779011E-6</v>
      </c>
      <c r="AC35" s="1">
        <v>1.7080082974360364E-8</v>
      </c>
      <c r="AD35" s="1">
        <v>4.5053321214907333E-8</v>
      </c>
      <c r="AE35" s="1">
        <v>6.3294944169787137E-6</v>
      </c>
      <c r="AF35" s="1">
        <v>1.603746754930497E-6</v>
      </c>
      <c r="AG35" s="1">
        <v>2.6274154147841269E-7</v>
      </c>
      <c r="AH35" s="1">
        <v>1.0000744184186174</v>
      </c>
      <c r="AI35" s="1">
        <v>2.2234965880567503E-7</v>
      </c>
      <c r="AJ35" s="1">
        <v>1.9937732851395484E-7</v>
      </c>
      <c r="AK35" s="1">
        <v>1.5154532138781325E-6</v>
      </c>
      <c r="AL35" s="1">
        <v>9.83989417993293E-8</v>
      </c>
      <c r="AM35" s="1">
        <v>8.9494378220261086E-8</v>
      </c>
      <c r="AN35" s="1">
        <v>9.6050050131727638E-8</v>
      </c>
      <c r="AO35" s="1">
        <v>7.4493586936399488E-8</v>
      </c>
      <c r="AP35" s="1">
        <v>1.4130804261903942E-5</v>
      </c>
      <c r="AQ35" s="1">
        <v>6.3069273191405723E-7</v>
      </c>
      <c r="AR35" s="1">
        <v>5.1071960775883354E-7</v>
      </c>
      <c r="AS35" s="1">
        <v>1.6865143842223317E-6</v>
      </c>
      <c r="AT35" s="1">
        <v>3.5580610200891354E-7</v>
      </c>
      <c r="AU35" s="1">
        <v>3.0294622608602537E-6</v>
      </c>
      <c r="AV35" s="1">
        <v>3.6167768592578168E-6</v>
      </c>
      <c r="AW35" s="1">
        <v>6.9893083161288365E-6</v>
      </c>
      <c r="AX35" s="1">
        <v>4.1322082869773686E-7</v>
      </c>
      <c r="AY35" s="1">
        <v>2.9840365627291471E-6</v>
      </c>
      <c r="AZ35" s="1">
        <v>5.8083197853489439E-7</v>
      </c>
      <c r="BA35" s="1">
        <v>9.4205699641333966E-6</v>
      </c>
      <c r="BB35" s="1">
        <v>6.5276099983542241E-6</v>
      </c>
      <c r="BC35" s="1">
        <v>2.5804811942822065E-7</v>
      </c>
      <c r="BD35" s="1">
        <v>1.6884077076151227E-5</v>
      </c>
      <c r="BE35" s="1">
        <v>1.6761002936426463E-6</v>
      </c>
      <c r="BF35" s="1">
        <v>0</v>
      </c>
      <c r="BG35" s="1">
        <v>9.9889468444942516E-6</v>
      </c>
      <c r="BH35" s="1">
        <v>1.1596268060064931E-7</v>
      </c>
      <c r="BI35" s="1">
        <v>6.5370626998159426E-6</v>
      </c>
      <c r="BJ35" s="1">
        <v>3.700129873287365E-6</v>
      </c>
      <c r="BK35" s="1">
        <v>2.3074974154932404E-7</v>
      </c>
      <c r="BL35" s="1">
        <v>3.4801341014644992E-7</v>
      </c>
      <c r="BM35" s="1">
        <v>3.3490160614403733E-7</v>
      </c>
      <c r="BN35" s="1">
        <v>2.8282987755812836E-7</v>
      </c>
      <c r="BO35" s="1">
        <v>5.2609081868768749E-7</v>
      </c>
      <c r="BP35" s="1">
        <v>2.8740386358821576E-7</v>
      </c>
      <c r="BQ35" s="1">
        <v>2.4886219654674515E-7</v>
      </c>
      <c r="BR35" s="1">
        <v>9.3101923995432293E-8</v>
      </c>
      <c r="BS35" s="1">
        <v>1.3557716448118762E-7</v>
      </c>
      <c r="BT35" s="1">
        <v>1.7558011834045469E-7</v>
      </c>
      <c r="BU35" s="1">
        <v>2.1997370012425926E-7</v>
      </c>
      <c r="BV35" s="1">
        <v>1.8801555760573985E-7</v>
      </c>
      <c r="BW35" s="1">
        <v>1.8365426675668934E-7</v>
      </c>
      <c r="BX35" s="1">
        <v>8.8181729999050343E-7</v>
      </c>
      <c r="BY35" s="1">
        <v>2.0809841605215652E-7</v>
      </c>
      <c r="BZ35" s="1">
        <v>9.6673100533270106E-8</v>
      </c>
      <c r="CA35" s="1">
        <v>1.7581199460405026E-7</v>
      </c>
      <c r="CB35" s="1">
        <v>2.5799828240923504E-7</v>
      </c>
      <c r="CC35" s="1">
        <v>2.0150142206994303E-7</v>
      </c>
      <c r="CD35" s="1">
        <v>4.3844553255094328E-8</v>
      </c>
      <c r="CE35" s="1">
        <v>1.4192178260083755E-7</v>
      </c>
      <c r="CF35" s="1">
        <v>2.6224722963683406E-7</v>
      </c>
      <c r="CG35" s="1">
        <v>1.808401277126174E-7</v>
      </c>
      <c r="CH35" s="1">
        <v>2.3397706220706553E-7</v>
      </c>
      <c r="CI35" s="1">
        <v>1.3095701879965716E-7</v>
      </c>
      <c r="CJ35" s="1">
        <v>2.7986481878775327E-7</v>
      </c>
      <c r="CK35" s="1">
        <v>5.4025447851920248E-7</v>
      </c>
      <c r="CL35" s="1">
        <v>3.9237224401356789E-6</v>
      </c>
      <c r="CM35" s="1">
        <v>4.6192173968690069E-7</v>
      </c>
      <c r="CN35" s="1">
        <v>4.8952542208600949E-6</v>
      </c>
      <c r="CO35" s="1">
        <v>4.0884260160400221E-7</v>
      </c>
      <c r="CP35" s="1">
        <v>3.612938791533458E-7</v>
      </c>
      <c r="CQ35" s="1">
        <v>4.1742204760865496E-7</v>
      </c>
      <c r="CR35" s="1">
        <v>4.5788182895620346E-7</v>
      </c>
      <c r="CS35" s="1">
        <v>1.0698535235999272E-7</v>
      </c>
      <c r="CT35" s="1">
        <v>1.0010954835874645E-5</v>
      </c>
      <c r="CU35" s="1">
        <v>9.7438174364300001E-8</v>
      </c>
      <c r="CV35" s="1">
        <v>1.0550009600226689E-6</v>
      </c>
      <c r="CW35" s="1">
        <v>6.3030279516727048E-7</v>
      </c>
      <c r="CX35" s="1">
        <v>2.6594511904428939E-7</v>
      </c>
      <c r="CY35" s="1">
        <v>1.0167159760320256E-6</v>
      </c>
      <c r="CZ35" s="1">
        <v>1.7064598046282186E-7</v>
      </c>
      <c r="DA35" s="1">
        <v>2.6169312055898722E-7</v>
      </c>
      <c r="DB35" s="1">
        <v>2.7804105242457198E-6</v>
      </c>
      <c r="DC35" s="3">
        <v>1.0002630674678623</v>
      </c>
      <c r="DD35" s="3">
        <v>0.76477070468261954</v>
      </c>
    </row>
    <row r="36" spans="1:108" ht="12.75" customHeight="1">
      <c r="A36" s="254">
        <v>252</v>
      </c>
      <c r="B36" s="83" t="s">
        <v>273</v>
      </c>
      <c r="C36" s="1">
        <v>3.0380102866151714E-4</v>
      </c>
      <c r="D36" s="1">
        <v>2.258956976264621E-4</v>
      </c>
      <c r="E36" s="1">
        <v>1.9622579235776912E-4</v>
      </c>
      <c r="F36" s="1">
        <v>1.8704804093627419E-4</v>
      </c>
      <c r="G36" s="1">
        <v>1.4445006447789851E-4</v>
      </c>
      <c r="H36" s="1">
        <v>4.4279800296048694E-4</v>
      </c>
      <c r="I36" s="1">
        <v>0</v>
      </c>
      <c r="J36" s="1">
        <v>1.3922261442804077E-4</v>
      </c>
      <c r="K36" s="1">
        <v>5.2277787167211304E-5</v>
      </c>
      <c r="L36" s="1">
        <v>1.4956660418294346E-4</v>
      </c>
      <c r="M36" s="1">
        <v>0</v>
      </c>
      <c r="N36" s="1">
        <v>2.1099374284067092E-4</v>
      </c>
      <c r="O36" s="1">
        <v>9.589613379022951E-5</v>
      </c>
      <c r="P36" s="1">
        <v>1.1758930410740261E-4</v>
      </c>
      <c r="Q36" s="1">
        <v>1.6384322547767361E-4</v>
      </c>
      <c r="R36" s="1">
        <v>4.4237337862004864E-4</v>
      </c>
      <c r="S36" s="1">
        <v>2.5230984301924386E-4</v>
      </c>
      <c r="T36" s="1">
        <v>1.4774311801650096E-4</v>
      </c>
      <c r="U36" s="1">
        <v>2.7406135186935617E-4</v>
      </c>
      <c r="V36" s="1">
        <v>4.9117389745386418E-4</v>
      </c>
      <c r="W36" s="1">
        <v>1.6178253112803792E-4</v>
      </c>
      <c r="X36" s="1">
        <v>3.349311979738706E-4</v>
      </c>
      <c r="Y36" s="1">
        <v>4.3322198694971669E-4</v>
      </c>
      <c r="Z36" s="1">
        <v>0</v>
      </c>
      <c r="AA36" s="1">
        <v>1.1037293580911722E-4</v>
      </c>
      <c r="AB36" s="1">
        <v>1.2774775527463834E-4</v>
      </c>
      <c r="AC36" s="1">
        <v>2.6972364023288501E-5</v>
      </c>
      <c r="AD36" s="1">
        <v>8.5040993631843145E-5</v>
      </c>
      <c r="AE36" s="1">
        <v>2.8598283817637282E-4</v>
      </c>
      <c r="AF36" s="1">
        <v>2.1237659449981864E-4</v>
      </c>
      <c r="AG36" s="1">
        <v>1.1171072780879984E-4</v>
      </c>
      <c r="AH36" s="1">
        <v>2.2579749282396929E-4</v>
      </c>
      <c r="AI36" s="1">
        <v>1.0432941137387937</v>
      </c>
      <c r="AJ36" s="1">
        <v>3.3470585064924405E-4</v>
      </c>
      <c r="AK36" s="1">
        <v>2.3302087455069225E-3</v>
      </c>
      <c r="AL36" s="1">
        <v>3.0737388074112922E-4</v>
      </c>
      <c r="AM36" s="1">
        <v>2.4234026169893985E-4</v>
      </c>
      <c r="AN36" s="1">
        <v>2.5898619979187641E-4</v>
      </c>
      <c r="AO36" s="1">
        <v>2.2125037036316135E-4</v>
      </c>
      <c r="AP36" s="1">
        <v>2.2933940342337029E-4</v>
      </c>
      <c r="AQ36" s="1">
        <v>3.063302750942802E-4</v>
      </c>
      <c r="AR36" s="1">
        <v>2.6367753024327532E-4</v>
      </c>
      <c r="AS36" s="1">
        <v>1.7496994054329656E-4</v>
      </c>
      <c r="AT36" s="1">
        <v>1.5764426892866983E-4</v>
      </c>
      <c r="AU36" s="1">
        <v>1.1885466314509505E-4</v>
      </c>
      <c r="AV36" s="1">
        <v>1.6616379420637998E-4</v>
      </c>
      <c r="AW36" s="1">
        <v>2.1603029495245854E-4</v>
      </c>
      <c r="AX36" s="1">
        <v>1.7613805077670722E-4</v>
      </c>
      <c r="AY36" s="1">
        <v>9.1912131348674528E-5</v>
      </c>
      <c r="AZ36" s="1">
        <v>8.8729754006099741E-5</v>
      </c>
      <c r="BA36" s="1">
        <v>1.8916815885478393E-4</v>
      </c>
      <c r="BB36" s="1">
        <v>6.1828798522647438E-5</v>
      </c>
      <c r="BC36" s="1">
        <v>1.0071004301125453E-4</v>
      </c>
      <c r="BD36" s="1">
        <v>9.2041403129604238E-5</v>
      </c>
      <c r="BE36" s="1">
        <v>1.3877819552031694E-4</v>
      </c>
      <c r="BF36" s="1">
        <v>0</v>
      </c>
      <c r="BG36" s="1">
        <v>3.8204091504028361E-4</v>
      </c>
      <c r="BH36" s="1">
        <v>1.1742878292376685E-4</v>
      </c>
      <c r="BI36" s="1">
        <v>2.0990149265433768E-2</v>
      </c>
      <c r="BJ36" s="1">
        <v>2.5865500426811606E-2</v>
      </c>
      <c r="BK36" s="1">
        <v>4.6674377386495013E-2</v>
      </c>
      <c r="BL36" s="1">
        <v>2.7010480473211786E-2</v>
      </c>
      <c r="BM36" s="1">
        <v>1.0518194562773812E-3</v>
      </c>
      <c r="BN36" s="1">
        <v>1.5378074096542931E-3</v>
      </c>
      <c r="BO36" s="1">
        <v>1.8572032394624045E-3</v>
      </c>
      <c r="BP36" s="1">
        <v>4.3676601099914918E-4</v>
      </c>
      <c r="BQ36" s="1">
        <v>2.8864630099797935E-4</v>
      </c>
      <c r="BR36" s="1">
        <v>2.1166638196792561E-4</v>
      </c>
      <c r="BS36" s="1">
        <v>6.1176881752283811E-4</v>
      </c>
      <c r="BT36" s="1">
        <v>8.7862582237572065E-4</v>
      </c>
      <c r="BU36" s="1">
        <v>1.5727104747092961E-3</v>
      </c>
      <c r="BV36" s="1">
        <v>9.654418170569342E-4</v>
      </c>
      <c r="BW36" s="1">
        <v>9.2942667558599401E-5</v>
      </c>
      <c r="BX36" s="1">
        <v>6.1294292027482098E-4</v>
      </c>
      <c r="BY36" s="1">
        <v>2.3701103341595818E-4</v>
      </c>
      <c r="BZ36" s="1">
        <v>8.1826167526982343E-5</v>
      </c>
      <c r="CA36" s="1">
        <v>3.3331056222362315E-4</v>
      </c>
      <c r="CB36" s="1">
        <v>8.3505746603031942E-4</v>
      </c>
      <c r="CC36" s="1">
        <v>7.7738105777709426E-4</v>
      </c>
      <c r="CD36" s="1">
        <v>1.0237180387159997E-4</v>
      </c>
      <c r="CE36" s="1">
        <v>3.3956843862374664E-4</v>
      </c>
      <c r="CF36" s="1">
        <v>1.117187513008175E-3</v>
      </c>
      <c r="CG36" s="1">
        <v>8.5012254692777765E-5</v>
      </c>
      <c r="CH36" s="1">
        <v>5.1416461704254554E-4</v>
      </c>
      <c r="CI36" s="1">
        <v>2.000005842708065E-4</v>
      </c>
      <c r="CJ36" s="1">
        <v>6.1094593597656557E-4</v>
      </c>
      <c r="CK36" s="1">
        <v>4.1369036956793271E-4</v>
      </c>
      <c r="CL36" s="1">
        <v>3.2734156599175697E-4</v>
      </c>
      <c r="CM36" s="1">
        <v>1.7848785880365356E-4</v>
      </c>
      <c r="CN36" s="1">
        <v>1.4922965270982051E-4</v>
      </c>
      <c r="CO36" s="1">
        <v>2.4549137076581033E-4</v>
      </c>
      <c r="CP36" s="1">
        <v>2.0487418606654863E-4</v>
      </c>
      <c r="CQ36" s="1">
        <v>1.5813160185487884E-4</v>
      </c>
      <c r="CR36" s="1">
        <v>1.3824023196230684E-4</v>
      </c>
      <c r="CS36" s="1">
        <v>2.6269033250519167E-4</v>
      </c>
      <c r="CT36" s="1">
        <v>9.1802062609430809E-5</v>
      </c>
      <c r="CU36" s="1">
        <v>1.2496880152955967E-4</v>
      </c>
      <c r="CV36" s="1">
        <v>2.6109877146144716E-4</v>
      </c>
      <c r="CW36" s="1">
        <v>1.8406535950844395E-4</v>
      </c>
      <c r="CX36" s="1">
        <v>2.5743627778545717E-4</v>
      </c>
      <c r="CY36" s="1">
        <v>3.2088473207039515E-4</v>
      </c>
      <c r="CZ36" s="1">
        <v>3.087507629720099E-4</v>
      </c>
      <c r="DA36" s="1">
        <v>8.4052775863916924E-5</v>
      </c>
      <c r="DB36" s="1">
        <v>1.1981393089584161E-3</v>
      </c>
      <c r="DC36" s="3">
        <v>1.1970160348255661</v>
      </c>
      <c r="DD36" s="3">
        <v>0.91520203658759569</v>
      </c>
    </row>
    <row r="37" spans="1:108" ht="12.75" customHeight="1">
      <c r="A37" s="254">
        <v>253</v>
      </c>
      <c r="B37" s="83" t="s">
        <v>274</v>
      </c>
      <c r="C37" s="1">
        <v>2.8809812412371227E-5</v>
      </c>
      <c r="D37" s="1">
        <v>6.3924518811295745E-6</v>
      </c>
      <c r="E37" s="1">
        <v>4.5283471063957718E-6</v>
      </c>
      <c r="F37" s="1">
        <v>2.7813972582099559E-6</v>
      </c>
      <c r="G37" s="1">
        <v>3.7052466748337166E-6</v>
      </c>
      <c r="H37" s="1">
        <v>3.9652167188051171E-6</v>
      </c>
      <c r="I37" s="1">
        <v>0</v>
      </c>
      <c r="J37" s="1">
        <v>1.5138280445497069E-5</v>
      </c>
      <c r="K37" s="1">
        <v>5.1715337961162482E-6</v>
      </c>
      <c r="L37" s="1">
        <v>1.0129412659282775E-5</v>
      </c>
      <c r="M37" s="1">
        <v>0</v>
      </c>
      <c r="N37" s="1">
        <v>3.8909146335006036E-6</v>
      </c>
      <c r="O37" s="1">
        <v>1.8958193745902991E-6</v>
      </c>
      <c r="P37" s="1">
        <v>2.9193502290695229E-6</v>
      </c>
      <c r="Q37" s="1">
        <v>3.3299414618226153E-4</v>
      </c>
      <c r="R37" s="1">
        <v>3.7089945612696886E-6</v>
      </c>
      <c r="S37" s="1">
        <v>2.8629397197709769E-6</v>
      </c>
      <c r="T37" s="1">
        <v>2.4568004712372764E-6</v>
      </c>
      <c r="U37" s="1">
        <v>3.2198493819277844E-6</v>
      </c>
      <c r="V37" s="1">
        <v>2.1954921568936052E-5</v>
      </c>
      <c r="W37" s="1">
        <v>1.3554336613510945E-6</v>
      </c>
      <c r="X37" s="1">
        <v>2.917047092304205E-6</v>
      </c>
      <c r="Y37" s="1">
        <v>3.3266308530308778E-6</v>
      </c>
      <c r="Z37" s="1">
        <v>0</v>
      </c>
      <c r="AA37" s="1">
        <v>1.910790876044855E-6</v>
      </c>
      <c r="AB37" s="1">
        <v>1.1198458833475165E-5</v>
      </c>
      <c r="AC37" s="1">
        <v>3.6528584494096728E-7</v>
      </c>
      <c r="AD37" s="1">
        <v>1.2474150732814964E-6</v>
      </c>
      <c r="AE37" s="1">
        <v>1.3524706509260154E-5</v>
      </c>
      <c r="AF37" s="1">
        <v>4.2218641763075787E-6</v>
      </c>
      <c r="AG37" s="1">
        <v>3.8284769317672731E-6</v>
      </c>
      <c r="AH37" s="1">
        <v>2.1711033282933246E-6</v>
      </c>
      <c r="AI37" s="1">
        <v>9.4138420451036179E-6</v>
      </c>
      <c r="AJ37" s="1">
        <v>1.0009040294874687</v>
      </c>
      <c r="AK37" s="1">
        <v>4.4759131903808798E-6</v>
      </c>
      <c r="AL37" s="1">
        <v>2.4592191487421911E-6</v>
      </c>
      <c r="AM37" s="1">
        <v>2.3619437963652891E-6</v>
      </c>
      <c r="AN37" s="1">
        <v>3.4600937041082654E-6</v>
      </c>
      <c r="AO37" s="1">
        <v>2.0838516555839002E-6</v>
      </c>
      <c r="AP37" s="1">
        <v>3.5327874594367058E-6</v>
      </c>
      <c r="AQ37" s="1">
        <v>3.3405108169883683E-6</v>
      </c>
      <c r="AR37" s="1">
        <v>1.6678913250556184E-5</v>
      </c>
      <c r="AS37" s="1">
        <v>3.8955845423371636E-6</v>
      </c>
      <c r="AT37" s="1">
        <v>7.7234108826557144E-6</v>
      </c>
      <c r="AU37" s="1">
        <v>2.77383335574086E-5</v>
      </c>
      <c r="AV37" s="1">
        <v>1.4959554858344048E-3</v>
      </c>
      <c r="AW37" s="1">
        <v>5.6211024999335661E-3</v>
      </c>
      <c r="AX37" s="1">
        <v>4.2334654216407292E-4</v>
      </c>
      <c r="AY37" s="1">
        <v>4.2314172711046826E-6</v>
      </c>
      <c r="AZ37" s="1">
        <v>1.0863268754123877E-4</v>
      </c>
      <c r="BA37" s="1">
        <v>1.6185178715660067E-5</v>
      </c>
      <c r="BB37" s="1">
        <v>2.6906924552926391E-5</v>
      </c>
      <c r="BC37" s="1">
        <v>1.5241605956565404E-5</v>
      </c>
      <c r="BD37" s="1">
        <v>1.012697769313357E-5</v>
      </c>
      <c r="BE37" s="1">
        <v>3.6396703444709008E-6</v>
      </c>
      <c r="BF37" s="1">
        <v>0</v>
      </c>
      <c r="BG37" s="1">
        <v>2.5656756383781156E-5</v>
      </c>
      <c r="BH37" s="1">
        <v>1.8062655642560867E-5</v>
      </c>
      <c r="BI37" s="1">
        <v>7.3784355641769975E-4</v>
      </c>
      <c r="BJ37" s="1">
        <v>1.3531768463466854E-4</v>
      </c>
      <c r="BK37" s="1">
        <v>4.3769158652047975E-5</v>
      </c>
      <c r="BL37" s="1">
        <v>1.0886385336067076E-4</v>
      </c>
      <c r="BM37" s="1">
        <v>7.0714736261392969E-6</v>
      </c>
      <c r="BN37" s="1">
        <v>9.4451962112008295E-6</v>
      </c>
      <c r="BO37" s="1">
        <v>1.1791106484633451E-5</v>
      </c>
      <c r="BP37" s="1">
        <v>2.8894201927775233E-5</v>
      </c>
      <c r="BQ37" s="1">
        <v>1.615939113314154E-5</v>
      </c>
      <c r="BR37" s="1">
        <v>3.4021958901300775E-6</v>
      </c>
      <c r="BS37" s="1">
        <v>5.7728804973381772E-6</v>
      </c>
      <c r="BT37" s="1">
        <v>8.2897337243447936E-6</v>
      </c>
      <c r="BU37" s="1">
        <v>7.9991617170818297E-6</v>
      </c>
      <c r="BV37" s="1">
        <v>7.3879211751792892E-6</v>
      </c>
      <c r="BW37" s="1">
        <v>4.3575189776382486E-6</v>
      </c>
      <c r="BX37" s="1">
        <v>5.1698508219974995E-6</v>
      </c>
      <c r="BY37" s="1">
        <v>2.1275662939044703E-5</v>
      </c>
      <c r="BZ37" s="1">
        <v>2.4764369817542069E-6</v>
      </c>
      <c r="CA37" s="1">
        <v>7.1277247449855003E-6</v>
      </c>
      <c r="CB37" s="1">
        <v>9.8466991441980003E-6</v>
      </c>
      <c r="CC37" s="1">
        <v>6.6549470008041941E-6</v>
      </c>
      <c r="CD37" s="1">
        <v>1.6551187171625357E-6</v>
      </c>
      <c r="CE37" s="1">
        <v>4.0951351762863468E-6</v>
      </c>
      <c r="CF37" s="1">
        <v>7.5959179806441253E-6</v>
      </c>
      <c r="CG37" s="1">
        <v>2.9498109421463357E-6</v>
      </c>
      <c r="CH37" s="1">
        <v>9.348658250954523E-6</v>
      </c>
      <c r="CI37" s="1">
        <v>3.5709291652086515E-6</v>
      </c>
      <c r="CJ37" s="1">
        <v>1.4274777445910708E-5</v>
      </c>
      <c r="CK37" s="1">
        <v>1.8417876385532673E-5</v>
      </c>
      <c r="CL37" s="1">
        <v>4.1147128814117455E-6</v>
      </c>
      <c r="CM37" s="1">
        <v>3.2484676310641729E-5</v>
      </c>
      <c r="CN37" s="1">
        <v>4.8773934398402479E-5</v>
      </c>
      <c r="CO37" s="1">
        <v>1.5180313088135279E-4</v>
      </c>
      <c r="CP37" s="1">
        <v>1.2586271794426293E-4</v>
      </c>
      <c r="CQ37" s="1">
        <v>3.030793889959686E-5</v>
      </c>
      <c r="CR37" s="1">
        <v>2.6498228810845723E-6</v>
      </c>
      <c r="CS37" s="1">
        <v>2.5351778107704024E-6</v>
      </c>
      <c r="CT37" s="1">
        <v>8.7508496279482532E-6</v>
      </c>
      <c r="CU37" s="1">
        <v>3.5971196900220482E-6</v>
      </c>
      <c r="CV37" s="1">
        <v>2.076963531112608E-4</v>
      </c>
      <c r="CW37" s="1">
        <v>1.8004163686947589E-4</v>
      </c>
      <c r="CX37" s="1">
        <v>4.0095235252716833E-6</v>
      </c>
      <c r="CY37" s="1">
        <v>4.3413596595970447E-6</v>
      </c>
      <c r="CZ37" s="1">
        <v>3.4657253095528656E-5</v>
      </c>
      <c r="DA37" s="1">
        <v>7.0976031805202897E-6</v>
      </c>
      <c r="DB37" s="1">
        <v>2.913467009424897E-4</v>
      </c>
      <c r="DC37" s="3">
        <v>1.0116537700336434</v>
      </c>
      <c r="DD37" s="3">
        <v>0.77347968926016164</v>
      </c>
    </row>
    <row r="38" spans="1:108" ht="12.75" customHeight="1">
      <c r="A38" s="255">
        <v>259</v>
      </c>
      <c r="B38" s="256" t="s">
        <v>275</v>
      </c>
      <c r="C38" s="26">
        <v>1.7142704492029664E-3</v>
      </c>
      <c r="D38" s="26">
        <v>1.4206703386749992E-3</v>
      </c>
      <c r="E38" s="26">
        <v>1.6876351962797831E-3</v>
      </c>
      <c r="F38" s="26">
        <v>7.5997944822193923E-5</v>
      </c>
      <c r="G38" s="26">
        <v>1.3523426458725689E-4</v>
      </c>
      <c r="H38" s="26">
        <v>1.6889663509994185E-4</v>
      </c>
      <c r="I38" s="26">
        <v>0</v>
      </c>
      <c r="J38" s="26">
        <v>4.8544204000841958E-4</v>
      </c>
      <c r="K38" s="26">
        <v>5.2944502707156833E-5</v>
      </c>
      <c r="L38" s="26">
        <v>1.7845103287952246E-3</v>
      </c>
      <c r="M38" s="26">
        <v>0</v>
      </c>
      <c r="N38" s="26">
        <v>2.2183025764083652E-4</v>
      </c>
      <c r="O38" s="26">
        <v>5.1459795534376801E-5</v>
      </c>
      <c r="P38" s="26">
        <v>6.9547760227603935E-5</v>
      </c>
      <c r="Q38" s="26">
        <v>4.9098948796493674E-4</v>
      </c>
      <c r="R38" s="26">
        <v>3.876344075312797E-4</v>
      </c>
      <c r="S38" s="26">
        <v>1.1028951686530791E-4</v>
      </c>
      <c r="T38" s="26">
        <v>6.7177773609663414E-5</v>
      </c>
      <c r="U38" s="26">
        <v>2.4253676019239359E-3</v>
      </c>
      <c r="V38" s="26">
        <v>6.6038826623832465E-3</v>
      </c>
      <c r="W38" s="26">
        <v>8.7286427428056779E-5</v>
      </c>
      <c r="X38" s="26">
        <v>4.2581685166627735E-4</v>
      </c>
      <c r="Y38" s="26">
        <v>3.358389382576649E-4</v>
      </c>
      <c r="Z38" s="26">
        <v>0</v>
      </c>
      <c r="AA38" s="26">
        <v>4.6278804776623964E-4</v>
      </c>
      <c r="AB38" s="26">
        <v>6.1869696347395596E-4</v>
      </c>
      <c r="AC38" s="26">
        <v>1.5531415888333487E-5</v>
      </c>
      <c r="AD38" s="26">
        <v>2.1068129363465009E-4</v>
      </c>
      <c r="AE38" s="26">
        <v>2.0161309659278838E-4</v>
      </c>
      <c r="AF38" s="26">
        <v>3.7081907147687828E-4</v>
      </c>
      <c r="AG38" s="26">
        <v>6.7008129590949184E-5</v>
      </c>
      <c r="AH38" s="26">
        <v>5.5032244144407301E-3</v>
      </c>
      <c r="AI38" s="26">
        <v>5.4320627296741463E-3</v>
      </c>
      <c r="AJ38" s="26">
        <v>1.0862459111870752E-2</v>
      </c>
      <c r="AK38" s="26">
        <v>1.0306923536671533</v>
      </c>
      <c r="AL38" s="26">
        <v>2.4383513648832669E-3</v>
      </c>
      <c r="AM38" s="26">
        <v>3.2834197385350717E-3</v>
      </c>
      <c r="AN38" s="26">
        <v>1.1374046517309924E-3</v>
      </c>
      <c r="AO38" s="26">
        <v>3.3220636969250381E-4</v>
      </c>
      <c r="AP38" s="26">
        <v>2.4627866588738522E-4</v>
      </c>
      <c r="AQ38" s="26">
        <v>2.1461046939403447E-3</v>
      </c>
      <c r="AR38" s="26">
        <v>1.8204114831221494E-3</v>
      </c>
      <c r="AS38" s="26">
        <v>6.7328265264250476E-3</v>
      </c>
      <c r="AT38" s="26">
        <v>1.9403095253325458E-3</v>
      </c>
      <c r="AU38" s="26">
        <v>4.3664747881791416E-4</v>
      </c>
      <c r="AV38" s="26">
        <v>5.8774635731187888E-3</v>
      </c>
      <c r="AW38" s="26">
        <v>9.4803684575114888E-4</v>
      </c>
      <c r="AX38" s="26">
        <v>1.8172731924134668E-3</v>
      </c>
      <c r="AY38" s="26">
        <v>5.594021963818257E-4</v>
      </c>
      <c r="AZ38" s="26">
        <v>1.2760914449969391E-3</v>
      </c>
      <c r="BA38" s="26">
        <v>1.944685309505963E-3</v>
      </c>
      <c r="BB38" s="26">
        <v>1.5779214704471174E-3</v>
      </c>
      <c r="BC38" s="26">
        <v>6.7815016963998509E-4</v>
      </c>
      <c r="BD38" s="26">
        <v>1.1633615228581419E-3</v>
      </c>
      <c r="BE38" s="26">
        <v>1.1018438564310857E-3</v>
      </c>
      <c r="BF38" s="26">
        <v>0</v>
      </c>
      <c r="BG38" s="26">
        <v>1.9647690281936261E-3</v>
      </c>
      <c r="BH38" s="26">
        <v>5.7422928451720928E-5</v>
      </c>
      <c r="BI38" s="26">
        <v>4.2046647742107236E-3</v>
      </c>
      <c r="BJ38" s="26">
        <v>8.8293967706807117E-3</v>
      </c>
      <c r="BK38" s="26">
        <v>2.9883880366149578E-3</v>
      </c>
      <c r="BL38" s="26">
        <v>6.512983554528594E-3</v>
      </c>
      <c r="BM38" s="26">
        <v>3.9858470315895023E-4</v>
      </c>
      <c r="BN38" s="26">
        <v>5.6673658219884781E-4</v>
      </c>
      <c r="BO38" s="26">
        <v>2.5834574640809984E-3</v>
      </c>
      <c r="BP38" s="26">
        <v>1.4436415714784103E-4</v>
      </c>
      <c r="BQ38" s="26">
        <v>1.522216256684518E-4</v>
      </c>
      <c r="BR38" s="26">
        <v>9.1912826045740514E-5</v>
      </c>
      <c r="BS38" s="26">
        <v>2.2952956527598489E-4</v>
      </c>
      <c r="BT38" s="26">
        <v>3.0627887158896875E-4</v>
      </c>
      <c r="BU38" s="26">
        <v>5.1299535144566329E-4</v>
      </c>
      <c r="BV38" s="26">
        <v>3.5553153846707753E-4</v>
      </c>
      <c r="BW38" s="26">
        <v>4.8139653219620634E-5</v>
      </c>
      <c r="BX38" s="26">
        <v>2.611189311597807E-4</v>
      </c>
      <c r="BY38" s="26">
        <v>1.178677652950871E-4</v>
      </c>
      <c r="BZ38" s="26">
        <v>4.2669330654418662E-5</v>
      </c>
      <c r="CA38" s="26">
        <v>1.5042996690373096E-4</v>
      </c>
      <c r="CB38" s="26">
        <v>3.1513802156161671E-4</v>
      </c>
      <c r="CC38" s="26">
        <v>3.0056642728509782E-4</v>
      </c>
      <c r="CD38" s="26">
        <v>5.0310108626550678E-5</v>
      </c>
      <c r="CE38" s="26">
        <v>1.4789590076820885E-4</v>
      </c>
      <c r="CF38" s="26">
        <v>4.1429866226473107E-4</v>
      </c>
      <c r="CG38" s="26">
        <v>4.5256638144083645E-5</v>
      </c>
      <c r="CH38" s="26">
        <v>2.1394061636669751E-4</v>
      </c>
      <c r="CI38" s="26">
        <v>1.2134139154582012E-4</v>
      </c>
      <c r="CJ38" s="26">
        <v>2.5985435594653414E-4</v>
      </c>
      <c r="CK38" s="26">
        <v>6.1971657208669646E-4</v>
      </c>
      <c r="CL38" s="26">
        <v>1.7170421655610276E-4</v>
      </c>
      <c r="CM38" s="26">
        <v>1.0662198302711695E-4</v>
      </c>
      <c r="CN38" s="26">
        <v>9.9492472796993778E-5</v>
      </c>
      <c r="CO38" s="26">
        <v>1.2609701097165068E-4</v>
      </c>
      <c r="CP38" s="26">
        <v>1.2345930820547931E-4</v>
      </c>
      <c r="CQ38" s="26">
        <v>8.4482952054843458E-5</v>
      </c>
      <c r="CR38" s="26">
        <v>6.9051616614225839E-5</v>
      </c>
      <c r="CS38" s="26">
        <v>1.1058938165034661E-4</v>
      </c>
      <c r="CT38" s="26">
        <v>3.0790735837938276E-4</v>
      </c>
      <c r="CU38" s="26">
        <v>5.8606384579559883E-5</v>
      </c>
      <c r="CV38" s="26">
        <v>1.8992915869775321E-4</v>
      </c>
      <c r="CW38" s="26">
        <v>1.8786729551333728E-4</v>
      </c>
      <c r="CX38" s="26">
        <v>1.7807111216440927E-4</v>
      </c>
      <c r="CY38" s="26">
        <v>5.9500752079883791E-4</v>
      </c>
      <c r="CZ38" s="26">
        <v>4.3028320567669909E-4</v>
      </c>
      <c r="DA38" s="26">
        <v>2.5708424168140822E-3</v>
      </c>
      <c r="DB38" s="26">
        <v>1.2440790724323608E-3</v>
      </c>
      <c r="DC38" s="6">
        <v>1.1503600257892062</v>
      </c>
      <c r="DD38" s="6">
        <v>0.87953027176002752</v>
      </c>
    </row>
    <row r="39" spans="1:108" ht="12.75" customHeight="1">
      <c r="A39" s="254">
        <v>261</v>
      </c>
      <c r="B39" s="83" t="s">
        <v>276</v>
      </c>
      <c r="C39" s="1">
        <v>5.6635307143726378E-4</v>
      </c>
      <c r="D39" s="1">
        <v>3.8355729742313758E-4</v>
      </c>
      <c r="E39" s="1">
        <v>3.6223519993254429E-4</v>
      </c>
      <c r="F39" s="1">
        <v>3.2527212563585462E-4</v>
      </c>
      <c r="G39" s="1">
        <v>2.8224466924651513E-3</v>
      </c>
      <c r="H39" s="1">
        <v>1.2313608182810412E-3</v>
      </c>
      <c r="I39" s="1">
        <v>0</v>
      </c>
      <c r="J39" s="1">
        <v>3.6227798247286607E-4</v>
      </c>
      <c r="K39" s="1">
        <v>1.1607258311484782E-3</v>
      </c>
      <c r="L39" s="1">
        <v>3.2635179148911514E-4</v>
      </c>
      <c r="M39" s="1">
        <v>0</v>
      </c>
      <c r="N39" s="1">
        <v>2.779415940702603E-4</v>
      </c>
      <c r="O39" s="1">
        <v>5.255896320833399E-4</v>
      </c>
      <c r="P39" s="1">
        <v>4.4168441128677349E-4</v>
      </c>
      <c r="Q39" s="1">
        <v>1.5757414664030765E-2</v>
      </c>
      <c r="R39" s="1">
        <v>5.4300323537452631E-4</v>
      </c>
      <c r="S39" s="1">
        <v>3.0055885704176707E-4</v>
      </c>
      <c r="T39" s="1">
        <v>2.2461063832434182E-4</v>
      </c>
      <c r="U39" s="1">
        <v>3.5275057732348967E-4</v>
      </c>
      <c r="V39" s="1">
        <v>1.1406920312644617E-3</v>
      </c>
      <c r="W39" s="1">
        <v>1.903283464332364E-4</v>
      </c>
      <c r="X39" s="1">
        <v>4.6841477699869309E-4</v>
      </c>
      <c r="Y39" s="1">
        <v>4.878319337925655E-4</v>
      </c>
      <c r="Z39" s="1">
        <v>0</v>
      </c>
      <c r="AA39" s="1">
        <v>4.4032583949875749E-4</v>
      </c>
      <c r="AB39" s="1">
        <v>3.3398234749607518E-4</v>
      </c>
      <c r="AC39" s="1">
        <v>4.9988423120610851E-5</v>
      </c>
      <c r="AD39" s="1">
        <v>1.718677616882241E-4</v>
      </c>
      <c r="AE39" s="1">
        <v>2.4427733672072365E-3</v>
      </c>
      <c r="AF39" s="1">
        <v>1.0754877762352592E-2</v>
      </c>
      <c r="AG39" s="1">
        <v>9.8320360373818096E-4</v>
      </c>
      <c r="AH39" s="1">
        <v>4.8354250185603568E-4</v>
      </c>
      <c r="AI39" s="1">
        <v>8.7637460773694643E-3</v>
      </c>
      <c r="AJ39" s="1">
        <v>1.2441605948508043E-3</v>
      </c>
      <c r="AK39" s="1">
        <v>8.8989946996839084E-3</v>
      </c>
      <c r="AL39" s="1">
        <v>1.7366224990846493</v>
      </c>
      <c r="AM39" s="1">
        <v>0.16069762697353387</v>
      </c>
      <c r="AN39" s="1">
        <v>0.77530958970353159</v>
      </c>
      <c r="AO39" s="1">
        <v>4.0317015619194523E-4</v>
      </c>
      <c r="AP39" s="1">
        <v>4.4012354837150748E-3</v>
      </c>
      <c r="AQ39" s="1">
        <v>0.27103739993423592</v>
      </c>
      <c r="AR39" s="1">
        <v>0.25019085831387922</v>
      </c>
      <c r="AS39" s="1">
        <v>8.2097319213315298E-2</v>
      </c>
      <c r="AT39" s="1">
        <v>6.9400818470030601E-2</v>
      </c>
      <c r="AU39" s="1">
        <v>9.0574193538431498E-3</v>
      </c>
      <c r="AV39" s="1">
        <v>9.2971980680029472E-4</v>
      </c>
      <c r="AW39" s="1">
        <v>5.2558948894879621E-3</v>
      </c>
      <c r="AX39" s="1">
        <v>5.7629069568616159E-2</v>
      </c>
      <c r="AY39" s="1">
        <v>4.0147908395260924E-2</v>
      </c>
      <c r="AZ39" s="1">
        <v>7.7485807245490992E-3</v>
      </c>
      <c r="BA39" s="1">
        <v>3.9397882423126918E-2</v>
      </c>
      <c r="BB39" s="1">
        <v>2.7503777014156093E-2</v>
      </c>
      <c r="BC39" s="1">
        <v>3.8552982385107334E-3</v>
      </c>
      <c r="BD39" s="1">
        <v>7.2869317905910794E-2</v>
      </c>
      <c r="BE39" s="1">
        <v>0.2378645957221649</v>
      </c>
      <c r="BF39" s="1">
        <v>0</v>
      </c>
      <c r="BG39" s="1">
        <v>1.0412657989941333E-2</v>
      </c>
      <c r="BH39" s="1">
        <v>3.0232854905725586E-4</v>
      </c>
      <c r="BI39" s="1">
        <v>3.3455538696909315E-2</v>
      </c>
      <c r="BJ39" s="1">
        <v>2.3434265844382626E-2</v>
      </c>
      <c r="BK39" s="1">
        <v>3.3497228484116931E-2</v>
      </c>
      <c r="BL39" s="1">
        <v>4.8529102073768149E-2</v>
      </c>
      <c r="BM39" s="1">
        <v>1.1221758469824761E-3</v>
      </c>
      <c r="BN39" s="1">
        <v>1.4892004459611287E-3</v>
      </c>
      <c r="BO39" s="1">
        <v>2.0201638234564655E-3</v>
      </c>
      <c r="BP39" s="1">
        <v>3.593139261283815E-4</v>
      </c>
      <c r="BQ39" s="1">
        <v>4.4351091413781562E-4</v>
      </c>
      <c r="BR39" s="1">
        <v>2.5462544193357282E-4</v>
      </c>
      <c r="BS39" s="1">
        <v>6.3579443888519649E-4</v>
      </c>
      <c r="BT39" s="1">
        <v>8.929626273122891E-4</v>
      </c>
      <c r="BU39" s="1">
        <v>1.3746331659884358E-3</v>
      </c>
      <c r="BV39" s="1">
        <v>9.5341767326960827E-4</v>
      </c>
      <c r="BW39" s="1">
        <v>2.7387768708245219E-4</v>
      </c>
      <c r="BX39" s="1">
        <v>1.2353319146478281E-3</v>
      </c>
      <c r="BY39" s="1">
        <v>1.9545155960755153E-3</v>
      </c>
      <c r="BZ39" s="1">
        <v>2.6391718904346796E-4</v>
      </c>
      <c r="CA39" s="1">
        <v>5.0689852269715692E-4</v>
      </c>
      <c r="CB39" s="1">
        <v>1.0125354814991667E-3</v>
      </c>
      <c r="CC39" s="1">
        <v>2.2332842422057588E-3</v>
      </c>
      <c r="CD39" s="1">
        <v>1.3430939299723113E-4</v>
      </c>
      <c r="CE39" s="1">
        <v>4.0844270466250659E-4</v>
      </c>
      <c r="CF39" s="1">
        <v>1.0948224489430683E-3</v>
      </c>
      <c r="CG39" s="1">
        <v>2.24031247400383E-4</v>
      </c>
      <c r="CH39" s="1">
        <v>6.6960729673664807E-4</v>
      </c>
      <c r="CI39" s="1">
        <v>2.7979447893110543E-4</v>
      </c>
      <c r="CJ39" s="1">
        <v>9.8260568049647504E-4</v>
      </c>
      <c r="CK39" s="1">
        <v>4.5401940861887366E-4</v>
      </c>
      <c r="CL39" s="1">
        <v>3.9374709396074214E-4</v>
      </c>
      <c r="CM39" s="1">
        <v>2.7227339036636127E-4</v>
      </c>
      <c r="CN39" s="1">
        <v>2.5126287862288677E-4</v>
      </c>
      <c r="CO39" s="1">
        <v>3.4577727454205756E-4</v>
      </c>
      <c r="CP39" s="1">
        <v>2.7487467807987197E-4</v>
      </c>
      <c r="CQ39" s="1">
        <v>3.4101842562796647E-4</v>
      </c>
      <c r="CR39" s="1">
        <v>5.1932834797761536E-4</v>
      </c>
      <c r="CS39" s="1">
        <v>2.9238715660909154E-4</v>
      </c>
      <c r="CT39" s="1">
        <v>7.7592181096181939E-3</v>
      </c>
      <c r="CU39" s="1">
        <v>1.9930582872763788E-4</v>
      </c>
      <c r="CV39" s="1">
        <v>3.7264253520557453E-4</v>
      </c>
      <c r="CW39" s="1">
        <v>3.5174716749181042E-4</v>
      </c>
      <c r="CX39" s="1">
        <v>4.3936869530725148E-4</v>
      </c>
      <c r="CY39" s="1">
        <v>4.295030930677695E-4</v>
      </c>
      <c r="CZ39" s="1">
        <v>5.8219558932848768E-4</v>
      </c>
      <c r="DA39" s="1">
        <v>3.81241018817816E-4</v>
      </c>
      <c r="DB39" s="1">
        <v>8.3702675720192122E-3</v>
      </c>
      <c r="DC39" s="3">
        <v>4.1077199179523225</v>
      </c>
      <c r="DD39" s="3">
        <v>3.14063765669541</v>
      </c>
    </row>
    <row r="40" spans="1:108" ht="12.75" customHeight="1">
      <c r="A40" s="254">
        <v>263</v>
      </c>
      <c r="B40" s="83" t="s">
        <v>277</v>
      </c>
      <c r="C40" s="1">
        <v>2.6536016329886869E-7</v>
      </c>
      <c r="D40" s="1">
        <v>2.2469589915380098E-7</v>
      </c>
      <c r="E40" s="1">
        <v>3.2931842461990941E-7</v>
      </c>
      <c r="F40" s="1">
        <v>2.2832548365944332E-7</v>
      </c>
      <c r="G40" s="1">
        <v>3.9698089140931156E-6</v>
      </c>
      <c r="H40" s="1">
        <v>4.8311474590914926E-7</v>
      </c>
      <c r="I40" s="1">
        <v>0</v>
      </c>
      <c r="J40" s="1">
        <v>2.1560079715498011E-7</v>
      </c>
      <c r="K40" s="1">
        <v>2.6175926924496159E-7</v>
      </c>
      <c r="L40" s="1">
        <v>1.5210219371212387E-7</v>
      </c>
      <c r="M40" s="1">
        <v>0</v>
      </c>
      <c r="N40" s="1">
        <v>1.4200837595220778E-7</v>
      </c>
      <c r="O40" s="1">
        <v>8.4064053042551148E-8</v>
      </c>
      <c r="P40" s="1">
        <v>1.9673705161670287E-7</v>
      </c>
      <c r="Q40" s="1">
        <v>1.9527059422751431E-6</v>
      </c>
      <c r="R40" s="1">
        <v>1.6943832900895461E-7</v>
      </c>
      <c r="S40" s="1">
        <v>9.7844692547942339E-8</v>
      </c>
      <c r="T40" s="1">
        <v>9.2958402098342504E-8</v>
      </c>
      <c r="U40" s="1">
        <v>1.3329545423682939E-7</v>
      </c>
      <c r="V40" s="1">
        <v>3.5433009931657651E-7</v>
      </c>
      <c r="W40" s="1">
        <v>6.7035271651073286E-8</v>
      </c>
      <c r="X40" s="1">
        <v>1.6287026402171507E-7</v>
      </c>
      <c r="Y40" s="1">
        <v>1.5030141338731151E-7</v>
      </c>
      <c r="Z40" s="1">
        <v>0</v>
      </c>
      <c r="AA40" s="1">
        <v>1.36818306111224E-7</v>
      </c>
      <c r="AB40" s="1">
        <v>1.4962261494343281E-7</v>
      </c>
      <c r="AC40" s="1">
        <v>2.2082850863586309E-8</v>
      </c>
      <c r="AD40" s="1">
        <v>7.5878186101901927E-8</v>
      </c>
      <c r="AE40" s="1">
        <v>1.7984872331948861E-7</v>
      </c>
      <c r="AF40" s="1">
        <v>3.7341117242126334E-7</v>
      </c>
      <c r="AG40" s="1">
        <v>3.5876187495221982E-6</v>
      </c>
      <c r="AH40" s="1">
        <v>1.4058900123511185E-7</v>
      </c>
      <c r="AI40" s="1">
        <v>7.0091786354080241E-7</v>
      </c>
      <c r="AJ40" s="1">
        <v>1.7771713851714092E-5</v>
      </c>
      <c r="AK40" s="1">
        <v>3.9209289674909646E-6</v>
      </c>
      <c r="AL40" s="1">
        <v>1.1906179632124373E-7</v>
      </c>
      <c r="AM40" s="1">
        <v>1.0000313866450352</v>
      </c>
      <c r="AN40" s="1">
        <v>1.3140698224761038E-7</v>
      </c>
      <c r="AO40" s="1">
        <v>1.0133471323843499E-7</v>
      </c>
      <c r="AP40" s="1">
        <v>1.8344536597779166E-7</v>
      </c>
      <c r="AQ40" s="1">
        <v>1.5663787660409831E-4</v>
      </c>
      <c r="AR40" s="1">
        <v>4.6567414827314002E-5</v>
      </c>
      <c r="AS40" s="1">
        <v>1.5108490207664727E-4</v>
      </c>
      <c r="AT40" s="1">
        <v>1.9356553024442672E-4</v>
      </c>
      <c r="AU40" s="1">
        <v>2.5202890274732821E-5</v>
      </c>
      <c r="AV40" s="1">
        <v>3.7926151559859666E-7</v>
      </c>
      <c r="AW40" s="1">
        <v>2.1086747503703663E-6</v>
      </c>
      <c r="AX40" s="1">
        <v>8.1285051127964254E-5</v>
      </c>
      <c r="AY40" s="1">
        <v>7.4839723689778559E-6</v>
      </c>
      <c r="AZ40" s="1">
        <v>2.5783950901893E-5</v>
      </c>
      <c r="BA40" s="1">
        <v>8.0579888694193083E-6</v>
      </c>
      <c r="BB40" s="1">
        <v>3.2498115975663521E-5</v>
      </c>
      <c r="BC40" s="1">
        <v>6.7358326355090412E-6</v>
      </c>
      <c r="BD40" s="1">
        <v>6.3249606774713675E-5</v>
      </c>
      <c r="BE40" s="1">
        <v>9.0872508457311689E-5</v>
      </c>
      <c r="BF40" s="1">
        <v>0</v>
      </c>
      <c r="BG40" s="1">
        <v>1.7889559687513858E-5</v>
      </c>
      <c r="BH40" s="1">
        <v>1.8062293242249189E-7</v>
      </c>
      <c r="BI40" s="1">
        <v>3.6353862355027336E-6</v>
      </c>
      <c r="BJ40" s="1">
        <v>4.2847071024228096E-6</v>
      </c>
      <c r="BK40" s="1">
        <v>1.0516824725573398E-5</v>
      </c>
      <c r="BL40" s="1">
        <v>7.2140427440623949E-5</v>
      </c>
      <c r="BM40" s="1">
        <v>3.5110278770076615E-7</v>
      </c>
      <c r="BN40" s="1">
        <v>3.5882581386283318E-7</v>
      </c>
      <c r="BO40" s="1">
        <v>3.6650338774898684E-6</v>
      </c>
      <c r="BP40" s="1">
        <v>1.6933575114324039E-7</v>
      </c>
      <c r="BQ40" s="1">
        <v>2.4223327621742213E-7</v>
      </c>
      <c r="BR40" s="1">
        <v>1.3636741236887994E-7</v>
      </c>
      <c r="BS40" s="1">
        <v>2.8869829462075656E-7</v>
      </c>
      <c r="BT40" s="1">
        <v>4.0641766004647134E-7</v>
      </c>
      <c r="BU40" s="1">
        <v>2.5745676549859048E-7</v>
      </c>
      <c r="BV40" s="1">
        <v>3.2377156707505301E-7</v>
      </c>
      <c r="BW40" s="1">
        <v>2.0781439286341491E-7</v>
      </c>
      <c r="BX40" s="1">
        <v>7.4525614038800495E-7</v>
      </c>
      <c r="BY40" s="1">
        <v>9.8430359805225915E-7</v>
      </c>
      <c r="BZ40" s="1">
        <v>1.9726966661125696E-7</v>
      </c>
      <c r="CA40" s="1">
        <v>4.7202128133777636E-7</v>
      </c>
      <c r="CB40" s="1">
        <v>5.3019648608156174E-7</v>
      </c>
      <c r="CC40" s="1">
        <v>4.072234985617037E-7</v>
      </c>
      <c r="CD40" s="1">
        <v>9.2082999128246295E-8</v>
      </c>
      <c r="CE40" s="1">
        <v>2.1750632910251943E-7</v>
      </c>
      <c r="CF40" s="1">
        <v>3.0124990846923588E-7</v>
      </c>
      <c r="CG40" s="1">
        <v>2.1554730069156139E-7</v>
      </c>
      <c r="CH40" s="1">
        <v>5.5110681993500957E-7</v>
      </c>
      <c r="CI40" s="1">
        <v>1.7641541457291011E-7</v>
      </c>
      <c r="CJ40" s="1">
        <v>3.9568713206536896E-7</v>
      </c>
      <c r="CK40" s="1">
        <v>2.1846175788813311E-7</v>
      </c>
      <c r="CL40" s="1">
        <v>2.3804124556779299E-7</v>
      </c>
      <c r="CM40" s="1">
        <v>2.5890827355174145E-7</v>
      </c>
      <c r="CN40" s="1">
        <v>2.7170491132936797E-7</v>
      </c>
      <c r="CO40" s="1">
        <v>2.7992825571197356E-7</v>
      </c>
      <c r="CP40" s="1">
        <v>2.5419593950756022E-7</v>
      </c>
      <c r="CQ40" s="1">
        <v>1.7761192887114424E-7</v>
      </c>
      <c r="CR40" s="1">
        <v>4.5420349784231784E-7</v>
      </c>
      <c r="CS40" s="1">
        <v>1.1513578955693244E-7</v>
      </c>
      <c r="CT40" s="1">
        <v>7.383284539175158E-6</v>
      </c>
      <c r="CU40" s="1">
        <v>1.6834117241580665E-7</v>
      </c>
      <c r="CV40" s="1">
        <v>4.4824469489373229E-7</v>
      </c>
      <c r="CW40" s="1">
        <v>4.3345461474835617E-7</v>
      </c>
      <c r="CX40" s="1">
        <v>2.9509453214874E-7</v>
      </c>
      <c r="CY40" s="1">
        <v>2.499991759787487E-7</v>
      </c>
      <c r="CZ40" s="1">
        <v>4.5707308765566679E-7</v>
      </c>
      <c r="DA40" s="1">
        <v>4.966608091321819E-7</v>
      </c>
      <c r="DB40" s="1">
        <v>2.0140010154518885E-5</v>
      </c>
      <c r="DC40" s="3">
        <v>1.0011129093835036</v>
      </c>
      <c r="DD40" s="3">
        <v>0.76542046795173546</v>
      </c>
    </row>
    <row r="41" spans="1:108" ht="12.75" customHeight="1">
      <c r="A41" s="254">
        <v>269</v>
      </c>
      <c r="B41" s="83" t="s">
        <v>278</v>
      </c>
      <c r="C41" s="1">
        <v>1.2147157823726563E-5</v>
      </c>
      <c r="D41" s="1">
        <v>1.0067514032807859E-5</v>
      </c>
      <c r="E41" s="1">
        <v>1.0521347198504862E-5</v>
      </c>
      <c r="F41" s="1">
        <v>8.2666491548519923E-6</v>
      </c>
      <c r="G41" s="1">
        <v>8.7860046809513381E-5</v>
      </c>
      <c r="H41" s="1">
        <v>3.1851288319215505E-5</v>
      </c>
      <c r="I41" s="1">
        <v>0</v>
      </c>
      <c r="J41" s="1">
        <v>1.0074240642239571E-5</v>
      </c>
      <c r="K41" s="1">
        <v>4.4207054897901185E-5</v>
      </c>
      <c r="L41" s="1">
        <v>8.9442729512978717E-6</v>
      </c>
      <c r="M41" s="1">
        <v>0</v>
      </c>
      <c r="N41" s="1">
        <v>6.1255153378856459E-6</v>
      </c>
      <c r="O41" s="1">
        <v>5.2323615460291135E-6</v>
      </c>
      <c r="P41" s="1">
        <v>9.2418331966729498E-6</v>
      </c>
      <c r="Q41" s="1">
        <v>2.00075801270375E-3</v>
      </c>
      <c r="R41" s="1">
        <v>1.1978405182811564E-5</v>
      </c>
      <c r="S41" s="1">
        <v>6.418278795111502E-6</v>
      </c>
      <c r="T41" s="1">
        <v>4.8650914812708567E-6</v>
      </c>
      <c r="U41" s="1">
        <v>8.1096501297632837E-6</v>
      </c>
      <c r="V41" s="1">
        <v>3.3881342951229132E-5</v>
      </c>
      <c r="W41" s="1">
        <v>3.8809511849640757E-6</v>
      </c>
      <c r="X41" s="1">
        <v>1.0943780739980236E-5</v>
      </c>
      <c r="Y41" s="1">
        <v>9.7807084385271845E-6</v>
      </c>
      <c r="Z41" s="1">
        <v>0</v>
      </c>
      <c r="AA41" s="1">
        <v>1.4854938793693607E-5</v>
      </c>
      <c r="AB41" s="1">
        <v>1.0667429718537817E-5</v>
      </c>
      <c r="AC41" s="1">
        <v>1.3639037311751176E-6</v>
      </c>
      <c r="AD41" s="1">
        <v>5.1641373388049125E-6</v>
      </c>
      <c r="AE41" s="1">
        <v>1.8396000823079721E-5</v>
      </c>
      <c r="AF41" s="1">
        <v>5.148574641578887E-5</v>
      </c>
      <c r="AG41" s="1">
        <v>3.4434526327035242E-5</v>
      </c>
      <c r="AH41" s="1">
        <v>1.5483846837635884E-5</v>
      </c>
      <c r="AI41" s="1">
        <v>3.5730926023566325E-4</v>
      </c>
      <c r="AJ41" s="1">
        <v>1.8032411615337318E-4</v>
      </c>
      <c r="AK41" s="1">
        <v>6.4037871841727395E-4</v>
      </c>
      <c r="AL41" s="1">
        <v>1.1281302113351874E-5</v>
      </c>
      <c r="AM41" s="1">
        <v>9.0452184067938403E-5</v>
      </c>
      <c r="AN41" s="1">
        <v>1.0000084646018077</v>
      </c>
      <c r="AO41" s="1">
        <v>5.7246254057006571E-6</v>
      </c>
      <c r="AP41" s="1">
        <v>2.4377584718802667E-5</v>
      </c>
      <c r="AQ41" s="1">
        <v>1.4696950380401573E-2</v>
      </c>
      <c r="AR41" s="1">
        <v>9.8305375324420352E-3</v>
      </c>
      <c r="AS41" s="1">
        <v>3.6565741686188273E-3</v>
      </c>
      <c r="AT41" s="1">
        <v>2.0850336294963028E-3</v>
      </c>
      <c r="AU41" s="1">
        <v>6.6446051504303141E-4</v>
      </c>
      <c r="AV41" s="1">
        <v>6.9147208881330805E-5</v>
      </c>
      <c r="AW41" s="1">
        <v>4.6499238387715571E-4</v>
      </c>
      <c r="AX41" s="1">
        <v>1.14907351483702E-3</v>
      </c>
      <c r="AY41" s="1">
        <v>3.2383269649807604E-3</v>
      </c>
      <c r="AZ41" s="1">
        <v>3.907534226763573E-5</v>
      </c>
      <c r="BA41" s="1">
        <v>1.2175456799852619E-3</v>
      </c>
      <c r="BB41" s="1">
        <v>2.6449049018509307E-4</v>
      </c>
      <c r="BC41" s="1">
        <v>1.9763736071597244E-4</v>
      </c>
      <c r="BD41" s="1">
        <v>1.294220027028875E-3</v>
      </c>
      <c r="BE41" s="1">
        <v>7.8862160784182109E-3</v>
      </c>
      <c r="BF41" s="1">
        <v>0</v>
      </c>
      <c r="BG41" s="1">
        <v>2.6278360278813358E-4</v>
      </c>
      <c r="BH41" s="1">
        <v>8.4003806648790985E-6</v>
      </c>
      <c r="BI41" s="1">
        <v>1.987379751400136E-4</v>
      </c>
      <c r="BJ41" s="1">
        <v>3.6928916468299637E-4</v>
      </c>
      <c r="BK41" s="1">
        <v>1.5147988865681495E-4</v>
      </c>
      <c r="BL41" s="1">
        <v>1.4304186198990074E-4</v>
      </c>
      <c r="BM41" s="1">
        <v>2.0915648137024867E-5</v>
      </c>
      <c r="BN41" s="1">
        <v>2.5893848647601886E-5</v>
      </c>
      <c r="BO41" s="1">
        <v>4.0335964917215153E-5</v>
      </c>
      <c r="BP41" s="1">
        <v>7.9151897560337616E-6</v>
      </c>
      <c r="BQ41" s="1">
        <v>1.1694403964306865E-5</v>
      </c>
      <c r="BR41" s="1">
        <v>6.2393240279340594E-6</v>
      </c>
      <c r="BS41" s="1">
        <v>1.2602930698871143E-5</v>
      </c>
      <c r="BT41" s="1">
        <v>1.8214441854971091E-5</v>
      </c>
      <c r="BU41" s="1">
        <v>2.2157627866086449E-5</v>
      </c>
      <c r="BV41" s="1">
        <v>1.7140969317695817E-5</v>
      </c>
      <c r="BW41" s="1">
        <v>7.8381640639281825E-6</v>
      </c>
      <c r="BX41" s="1">
        <v>2.8085746243078592E-5</v>
      </c>
      <c r="BY41" s="1">
        <v>6.353176245313112E-5</v>
      </c>
      <c r="BZ41" s="1">
        <v>6.0298556301040265E-6</v>
      </c>
      <c r="CA41" s="1">
        <v>1.3303189387656988E-5</v>
      </c>
      <c r="CB41" s="1">
        <v>2.3512444058371001E-5</v>
      </c>
      <c r="CC41" s="1">
        <v>2.4078347837254543E-5</v>
      </c>
      <c r="CD41" s="1">
        <v>3.2515482524801519E-6</v>
      </c>
      <c r="CE41" s="1">
        <v>9.8237843034673091E-6</v>
      </c>
      <c r="CF41" s="1">
        <v>1.9405648808908317E-5</v>
      </c>
      <c r="CG41" s="1">
        <v>7.4751358122775207E-6</v>
      </c>
      <c r="CH41" s="1">
        <v>1.770019067272719E-5</v>
      </c>
      <c r="CI41" s="1">
        <v>7.1336277576850934E-6</v>
      </c>
      <c r="CJ41" s="1">
        <v>2.8862927953670595E-5</v>
      </c>
      <c r="CK41" s="1">
        <v>9.7270495882200186E-6</v>
      </c>
      <c r="CL41" s="1">
        <v>9.5705660534784414E-6</v>
      </c>
      <c r="CM41" s="1">
        <v>8.8580995115646029E-6</v>
      </c>
      <c r="CN41" s="1">
        <v>7.8569585606677126E-6</v>
      </c>
      <c r="CO41" s="1">
        <v>1.0884584790629102E-5</v>
      </c>
      <c r="CP41" s="1">
        <v>7.6143060788970192E-6</v>
      </c>
      <c r="CQ41" s="1">
        <v>1.2925207508831531E-5</v>
      </c>
      <c r="CR41" s="1">
        <v>1.5606304289067721E-5</v>
      </c>
      <c r="CS41" s="1">
        <v>5.9160266759478698E-6</v>
      </c>
      <c r="CT41" s="1">
        <v>2.2957910854041092E-4</v>
      </c>
      <c r="CU41" s="1">
        <v>5.7998141856115316E-6</v>
      </c>
      <c r="CV41" s="1">
        <v>9.2299829707924218E-6</v>
      </c>
      <c r="CW41" s="1">
        <v>1.0467809076015816E-5</v>
      </c>
      <c r="CX41" s="1">
        <v>1.2163099320473407E-5</v>
      </c>
      <c r="CY41" s="1">
        <v>1.243813751977218E-5</v>
      </c>
      <c r="CZ41" s="1">
        <v>1.645112327627393E-5</v>
      </c>
      <c r="DA41" s="1">
        <v>1.4242412358954008E-5</v>
      </c>
      <c r="DB41" s="1">
        <v>3.9060162934920499E-4</v>
      </c>
      <c r="DC41" s="3">
        <v>1.0529264075196028</v>
      </c>
      <c r="DD41" s="3">
        <v>0.80503549200928348</v>
      </c>
    </row>
    <row r="42" spans="1:108" ht="12.75" customHeight="1">
      <c r="A42" s="254">
        <v>271</v>
      </c>
      <c r="B42" s="83" t="s">
        <v>279</v>
      </c>
      <c r="C42" s="1">
        <v>2.641525112450827E-5</v>
      </c>
      <c r="D42" s="1">
        <v>1.9245227347711535E-5</v>
      </c>
      <c r="E42" s="1">
        <v>3.3579860930178756E-5</v>
      </c>
      <c r="F42" s="1">
        <v>9.748101889653443E-6</v>
      </c>
      <c r="G42" s="1">
        <v>1.8632982207345863E-5</v>
      </c>
      <c r="H42" s="1">
        <v>2.2576079991070519E-5</v>
      </c>
      <c r="I42" s="1">
        <v>0</v>
      </c>
      <c r="J42" s="1">
        <v>2.1581261293854167E-5</v>
      </c>
      <c r="K42" s="1">
        <v>2.852542260920801E-5</v>
      </c>
      <c r="L42" s="1">
        <v>1.9785761176701711E-5</v>
      </c>
      <c r="M42" s="1">
        <v>0</v>
      </c>
      <c r="N42" s="1">
        <v>8.1492905645990884E-5</v>
      </c>
      <c r="O42" s="1">
        <v>9.2693967283689952E-6</v>
      </c>
      <c r="P42" s="1">
        <v>9.9087566549421687E-6</v>
      </c>
      <c r="Q42" s="1">
        <v>1.2946633657859443E-4</v>
      </c>
      <c r="R42" s="1">
        <v>2.5891370093528916E-5</v>
      </c>
      <c r="S42" s="1">
        <v>7.6690433368961467E-6</v>
      </c>
      <c r="T42" s="1">
        <v>-1.0205632691394737E-4</v>
      </c>
      <c r="U42" s="1">
        <v>2.621792032808124E-4</v>
      </c>
      <c r="V42" s="1">
        <v>6.548352304810952E-3</v>
      </c>
      <c r="W42" s="1">
        <v>2.4077745773460907E-5</v>
      </c>
      <c r="X42" s="1">
        <v>4.6034337382788726E-4</v>
      </c>
      <c r="Y42" s="1">
        <v>8.411002438019256E-5</v>
      </c>
      <c r="Z42" s="1">
        <v>0</v>
      </c>
      <c r="AA42" s="1">
        <v>7.0269383127867215E-5</v>
      </c>
      <c r="AB42" s="1">
        <v>8.5761761859418334E-4</v>
      </c>
      <c r="AC42" s="1">
        <v>1.1129741502464809E-6</v>
      </c>
      <c r="AD42" s="1">
        <v>4.0696952544363212E-6</v>
      </c>
      <c r="AE42" s="1">
        <v>1.8533973242397436E-4</v>
      </c>
      <c r="AF42" s="1">
        <v>9.7116135672770351E-5</v>
      </c>
      <c r="AG42" s="1">
        <v>4.0709136683809371E-5</v>
      </c>
      <c r="AH42" s="1">
        <v>1.8455729195798922E-3</v>
      </c>
      <c r="AI42" s="1">
        <v>4.3491770212381383E-5</v>
      </c>
      <c r="AJ42" s="1">
        <v>7.5363758860633647E-3</v>
      </c>
      <c r="AK42" s="1">
        <v>4.9774580802263366E-3</v>
      </c>
      <c r="AL42" s="1">
        <v>7.0692578799414038E-4</v>
      </c>
      <c r="AM42" s="1">
        <v>3.60871320533126E-4</v>
      </c>
      <c r="AN42" s="1">
        <v>2.15146668957105E-4</v>
      </c>
      <c r="AO42" s="1">
        <v>1.0097167462477481</v>
      </c>
      <c r="AP42" s="1">
        <v>9.5460640599699026E-2</v>
      </c>
      <c r="AQ42" s="1">
        <v>6.5423039684816685E-4</v>
      </c>
      <c r="AR42" s="1">
        <v>3.3879640316632482E-3</v>
      </c>
      <c r="AS42" s="1">
        <v>6.8557946730213304E-4</v>
      </c>
      <c r="AT42" s="1">
        <v>6.6984030563331336E-4</v>
      </c>
      <c r="AU42" s="1">
        <v>1.065931818959483E-2</v>
      </c>
      <c r="AV42" s="1">
        <v>6.9607532006278694E-3</v>
      </c>
      <c r="AW42" s="1">
        <v>4.4675673462631557E-3</v>
      </c>
      <c r="AX42" s="1">
        <v>3.0022925500643033E-3</v>
      </c>
      <c r="AY42" s="1">
        <v>4.4318208320283235E-4</v>
      </c>
      <c r="AZ42" s="1">
        <v>5.662622611032176E-4</v>
      </c>
      <c r="BA42" s="1">
        <v>6.4764908918408266E-3</v>
      </c>
      <c r="BB42" s="1">
        <v>3.1145224819959104E-3</v>
      </c>
      <c r="BC42" s="1">
        <v>1.3151047834988208E-4</v>
      </c>
      <c r="BD42" s="1">
        <v>7.4253088803562456E-4</v>
      </c>
      <c r="BE42" s="1">
        <v>2.9416578273201428E-4</v>
      </c>
      <c r="BF42" s="1">
        <v>0</v>
      </c>
      <c r="BG42" s="1">
        <v>2.6118520351968064E-3</v>
      </c>
      <c r="BH42" s="1">
        <v>7.4639710630289827E-6</v>
      </c>
      <c r="BI42" s="1">
        <v>1.5374341170668258E-4</v>
      </c>
      <c r="BJ42" s="1">
        <v>1.6927071105824558E-4</v>
      </c>
      <c r="BK42" s="1">
        <v>7.558811294145489E-5</v>
      </c>
      <c r="BL42" s="1">
        <v>2.3937370519621715E-4</v>
      </c>
      <c r="BM42" s="1">
        <v>1.5150533792254136E-5</v>
      </c>
      <c r="BN42" s="1">
        <v>1.446531973038741E-5</v>
      </c>
      <c r="BO42" s="1">
        <v>7.4825456951969565E-5</v>
      </c>
      <c r="BP42" s="1">
        <v>2.3643343934786386E-5</v>
      </c>
      <c r="BQ42" s="1">
        <v>1.4265298931307638E-5</v>
      </c>
      <c r="BR42" s="1">
        <v>6.0295091783627949E-6</v>
      </c>
      <c r="BS42" s="1">
        <v>1.1962689743260035E-5</v>
      </c>
      <c r="BT42" s="1">
        <v>1.6532087920760936E-5</v>
      </c>
      <c r="BU42" s="1">
        <v>1.0299509157859159E-5</v>
      </c>
      <c r="BV42" s="1">
        <v>1.3037521802444993E-5</v>
      </c>
      <c r="BW42" s="1">
        <v>8.0382369795185993E-6</v>
      </c>
      <c r="BX42" s="1">
        <v>2.3174504426212235E-5</v>
      </c>
      <c r="BY42" s="1">
        <v>1.875965117130052E-5</v>
      </c>
      <c r="BZ42" s="1">
        <v>8.4254309693891344E-6</v>
      </c>
      <c r="CA42" s="1">
        <v>1.9420849432541206E-5</v>
      </c>
      <c r="CB42" s="1">
        <v>2.4212156430838689E-5</v>
      </c>
      <c r="CC42" s="1">
        <v>1.6743041389234537E-5</v>
      </c>
      <c r="CD42" s="1">
        <v>4.646250302483136E-6</v>
      </c>
      <c r="CE42" s="1">
        <v>9.9669916488553371E-6</v>
      </c>
      <c r="CF42" s="1">
        <v>2.1675451678756532E-5</v>
      </c>
      <c r="CG42" s="1">
        <v>1.0021108303079561E-5</v>
      </c>
      <c r="CH42" s="1">
        <v>2.3012753575098036E-5</v>
      </c>
      <c r="CI42" s="1">
        <v>9.5080044204845802E-5</v>
      </c>
      <c r="CJ42" s="1">
        <v>5.227367962548323E-5</v>
      </c>
      <c r="CK42" s="1">
        <v>1.1947913717952133E-5</v>
      </c>
      <c r="CL42" s="1">
        <v>3.756082263822198E-5</v>
      </c>
      <c r="CM42" s="1">
        <v>6.8171644003949921E-5</v>
      </c>
      <c r="CN42" s="1">
        <v>5.7132993528240826E-5</v>
      </c>
      <c r="CO42" s="1">
        <v>2.0219650454233675E-5</v>
      </c>
      <c r="CP42" s="1">
        <v>2.2569411366363357E-5</v>
      </c>
      <c r="CQ42" s="1">
        <v>1.0485402437098581E-5</v>
      </c>
      <c r="CR42" s="1">
        <v>3.0691098646176949E-5</v>
      </c>
      <c r="CS42" s="1">
        <v>1.4890777339943946E-5</v>
      </c>
      <c r="CT42" s="1">
        <v>2.0073955144649721E-4</v>
      </c>
      <c r="CU42" s="1">
        <v>8.7448740916658942E-6</v>
      </c>
      <c r="CV42" s="1">
        <v>1.6211949741863741E-5</v>
      </c>
      <c r="CW42" s="1">
        <v>1.3530489798015983E-5</v>
      </c>
      <c r="CX42" s="1">
        <v>2.2269636255103331E-5</v>
      </c>
      <c r="CY42" s="1">
        <v>3.9614319045402623E-5</v>
      </c>
      <c r="CZ42" s="1">
        <v>2.0181584882154412E-5</v>
      </c>
      <c r="DA42" s="1">
        <v>1.5209628988405486E-4</v>
      </c>
      <c r="DB42" s="1">
        <v>8.1064448227251642E-4</v>
      </c>
      <c r="DC42" s="3">
        <v>1.1774671246549391</v>
      </c>
      <c r="DD42" s="3">
        <v>0.90025553471902808</v>
      </c>
    </row>
    <row r="43" spans="1:108" ht="12.75" customHeight="1">
      <c r="A43" s="255">
        <v>272</v>
      </c>
      <c r="B43" s="256" t="s">
        <v>280</v>
      </c>
      <c r="C43" s="26">
        <v>1.6549631274134746E-5</v>
      </c>
      <c r="D43" s="26">
        <v>1.3257802523378589E-5</v>
      </c>
      <c r="E43" s="26">
        <v>1.5271645915050287E-5</v>
      </c>
      <c r="F43" s="26">
        <v>1.2342130424364137E-5</v>
      </c>
      <c r="G43" s="26">
        <v>2.2499033063483679E-5</v>
      </c>
      <c r="H43" s="26">
        <v>4.9041866392954816E-5</v>
      </c>
      <c r="I43" s="26">
        <v>0</v>
      </c>
      <c r="J43" s="26">
        <v>5.5660936535336288E-5</v>
      </c>
      <c r="K43" s="26">
        <v>1.0354737141656164E-4</v>
      </c>
      <c r="L43" s="26">
        <v>1.206205266977156E-5</v>
      </c>
      <c r="M43" s="26">
        <v>0</v>
      </c>
      <c r="N43" s="26">
        <v>1.0468416815811653E-5</v>
      </c>
      <c r="O43" s="26">
        <v>6.3192713516264729E-6</v>
      </c>
      <c r="P43" s="26">
        <v>2.0963180026814998E-5</v>
      </c>
      <c r="Q43" s="26">
        <v>4.6735031040604186E-4</v>
      </c>
      <c r="R43" s="26">
        <v>1.7603862050196723E-5</v>
      </c>
      <c r="S43" s="26">
        <v>1.0179554188486832E-5</v>
      </c>
      <c r="T43" s="26">
        <v>1.9304395064036162E-4</v>
      </c>
      <c r="U43" s="26">
        <v>1.304223952108782E-5</v>
      </c>
      <c r="V43" s="26">
        <v>3.3874280062460996E-5</v>
      </c>
      <c r="W43" s="26">
        <v>6.5576278245993697E-6</v>
      </c>
      <c r="X43" s="26">
        <v>1.4872856296367779E-5</v>
      </c>
      <c r="Y43" s="26">
        <v>1.6001597365723786E-5</v>
      </c>
      <c r="Z43" s="26">
        <v>0</v>
      </c>
      <c r="AA43" s="26">
        <v>6.4919760437946925E-5</v>
      </c>
      <c r="AB43" s="26">
        <v>1.1347694349787496E-4</v>
      </c>
      <c r="AC43" s="26">
        <v>2.169517378083289E-6</v>
      </c>
      <c r="AD43" s="26">
        <v>4.6127967276603382E-6</v>
      </c>
      <c r="AE43" s="26">
        <v>1.5461830109212026E-4</v>
      </c>
      <c r="AF43" s="26">
        <v>1.2615303754405881E-4</v>
      </c>
      <c r="AG43" s="26">
        <v>1.7097398750379148E-4</v>
      </c>
      <c r="AH43" s="26">
        <v>1.3206019525626791E-5</v>
      </c>
      <c r="AI43" s="26">
        <v>6.2519621724114183E-5</v>
      </c>
      <c r="AJ43" s="26">
        <v>1.2751525627749472E-4</v>
      </c>
      <c r="AK43" s="26">
        <v>3.7282053543324987E-4</v>
      </c>
      <c r="AL43" s="26">
        <v>1.1924131483507399E-5</v>
      </c>
      <c r="AM43" s="26">
        <v>1.3613554684939542E-5</v>
      </c>
      <c r="AN43" s="26">
        <v>1.0662028890521266E-5</v>
      </c>
      <c r="AO43" s="26">
        <v>1.0047527445108643E-5</v>
      </c>
      <c r="AP43" s="26">
        <v>1.0079560459122232</v>
      </c>
      <c r="AQ43" s="26">
        <v>3.1383302556680058E-3</v>
      </c>
      <c r="AR43" s="26">
        <v>2.6074863325989081E-3</v>
      </c>
      <c r="AS43" s="26">
        <v>2.612042285183492E-3</v>
      </c>
      <c r="AT43" s="26">
        <v>1.273958920223963E-3</v>
      </c>
      <c r="AU43" s="26">
        <v>1.021162992038447E-3</v>
      </c>
      <c r="AV43" s="26">
        <v>1.409328863360192E-3</v>
      </c>
      <c r="AW43" s="26">
        <v>2.5073443353499695E-3</v>
      </c>
      <c r="AX43" s="26">
        <v>3.3661036926361685E-3</v>
      </c>
      <c r="AY43" s="26">
        <v>2.2651056341581066E-3</v>
      </c>
      <c r="AZ43" s="26">
        <v>1.7310488485085223E-3</v>
      </c>
      <c r="BA43" s="26">
        <v>3.0053622003679268E-3</v>
      </c>
      <c r="BB43" s="26">
        <v>3.418841592290096E-3</v>
      </c>
      <c r="BC43" s="26">
        <v>9.653704145024197E-4</v>
      </c>
      <c r="BD43" s="26">
        <v>1.1471457883295646E-3</v>
      </c>
      <c r="BE43" s="26">
        <v>1.1320539595157161E-3</v>
      </c>
      <c r="BF43" s="26">
        <v>0</v>
      </c>
      <c r="BG43" s="26">
        <v>1.0163683109342145E-3</v>
      </c>
      <c r="BH43" s="26">
        <v>9.0768459749069234E-6</v>
      </c>
      <c r="BI43" s="26">
        <v>6.1923873112186393E-4</v>
      </c>
      <c r="BJ43" s="26">
        <v>7.4452667800933847E-4</v>
      </c>
      <c r="BK43" s="26">
        <v>3.3698875667698608E-4</v>
      </c>
      <c r="BL43" s="26">
        <v>1.8030480882514283E-3</v>
      </c>
      <c r="BM43" s="26">
        <v>5.9184410900819325E-5</v>
      </c>
      <c r="BN43" s="26">
        <v>4.7873171878526982E-5</v>
      </c>
      <c r="BO43" s="26">
        <v>8.794416754269548E-5</v>
      </c>
      <c r="BP43" s="26">
        <v>1.3220492872603987E-5</v>
      </c>
      <c r="BQ43" s="26">
        <v>1.6075575644239376E-5</v>
      </c>
      <c r="BR43" s="26">
        <v>1.0409162291293825E-5</v>
      </c>
      <c r="BS43" s="26">
        <v>2.2639453207597249E-5</v>
      </c>
      <c r="BT43" s="26">
        <v>3.0361937341106059E-5</v>
      </c>
      <c r="BU43" s="26">
        <v>4.355152140536685E-5</v>
      </c>
      <c r="BV43" s="26">
        <v>3.2241559036270684E-5</v>
      </c>
      <c r="BW43" s="26">
        <v>9.5033784243619321E-6</v>
      </c>
      <c r="BX43" s="26">
        <v>4.3568944665531787E-5</v>
      </c>
      <c r="BY43" s="26">
        <v>3.0648406453481632E-5</v>
      </c>
      <c r="BZ43" s="26">
        <v>7.5052571757549631E-6</v>
      </c>
      <c r="CA43" s="26">
        <v>1.9813487066953256E-5</v>
      </c>
      <c r="CB43" s="26">
        <v>3.4636049012269204E-5</v>
      </c>
      <c r="CC43" s="26">
        <v>3.0240332610312057E-5</v>
      </c>
      <c r="CD43" s="26">
        <v>5.69624656805502E-6</v>
      </c>
      <c r="CE43" s="26">
        <v>1.5242405874896599E-5</v>
      </c>
      <c r="CF43" s="26">
        <v>4.0707856034056555E-5</v>
      </c>
      <c r="CG43" s="26">
        <v>1.013776850623315E-5</v>
      </c>
      <c r="CH43" s="26">
        <v>2.5895159932901956E-5</v>
      </c>
      <c r="CI43" s="26">
        <v>5.6021041805001075E-5</v>
      </c>
      <c r="CJ43" s="26">
        <v>4.2367988793408571E-5</v>
      </c>
      <c r="CK43" s="26">
        <v>1.6721459879966192E-5</v>
      </c>
      <c r="CL43" s="26">
        <v>2.4612779037509551E-5</v>
      </c>
      <c r="CM43" s="26">
        <v>1.488274722471262E-4</v>
      </c>
      <c r="CN43" s="26">
        <v>1.200825161517457E-5</v>
      </c>
      <c r="CO43" s="26">
        <v>2.2030471817661903E-5</v>
      </c>
      <c r="CP43" s="26">
        <v>3.8748356765272072E-5</v>
      </c>
      <c r="CQ43" s="26">
        <v>2.7601519713538022E-5</v>
      </c>
      <c r="CR43" s="26">
        <v>2.0989825401245438E-5</v>
      </c>
      <c r="CS43" s="26">
        <v>1.7433257647119816E-5</v>
      </c>
      <c r="CT43" s="26">
        <v>3.125553914684584E-4</v>
      </c>
      <c r="CU43" s="26">
        <v>1.112687349636391E-5</v>
      </c>
      <c r="CV43" s="26">
        <v>6.4356010098331058E-5</v>
      </c>
      <c r="CW43" s="26">
        <v>3.8542169513290582E-5</v>
      </c>
      <c r="CX43" s="26">
        <v>6.0545346029390827E-5</v>
      </c>
      <c r="CY43" s="26">
        <v>1.9228589471045258E-5</v>
      </c>
      <c r="CZ43" s="26">
        <v>3.9767458713032477E-5</v>
      </c>
      <c r="DA43" s="26">
        <v>8.8030387555104934E-5</v>
      </c>
      <c r="DB43" s="26">
        <v>4.0515721155715755E-4</v>
      </c>
      <c r="DC43" s="6">
        <v>1.0485594906814046</v>
      </c>
      <c r="DD43" s="6">
        <v>0.80169668027439311</v>
      </c>
    </row>
    <row r="44" spans="1:108" ht="12.75" customHeight="1">
      <c r="A44" s="254">
        <v>281</v>
      </c>
      <c r="B44" s="83" t="s">
        <v>281</v>
      </c>
      <c r="C44" s="1">
        <v>1.0883784984016423E-4</v>
      </c>
      <c r="D44" s="1">
        <v>8.0702467586934586E-5</v>
      </c>
      <c r="E44" s="1">
        <v>6.8508650503739391E-5</v>
      </c>
      <c r="F44" s="1">
        <v>6.1318054060781945E-5</v>
      </c>
      <c r="G44" s="1">
        <v>7.487147470122174E-5</v>
      </c>
      <c r="H44" s="1">
        <v>1.4081226490382197E-4</v>
      </c>
      <c r="I44" s="1">
        <v>0</v>
      </c>
      <c r="J44" s="1">
        <v>5.0385277307834823E-5</v>
      </c>
      <c r="K44" s="1">
        <v>1.9029503319021989E-5</v>
      </c>
      <c r="L44" s="1">
        <v>5.3154118901558622E-5</v>
      </c>
      <c r="M44" s="1">
        <v>0</v>
      </c>
      <c r="N44" s="1">
        <v>7.6423816109817539E-5</v>
      </c>
      <c r="O44" s="1">
        <v>3.4954669161334428E-5</v>
      </c>
      <c r="P44" s="1">
        <v>4.0746193691647207E-5</v>
      </c>
      <c r="Q44" s="1">
        <v>1.065399236196826E-4</v>
      </c>
      <c r="R44" s="1">
        <v>1.611206507728165E-4</v>
      </c>
      <c r="S44" s="1">
        <v>9.1873617493942581E-5</v>
      </c>
      <c r="T44" s="1">
        <v>5.3541165755525402E-5</v>
      </c>
      <c r="U44" s="1">
        <v>9.8283440277432616E-5</v>
      </c>
      <c r="V44" s="1">
        <v>1.7437545601853822E-4</v>
      </c>
      <c r="W44" s="1">
        <v>5.8899141215702943E-5</v>
      </c>
      <c r="X44" s="1">
        <v>1.2185056769258255E-4</v>
      </c>
      <c r="Y44" s="1">
        <v>1.5775616084073588E-4</v>
      </c>
      <c r="Z44" s="1">
        <v>0</v>
      </c>
      <c r="AA44" s="1">
        <v>3.9068408879527363E-5</v>
      </c>
      <c r="AB44" s="1">
        <v>4.5289234517071445E-5</v>
      </c>
      <c r="AC44" s="1">
        <v>9.549132357569125E-6</v>
      </c>
      <c r="AD44" s="1">
        <v>3.0372369136349817E-5</v>
      </c>
      <c r="AE44" s="1">
        <v>1.0405829915262873E-4</v>
      </c>
      <c r="AF44" s="1">
        <v>7.6864886089039763E-5</v>
      </c>
      <c r="AG44" s="1">
        <v>3.9836909781467646E-5</v>
      </c>
      <c r="AH44" s="1">
        <v>7.8864908159614576E-5</v>
      </c>
      <c r="AI44" s="1">
        <v>1.7575125821380356E-4</v>
      </c>
      <c r="AJ44" s="1">
        <v>1.1463273947614938E-4</v>
      </c>
      <c r="AK44" s="1">
        <v>1.8471585211013799E-4</v>
      </c>
      <c r="AL44" s="1">
        <v>1.1067666272506136E-4</v>
      </c>
      <c r="AM44" s="1">
        <v>8.6274505131052594E-5</v>
      </c>
      <c r="AN44" s="1">
        <v>9.3676503270730553E-5</v>
      </c>
      <c r="AO44" s="1">
        <v>8.1397061621128617E-5</v>
      </c>
      <c r="AP44" s="1">
        <v>8.2609557979036139E-5</v>
      </c>
      <c r="AQ44" s="1">
        <v>1.0021431911555858</v>
      </c>
      <c r="AR44" s="1">
        <v>1.5332562955096553E-4</v>
      </c>
      <c r="AS44" s="1">
        <v>1.1573183223587266E-4</v>
      </c>
      <c r="AT44" s="1">
        <v>7.2243805272007123E-5</v>
      </c>
      <c r="AU44" s="1">
        <v>4.2793301578550383E-5</v>
      </c>
      <c r="AV44" s="1">
        <v>5.6601521337438493E-5</v>
      </c>
      <c r="AW44" s="1">
        <v>7.8187131876316523E-5</v>
      </c>
      <c r="AX44" s="1">
        <v>6.307314016566366E-5</v>
      </c>
      <c r="AY44" s="1">
        <v>3.3099641095835506E-5</v>
      </c>
      <c r="AZ44" s="1">
        <v>3.141183993388882E-5</v>
      </c>
      <c r="BA44" s="1">
        <v>6.723506340760652E-5</v>
      </c>
      <c r="BB44" s="1">
        <v>2.1406240392817229E-5</v>
      </c>
      <c r="BC44" s="1">
        <v>3.5887250080459918E-5</v>
      </c>
      <c r="BD44" s="1">
        <v>3.2762980707062497E-5</v>
      </c>
      <c r="BE44" s="1">
        <v>7.8856310374039989E-4</v>
      </c>
      <c r="BF44" s="1">
        <v>0</v>
      </c>
      <c r="BG44" s="1">
        <v>5.8471882438842777E-4</v>
      </c>
      <c r="BH44" s="1">
        <v>4.6450174515265558E-5</v>
      </c>
      <c r="BI44" s="1">
        <v>6.9007910505244179E-3</v>
      </c>
      <c r="BJ44" s="1">
        <v>9.4467264888223254E-3</v>
      </c>
      <c r="BK44" s="1">
        <v>3.0917931253832548E-3</v>
      </c>
      <c r="BL44" s="1">
        <v>6.5128442121533577E-3</v>
      </c>
      <c r="BM44" s="1">
        <v>3.8353303643808836E-4</v>
      </c>
      <c r="BN44" s="1">
        <v>5.6107187575672355E-4</v>
      </c>
      <c r="BO44" s="1">
        <v>6.7640360713781529E-4</v>
      </c>
      <c r="BP44" s="1">
        <v>9.7379194052452957E-5</v>
      </c>
      <c r="BQ44" s="1">
        <v>1.038873981885086E-4</v>
      </c>
      <c r="BR44" s="1">
        <v>7.6352342792515283E-5</v>
      </c>
      <c r="BS44" s="1">
        <v>2.2140145782189869E-4</v>
      </c>
      <c r="BT44" s="1">
        <v>3.1739660587196751E-4</v>
      </c>
      <c r="BU44" s="1">
        <v>5.4762438524486924E-4</v>
      </c>
      <c r="BV44" s="1">
        <v>3.5029202547713449E-4</v>
      </c>
      <c r="BW44" s="1">
        <v>3.3219696196676977E-5</v>
      </c>
      <c r="BX44" s="1">
        <v>2.2569616802520595E-4</v>
      </c>
      <c r="BY44" s="1">
        <v>1.5685355354859128E-4</v>
      </c>
      <c r="BZ44" s="1">
        <v>2.9088232748063091E-5</v>
      </c>
      <c r="CA44" s="1">
        <v>1.1720260473672336E-4</v>
      </c>
      <c r="CB44" s="1">
        <v>3.0079954882886986E-4</v>
      </c>
      <c r="CC44" s="1">
        <v>2.870654399223534E-4</v>
      </c>
      <c r="CD44" s="1">
        <v>3.6688749377933145E-5</v>
      </c>
      <c r="CE44" s="1">
        <v>1.2236016944993584E-4</v>
      </c>
      <c r="CF44" s="1">
        <v>4.072282352272888E-4</v>
      </c>
      <c r="CG44" s="1">
        <v>2.9854270491644903E-5</v>
      </c>
      <c r="CH44" s="1">
        <v>1.8252752022933114E-4</v>
      </c>
      <c r="CI44" s="1">
        <v>7.2291704767918073E-5</v>
      </c>
      <c r="CJ44" s="1">
        <v>2.2085456047333073E-4</v>
      </c>
      <c r="CK44" s="1">
        <v>1.4956056213006911E-4</v>
      </c>
      <c r="CL44" s="1">
        <v>1.0626719439752763E-4</v>
      </c>
      <c r="CM44" s="1">
        <v>6.4053246930351293E-5</v>
      </c>
      <c r="CN44" s="1">
        <v>5.2416510484279821E-5</v>
      </c>
      <c r="CO44" s="1">
        <v>8.8789675704534934E-5</v>
      </c>
      <c r="CP44" s="1">
        <v>7.4107133938591609E-5</v>
      </c>
      <c r="CQ44" s="1">
        <v>5.712337122149258E-5</v>
      </c>
      <c r="CR44" s="1">
        <v>5.8949984432518292E-5</v>
      </c>
      <c r="CS44" s="1">
        <v>9.5608217384686475E-5</v>
      </c>
      <c r="CT44" s="1">
        <v>5.1560801088977808E-5</v>
      </c>
      <c r="CU44" s="1">
        <v>4.4552339805551064E-5</v>
      </c>
      <c r="CV44" s="1">
        <v>9.2730190567132944E-5</v>
      </c>
      <c r="CW44" s="1">
        <v>6.597620750924791E-5</v>
      </c>
      <c r="CX44" s="1">
        <v>9.2078067434296233E-5</v>
      </c>
      <c r="CY44" s="1">
        <v>1.1630343827116486E-4</v>
      </c>
      <c r="CZ44" s="1">
        <v>1.1043425902489007E-4</v>
      </c>
      <c r="DA44" s="1">
        <v>3.3661141360202219E-5</v>
      </c>
      <c r="DB44" s="1">
        <v>1.763799491982329E-4</v>
      </c>
      <c r="DC44" s="3">
        <v>1.0405940849388118</v>
      </c>
      <c r="DD44" s="3">
        <v>0.79560657342053642</v>
      </c>
    </row>
    <row r="45" spans="1:108" ht="12.75" customHeight="1">
      <c r="A45" s="254">
        <v>289</v>
      </c>
      <c r="B45" s="83" t="s">
        <v>282</v>
      </c>
      <c r="C45" s="1">
        <v>3.3439676094884635E-4</v>
      </c>
      <c r="D45" s="1">
        <v>3.1318419238401273E-4</v>
      </c>
      <c r="E45" s="1">
        <v>1.1945184619121414E-4</v>
      </c>
      <c r="F45" s="1">
        <v>1.6812468292372415E-4</v>
      </c>
      <c r="G45" s="1">
        <v>4.183627702151237E-4</v>
      </c>
      <c r="H45" s="1">
        <v>1.9233287227966884E-3</v>
      </c>
      <c r="I45" s="1">
        <v>0</v>
      </c>
      <c r="J45" s="1">
        <v>4.6486571603893497E-4</v>
      </c>
      <c r="K45" s="1">
        <v>4.3475960428815338E-3</v>
      </c>
      <c r="L45" s="1">
        <v>3.8394075744769949E-4</v>
      </c>
      <c r="M45" s="1">
        <v>0</v>
      </c>
      <c r="N45" s="1">
        <v>1.4806713799953223E-4</v>
      </c>
      <c r="O45" s="1">
        <v>2.9499643764166413E-4</v>
      </c>
      <c r="P45" s="1">
        <v>4.0374957192517081E-4</v>
      </c>
      <c r="Q45" s="1">
        <v>4.0837523922358657E-3</v>
      </c>
      <c r="R45" s="1">
        <v>5.6445371170360363E-4</v>
      </c>
      <c r="S45" s="1">
        <v>2.4706707471900129E-4</v>
      </c>
      <c r="T45" s="1">
        <v>1.7147748587529595E-4</v>
      </c>
      <c r="U45" s="1">
        <v>2.094511091487165E-4</v>
      </c>
      <c r="V45" s="1">
        <v>2.0886918792836638E-3</v>
      </c>
      <c r="W45" s="1">
        <v>1.1624773308572894E-4</v>
      </c>
      <c r="X45" s="1">
        <v>4.9170991589264493E-4</v>
      </c>
      <c r="Y45" s="1">
        <v>3.439433508040182E-4</v>
      </c>
      <c r="Z45" s="1">
        <v>0</v>
      </c>
      <c r="AA45" s="1">
        <v>1.1932780408935319E-3</v>
      </c>
      <c r="AB45" s="1">
        <v>7.1124454164092415E-4</v>
      </c>
      <c r="AC45" s="1">
        <v>6.1551469439653078E-5</v>
      </c>
      <c r="AD45" s="1">
        <v>2.5668778116588791E-4</v>
      </c>
      <c r="AE45" s="1">
        <v>3.8984175165372297E-4</v>
      </c>
      <c r="AF45" s="1">
        <v>4.6669218999010834E-3</v>
      </c>
      <c r="AG45" s="1">
        <v>3.0635352594045695E-3</v>
      </c>
      <c r="AH45" s="1">
        <v>8.7784056790803566E-4</v>
      </c>
      <c r="AI45" s="1">
        <v>7.7732185352391982E-4</v>
      </c>
      <c r="AJ45" s="1">
        <v>2.364998183569166E-3</v>
      </c>
      <c r="AK45" s="1">
        <v>2.0575185710889378E-3</v>
      </c>
      <c r="AL45" s="1">
        <v>1.6303022255142571E-4</v>
      </c>
      <c r="AM45" s="1">
        <v>8.2198027788436237E-4</v>
      </c>
      <c r="AN45" s="1">
        <v>1.5572577163103422E-4</v>
      </c>
      <c r="AO45" s="1">
        <v>1.2693105725314474E-4</v>
      </c>
      <c r="AP45" s="1">
        <v>6.467587072141568E-4</v>
      </c>
      <c r="AQ45" s="1">
        <v>5.5130638532665185E-3</v>
      </c>
      <c r="AR45" s="1">
        <v>1.0050362651575107</v>
      </c>
      <c r="AS45" s="1">
        <v>2.5506872731145581E-3</v>
      </c>
      <c r="AT45" s="1">
        <v>3.6527657731083851E-3</v>
      </c>
      <c r="AU45" s="1">
        <v>2.2060586605335509E-3</v>
      </c>
      <c r="AV45" s="1">
        <v>1.6845646211847997E-3</v>
      </c>
      <c r="AW45" s="1">
        <v>2.3799866764912204E-3</v>
      </c>
      <c r="AX45" s="1">
        <v>4.472946847773082E-3</v>
      </c>
      <c r="AY45" s="1">
        <v>2.4239514690424287E-3</v>
      </c>
      <c r="AZ45" s="1">
        <v>3.0391490256050468E-3</v>
      </c>
      <c r="BA45" s="1">
        <v>2.0166465092812443E-3</v>
      </c>
      <c r="BB45" s="1">
        <v>3.543056158722112E-3</v>
      </c>
      <c r="BC45" s="1">
        <v>4.7980954437648752E-3</v>
      </c>
      <c r="BD45" s="1">
        <v>1.18777414935854E-3</v>
      </c>
      <c r="BE45" s="1">
        <v>4.5157097885392891E-3</v>
      </c>
      <c r="BF45" s="1">
        <v>0</v>
      </c>
      <c r="BG45" s="1">
        <v>2.389804909454357E-3</v>
      </c>
      <c r="BH45" s="1">
        <v>1.6077338874998922E-4</v>
      </c>
      <c r="BI45" s="1">
        <v>2.8676167660842277E-3</v>
      </c>
      <c r="BJ45" s="1">
        <v>9.8174741489610133E-3</v>
      </c>
      <c r="BK45" s="1">
        <v>1.2256277085011817E-3</v>
      </c>
      <c r="BL45" s="1">
        <v>9.6914469345195787E-4</v>
      </c>
      <c r="BM45" s="1">
        <v>4.8220770415168679E-4</v>
      </c>
      <c r="BN45" s="1">
        <v>7.5808969808010933E-4</v>
      </c>
      <c r="BO45" s="1">
        <v>8.7648901427369501E-4</v>
      </c>
      <c r="BP45" s="1">
        <v>1.5859346591775805E-4</v>
      </c>
      <c r="BQ45" s="1">
        <v>4.7122344351356447E-4</v>
      </c>
      <c r="BR45" s="1">
        <v>1.092877706390381E-4</v>
      </c>
      <c r="BS45" s="1">
        <v>2.4748265617776657E-4</v>
      </c>
      <c r="BT45" s="1">
        <v>3.7609163870973397E-4</v>
      </c>
      <c r="BU45" s="1">
        <v>6.1832369763352879E-4</v>
      </c>
      <c r="BV45" s="1">
        <v>3.9216925827479878E-4</v>
      </c>
      <c r="BW45" s="1">
        <v>2.224960240583051E-4</v>
      </c>
      <c r="BX45" s="1">
        <v>3.4908753625842491E-4</v>
      </c>
      <c r="BY45" s="1">
        <v>4.6079270170154611E-4</v>
      </c>
      <c r="BZ45" s="1">
        <v>7.069536363230279E-5</v>
      </c>
      <c r="CA45" s="1">
        <v>1.4853170055899973E-4</v>
      </c>
      <c r="CB45" s="1">
        <v>6.647570490817895E-4</v>
      </c>
      <c r="CC45" s="1">
        <v>6.1242413257846945E-4</v>
      </c>
      <c r="CD45" s="1">
        <v>5.4760429387146455E-5</v>
      </c>
      <c r="CE45" s="1">
        <v>2.3315213139959829E-4</v>
      </c>
      <c r="CF45" s="1">
        <v>4.6038273054415253E-4</v>
      </c>
      <c r="CG45" s="1">
        <v>8.3934353620851893E-5</v>
      </c>
      <c r="CH45" s="1">
        <v>2.2926122710116749E-4</v>
      </c>
      <c r="CI45" s="1">
        <v>1.4743500287354305E-4</v>
      </c>
      <c r="CJ45" s="1">
        <v>8.7374389431851525E-4</v>
      </c>
      <c r="CK45" s="1">
        <v>1.8674577284845151E-4</v>
      </c>
      <c r="CL45" s="1">
        <v>1.6647786751820449E-4</v>
      </c>
      <c r="CM45" s="1">
        <v>1.4356870661510061E-4</v>
      </c>
      <c r="CN45" s="1">
        <v>8.9549284499567411E-5</v>
      </c>
      <c r="CO45" s="1">
        <v>2.0606620805367127E-4</v>
      </c>
      <c r="CP45" s="1">
        <v>1.769083187319115E-4</v>
      </c>
      <c r="CQ45" s="1">
        <v>3.942964855527242E-4</v>
      </c>
      <c r="CR45" s="1">
        <v>2.1064401720552928E-4</v>
      </c>
      <c r="CS45" s="1">
        <v>1.2437882094785597E-4</v>
      </c>
      <c r="CT45" s="1">
        <v>8.1634907252666866E-4</v>
      </c>
      <c r="CU45" s="1">
        <v>9.0617166868966266E-5</v>
      </c>
      <c r="CV45" s="1">
        <v>2.8295120908597459E-4</v>
      </c>
      <c r="CW45" s="1">
        <v>5.3237783049949676E-4</v>
      </c>
      <c r="CX45" s="1">
        <v>5.4793678120697634E-4</v>
      </c>
      <c r="CY45" s="1">
        <v>1.8745257185991492E-4</v>
      </c>
      <c r="CZ45" s="1">
        <v>7.9080145796424633E-4</v>
      </c>
      <c r="DA45" s="1">
        <v>2.1534477107356396E-4</v>
      </c>
      <c r="DB45" s="1">
        <v>6.8076050207088268E-4</v>
      </c>
      <c r="DC45" s="3">
        <v>1.1173678277409815</v>
      </c>
      <c r="DD45" s="3">
        <v>0.85430544104200246</v>
      </c>
    </row>
    <row r="46" spans="1:108" ht="12.75" customHeight="1">
      <c r="A46" s="254">
        <v>291</v>
      </c>
      <c r="B46" s="83" t="s">
        <v>283</v>
      </c>
      <c r="C46" s="1">
        <v>1.2587438398923033E-4</v>
      </c>
      <c r="D46" s="1">
        <v>8.6197262909576571E-5</v>
      </c>
      <c r="E46" s="1">
        <v>1.1999094971780171E-4</v>
      </c>
      <c r="F46" s="1">
        <v>1.4836559055748309E-4</v>
      </c>
      <c r="G46" s="1">
        <v>1.5641370414068149E-4</v>
      </c>
      <c r="H46" s="1">
        <v>5.3682097223696273E-4</v>
      </c>
      <c r="I46" s="1">
        <v>0</v>
      </c>
      <c r="J46" s="1">
        <v>6.6045344806933977E-5</v>
      </c>
      <c r="K46" s="1">
        <v>2.6321287021140685E-5</v>
      </c>
      <c r="L46" s="1">
        <v>6.2974561040673701E-5</v>
      </c>
      <c r="M46" s="1">
        <v>0</v>
      </c>
      <c r="N46" s="1">
        <v>6.5878621387346101E-5</v>
      </c>
      <c r="O46" s="1">
        <v>2.2522786878506519E-5</v>
      </c>
      <c r="P46" s="1">
        <v>1.3302055894611183E-4</v>
      </c>
      <c r="Q46" s="1">
        <v>2.4865825450710219E-3</v>
      </c>
      <c r="R46" s="1">
        <v>5.347477180096525E-5</v>
      </c>
      <c r="S46" s="1">
        <v>2.5329159586907021E-5</v>
      </c>
      <c r="T46" s="1">
        <v>3.4362301557521379E-5</v>
      </c>
      <c r="U46" s="1">
        <v>7.259544011442424E-5</v>
      </c>
      <c r="V46" s="1">
        <v>1.5778234729709524E-4</v>
      </c>
      <c r="W46" s="1">
        <v>3.3195453032725906E-5</v>
      </c>
      <c r="X46" s="1">
        <v>8.9468423280114387E-5</v>
      </c>
      <c r="Y46" s="1">
        <v>5.8247574901957914E-5</v>
      </c>
      <c r="Z46" s="1">
        <v>0</v>
      </c>
      <c r="AA46" s="1">
        <v>3.8287910668862159E-5</v>
      </c>
      <c r="AB46" s="1">
        <v>4.3086063990421706E-5</v>
      </c>
      <c r="AC46" s="1">
        <v>9.4550234475513906E-6</v>
      </c>
      <c r="AD46" s="1">
        <v>3.1609155061553775E-5</v>
      </c>
      <c r="AE46" s="1">
        <v>2.0034363066548643E-4</v>
      </c>
      <c r="AF46" s="1">
        <v>8.3640568027061008E-5</v>
      </c>
      <c r="AG46" s="1">
        <v>3.1208589097598654E-5</v>
      </c>
      <c r="AH46" s="1">
        <v>5.9039774573933078E-5</v>
      </c>
      <c r="AI46" s="1">
        <v>3.5876148999799723E-4</v>
      </c>
      <c r="AJ46" s="1">
        <v>1.4788242311415125E-3</v>
      </c>
      <c r="AK46" s="1">
        <v>6.1816992445879143E-4</v>
      </c>
      <c r="AL46" s="1">
        <v>4.0906971132689521E-5</v>
      </c>
      <c r="AM46" s="1">
        <v>3.9724318535416792E-4</v>
      </c>
      <c r="AN46" s="1">
        <v>3.6617748859457441E-5</v>
      </c>
      <c r="AO46" s="1">
        <v>3.3946765072003333E-5</v>
      </c>
      <c r="AP46" s="1">
        <v>3.9325117856202127E-5</v>
      </c>
      <c r="AQ46" s="1">
        <v>4.7024585846978115E-4</v>
      </c>
      <c r="AR46" s="1">
        <v>3.5879676244814426E-4</v>
      </c>
      <c r="AS46" s="1">
        <v>1.0386592755607917</v>
      </c>
      <c r="AT46" s="1">
        <v>1.1131890234548178E-2</v>
      </c>
      <c r="AU46" s="1">
        <v>1.642890208396049E-3</v>
      </c>
      <c r="AV46" s="1">
        <v>6.5587754605112188E-4</v>
      </c>
      <c r="AW46" s="1">
        <v>4.8003445368493267E-4</v>
      </c>
      <c r="AX46" s="1">
        <v>4.9779606432360946E-3</v>
      </c>
      <c r="AY46" s="1">
        <v>4.6431796727412792E-3</v>
      </c>
      <c r="AZ46" s="1">
        <v>9.0053130685454924E-4</v>
      </c>
      <c r="BA46" s="1">
        <v>2.3404248141582919E-4</v>
      </c>
      <c r="BB46" s="1">
        <v>1.950119366919969E-3</v>
      </c>
      <c r="BC46" s="1">
        <v>4.5642666310689731E-4</v>
      </c>
      <c r="BD46" s="1">
        <v>1.4686489269036943E-3</v>
      </c>
      <c r="BE46" s="1">
        <v>1.0397809209552715E-2</v>
      </c>
      <c r="BF46" s="1">
        <v>0</v>
      </c>
      <c r="BG46" s="1">
        <v>1.0087625306002538E-4</v>
      </c>
      <c r="BH46" s="1">
        <v>7.7916282475869942E-5</v>
      </c>
      <c r="BI46" s="1">
        <v>3.1617172412773237E-3</v>
      </c>
      <c r="BJ46" s="1">
        <v>3.152176333592417E-4</v>
      </c>
      <c r="BK46" s="1">
        <v>1.0538302678344102E-3</v>
      </c>
      <c r="BL46" s="1">
        <v>2.2989101972098105E-3</v>
      </c>
      <c r="BM46" s="1">
        <v>1.83194120504392E-4</v>
      </c>
      <c r="BN46" s="1">
        <v>6.0371610626960442E-5</v>
      </c>
      <c r="BO46" s="1">
        <v>1.8175669906492827E-3</v>
      </c>
      <c r="BP46" s="1">
        <v>1.1811480701400783E-4</v>
      </c>
      <c r="BQ46" s="1">
        <v>5.6160718197100008E-5</v>
      </c>
      <c r="BR46" s="1">
        <v>3.3401162951652369E-5</v>
      </c>
      <c r="BS46" s="1">
        <v>3.5463050573737502E-5</v>
      </c>
      <c r="BT46" s="1">
        <v>2.5792002170868611E-5</v>
      </c>
      <c r="BU46" s="1">
        <v>2.0763795820524047E-5</v>
      </c>
      <c r="BV46" s="1">
        <v>7.6759305700715191E-5</v>
      </c>
      <c r="BW46" s="1">
        <v>1.4175246304729989E-4</v>
      </c>
      <c r="BX46" s="1">
        <v>8.3528888866312291E-4</v>
      </c>
      <c r="BY46" s="1">
        <v>9.0374425232319936E-5</v>
      </c>
      <c r="BZ46" s="1">
        <v>9.7455486603025229E-5</v>
      </c>
      <c r="CA46" s="1">
        <v>8.5019663965681393E-5</v>
      </c>
      <c r="CB46" s="1">
        <v>1.0423230148277493E-4</v>
      </c>
      <c r="CC46" s="1">
        <v>1.5931062093459824E-4</v>
      </c>
      <c r="CD46" s="1">
        <v>2.0522157970281297E-5</v>
      </c>
      <c r="CE46" s="1">
        <v>5.1608268721982015E-5</v>
      </c>
      <c r="CF46" s="1">
        <v>6.7321420973190811E-5</v>
      </c>
      <c r="CG46" s="1">
        <v>1.0370699628134331E-4</v>
      </c>
      <c r="CH46" s="1">
        <v>6.4248853479026262E-5</v>
      </c>
      <c r="CI46" s="1">
        <v>4.4568951376004084E-5</v>
      </c>
      <c r="CJ46" s="1">
        <v>1.8888318938342129E-4</v>
      </c>
      <c r="CK46" s="1">
        <v>4.844494715489933E-5</v>
      </c>
      <c r="CL46" s="1">
        <v>9.1285309022428433E-5</v>
      </c>
      <c r="CM46" s="1">
        <v>3.9841590915375822E-5</v>
      </c>
      <c r="CN46" s="1">
        <v>5.9495376311202176E-5</v>
      </c>
      <c r="CO46" s="1">
        <v>6.0671463010230825E-5</v>
      </c>
      <c r="CP46" s="1">
        <v>4.5869310603876838E-5</v>
      </c>
      <c r="CQ46" s="1">
        <v>6.2303637496005884E-5</v>
      </c>
      <c r="CR46" s="1">
        <v>4.2242758821759173E-4</v>
      </c>
      <c r="CS46" s="1">
        <v>3.774235868437382E-5</v>
      </c>
      <c r="CT46" s="1">
        <v>1.0433036014624255E-2</v>
      </c>
      <c r="CU46" s="1">
        <v>7.3005830376619431E-5</v>
      </c>
      <c r="CV46" s="1">
        <v>7.5559514544675421E-5</v>
      </c>
      <c r="CW46" s="1">
        <v>5.8460417162565538E-5</v>
      </c>
      <c r="CX46" s="1">
        <v>8.7994726002614415E-5</v>
      </c>
      <c r="CY46" s="1">
        <v>9.1111217455393158E-5</v>
      </c>
      <c r="CZ46" s="1">
        <v>6.8306064058684118E-5</v>
      </c>
      <c r="DA46" s="1">
        <v>3.5334105275366994E-5</v>
      </c>
      <c r="DB46" s="1">
        <v>1.6520300992107039E-4</v>
      </c>
      <c r="DC46" s="3">
        <v>1.1099361006931785</v>
      </c>
      <c r="DD46" s="3">
        <v>0.84862336867903398</v>
      </c>
    </row>
    <row r="47" spans="1:108" ht="12.75" customHeight="1">
      <c r="A47" s="254">
        <v>301</v>
      </c>
      <c r="B47" s="83" t="s">
        <v>284</v>
      </c>
      <c r="C47" s="1">
        <v>2.6776178101914116E-5</v>
      </c>
      <c r="D47" s="1">
        <v>1.7050610112508743E-5</v>
      </c>
      <c r="E47" s="1">
        <v>2.4379506286897556E-5</v>
      </c>
      <c r="F47" s="1">
        <v>3.5860403603621829E-5</v>
      </c>
      <c r="G47" s="1">
        <v>1.3791045089092891E-5</v>
      </c>
      <c r="H47" s="1">
        <v>1.180616604547219E-4</v>
      </c>
      <c r="I47" s="1">
        <v>0</v>
      </c>
      <c r="J47" s="1">
        <v>1.3030184686248813E-5</v>
      </c>
      <c r="K47" s="1">
        <v>5.2004818820741498E-6</v>
      </c>
      <c r="L47" s="1">
        <v>1.2941169853720282E-5</v>
      </c>
      <c r="M47" s="1">
        <v>0</v>
      </c>
      <c r="N47" s="1">
        <v>1.2576015105137498E-5</v>
      </c>
      <c r="O47" s="1">
        <v>4.612634476769846E-6</v>
      </c>
      <c r="P47" s="1">
        <v>2.5100736498637129E-5</v>
      </c>
      <c r="Q47" s="1">
        <v>1.5080311530122628E-5</v>
      </c>
      <c r="R47" s="1">
        <v>7.9442115239100434E-6</v>
      </c>
      <c r="S47" s="1">
        <v>4.6011173690802255E-6</v>
      </c>
      <c r="T47" s="1">
        <v>7.9155986694909168E-6</v>
      </c>
      <c r="U47" s="1">
        <v>1.378668495389863E-5</v>
      </c>
      <c r="V47" s="1">
        <v>3.2067297214183247E-5</v>
      </c>
      <c r="W47" s="1">
        <v>6.5985120736967571E-6</v>
      </c>
      <c r="X47" s="1">
        <v>1.7382298238873045E-5</v>
      </c>
      <c r="Y47" s="1">
        <v>1.0767012224984524E-5</v>
      </c>
      <c r="Z47" s="1">
        <v>0</v>
      </c>
      <c r="AA47" s="1">
        <v>7.4564604105711965E-6</v>
      </c>
      <c r="AB47" s="1">
        <v>4.4747508166142041E-6</v>
      </c>
      <c r="AC47" s="1">
        <v>2.3442339933321723E-6</v>
      </c>
      <c r="AD47" s="1">
        <v>5.6877193073730787E-6</v>
      </c>
      <c r="AE47" s="1">
        <v>1.5572336189862592E-4</v>
      </c>
      <c r="AF47" s="1">
        <v>1.860795959696816E-5</v>
      </c>
      <c r="AG47" s="1">
        <v>8.9440558791701784E-6</v>
      </c>
      <c r="AH47" s="1">
        <v>1.2232453223803357E-5</v>
      </c>
      <c r="AI47" s="1">
        <v>9.3242767898868163E-5</v>
      </c>
      <c r="AJ47" s="1">
        <v>1.0851834340526861E-4</v>
      </c>
      <c r="AK47" s="1">
        <v>9.310658373806384E-5</v>
      </c>
      <c r="AL47" s="1">
        <v>7.7134577048019215E-6</v>
      </c>
      <c r="AM47" s="1">
        <v>4.9908568977174197E-5</v>
      </c>
      <c r="AN47" s="1">
        <v>2.3160777817310501E-5</v>
      </c>
      <c r="AO47" s="1">
        <v>6.5494269104180285E-6</v>
      </c>
      <c r="AP47" s="1">
        <v>8.5631212498643689E-6</v>
      </c>
      <c r="AQ47" s="1">
        <v>1.2673245741614934E-5</v>
      </c>
      <c r="AR47" s="1">
        <v>5.8106725907316898E-5</v>
      </c>
      <c r="AS47" s="1">
        <v>2.6672691363506794E-4</v>
      </c>
      <c r="AT47" s="1">
        <v>1.0045352474796028</v>
      </c>
      <c r="AU47" s="1">
        <v>3.8876756396773624E-5</v>
      </c>
      <c r="AV47" s="1">
        <v>1.892059724396554E-4</v>
      </c>
      <c r="AW47" s="1">
        <v>7.9943230559186303E-5</v>
      </c>
      <c r="AX47" s="1">
        <v>1.202541963968832E-4</v>
      </c>
      <c r="AY47" s="1">
        <v>6.3177059260293499E-5</v>
      </c>
      <c r="AZ47" s="1">
        <v>1.5352997343888949E-4</v>
      </c>
      <c r="BA47" s="1">
        <v>1.6300632493838045E-5</v>
      </c>
      <c r="BB47" s="1">
        <v>8.5436426692464686E-5</v>
      </c>
      <c r="BC47" s="1">
        <v>2.9390186266019442E-5</v>
      </c>
      <c r="BD47" s="1">
        <v>3.5022528797222736E-5</v>
      </c>
      <c r="BE47" s="1">
        <v>2.7472674769099222E-4</v>
      </c>
      <c r="BF47" s="1">
        <v>0</v>
      </c>
      <c r="BG47" s="1">
        <v>1.1682175401907304E-5</v>
      </c>
      <c r="BH47" s="1">
        <v>1.5284041855369246E-5</v>
      </c>
      <c r="BI47" s="1">
        <v>1.3443260743603509E-5</v>
      </c>
      <c r="BJ47" s="1">
        <v>2.2665238173190287E-5</v>
      </c>
      <c r="BK47" s="1">
        <v>2.413103328799685E-5</v>
      </c>
      <c r="BL47" s="1">
        <v>1.6228167382750165E-5</v>
      </c>
      <c r="BM47" s="1">
        <v>3.7715471333839898E-5</v>
      </c>
      <c r="BN47" s="1">
        <v>1.1526744928734831E-5</v>
      </c>
      <c r="BO47" s="1">
        <v>3.9877173367618368E-5</v>
      </c>
      <c r="BP47" s="1">
        <v>2.1319726450956604E-5</v>
      </c>
      <c r="BQ47" s="1">
        <v>9.7256060956862613E-6</v>
      </c>
      <c r="BR47" s="1">
        <v>5.7028376028169502E-6</v>
      </c>
      <c r="BS47" s="1">
        <v>5.0338395210395171E-6</v>
      </c>
      <c r="BT47" s="1">
        <v>3.5648759527865183E-6</v>
      </c>
      <c r="BU47" s="1">
        <v>1.7784069209967785E-6</v>
      </c>
      <c r="BV47" s="1">
        <v>5.5315169520946991E-6</v>
      </c>
      <c r="BW47" s="1">
        <v>3.0433539493975658E-5</v>
      </c>
      <c r="BX47" s="1">
        <v>1.7779977268004288E-4</v>
      </c>
      <c r="BY47" s="1">
        <v>1.3848240541558851E-5</v>
      </c>
      <c r="BZ47" s="1">
        <v>1.8174067664113586E-5</v>
      </c>
      <c r="CA47" s="1">
        <v>4.0426242378610748E-5</v>
      </c>
      <c r="CB47" s="1">
        <v>1.4334240240336185E-5</v>
      </c>
      <c r="CC47" s="1">
        <v>1.7227406205353492E-5</v>
      </c>
      <c r="CD47" s="1">
        <v>3.8766296809879991E-6</v>
      </c>
      <c r="CE47" s="1">
        <v>7.6964087535098795E-6</v>
      </c>
      <c r="CF47" s="1">
        <v>1.1601138908499862E-5</v>
      </c>
      <c r="CG47" s="1">
        <v>2.1624753425842905E-5</v>
      </c>
      <c r="CH47" s="1">
        <v>1.0841256013687853E-5</v>
      </c>
      <c r="CI47" s="1">
        <v>8.3030152322930032E-6</v>
      </c>
      <c r="CJ47" s="1">
        <v>1.5420471993403324E-5</v>
      </c>
      <c r="CK47" s="1">
        <v>5.7511874619095078E-6</v>
      </c>
      <c r="CL47" s="1">
        <v>1.6078745411982059E-5</v>
      </c>
      <c r="CM47" s="1">
        <v>4.7602598978870558E-6</v>
      </c>
      <c r="CN47" s="1">
        <v>1.035463986484473E-5</v>
      </c>
      <c r="CO47" s="1">
        <v>8.8965427520160051E-6</v>
      </c>
      <c r="CP47" s="1">
        <v>5.373217293240573E-6</v>
      </c>
      <c r="CQ47" s="1">
        <v>1.0781555365393817E-5</v>
      </c>
      <c r="CR47" s="1">
        <v>9.5159833904764579E-5</v>
      </c>
      <c r="CS47" s="1">
        <v>7.1387592323407525E-6</v>
      </c>
      <c r="CT47" s="1">
        <v>2.2901327718953604E-3</v>
      </c>
      <c r="CU47" s="1">
        <v>6.8593861631269853E-6</v>
      </c>
      <c r="CV47" s="1">
        <v>1.0436808843264394E-5</v>
      </c>
      <c r="CW47" s="1">
        <v>7.8212337406874737E-6</v>
      </c>
      <c r="CX47" s="1">
        <v>1.1390998280015822E-5</v>
      </c>
      <c r="CY47" s="1">
        <v>1.4878406442842231E-5</v>
      </c>
      <c r="CZ47" s="1">
        <v>1.0564384754060151E-5</v>
      </c>
      <c r="DA47" s="1">
        <v>5.0481037790552903E-6</v>
      </c>
      <c r="DB47" s="1">
        <v>2.8515669911188358E-5</v>
      </c>
      <c r="DC47" s="3">
        <v>1.0101771355922744</v>
      </c>
      <c r="DD47" s="3">
        <v>0.77235069949835511</v>
      </c>
    </row>
    <row r="48" spans="1:108" ht="12.75" customHeight="1">
      <c r="A48" s="255">
        <v>311</v>
      </c>
      <c r="B48" s="256" t="s">
        <v>285</v>
      </c>
      <c r="C48" s="26">
        <v>1.989697737481963E-4</v>
      </c>
      <c r="D48" s="26">
        <v>1.9332732984978003E-4</v>
      </c>
      <c r="E48" s="26">
        <v>1.2003980363908793E-3</v>
      </c>
      <c r="F48" s="26">
        <v>1.7331447333055237E-4</v>
      </c>
      <c r="G48" s="26">
        <v>1.0298512043400442E-4</v>
      </c>
      <c r="H48" s="26">
        <v>3.1740093932138225E-4</v>
      </c>
      <c r="I48" s="26">
        <v>0</v>
      </c>
      <c r="J48" s="26">
        <v>1.0472491926043952E-4</v>
      </c>
      <c r="K48" s="26">
        <v>3.3922562153936145E-5</v>
      </c>
      <c r="L48" s="26">
        <v>1.0655567848669365E-4</v>
      </c>
      <c r="M48" s="26">
        <v>0</v>
      </c>
      <c r="N48" s="26">
        <v>9.3969996737214081E-5</v>
      </c>
      <c r="O48" s="26">
        <v>5.0828749700706939E-5</v>
      </c>
      <c r="P48" s="26">
        <v>1.4274494528994529E-4</v>
      </c>
      <c r="Q48" s="26">
        <v>6.5611618061653824E-5</v>
      </c>
      <c r="R48" s="26">
        <v>5.629162469277515E-5</v>
      </c>
      <c r="S48" s="26">
        <v>5.282012696804907E-5</v>
      </c>
      <c r="T48" s="26">
        <v>6.7275088106958912E-5</v>
      </c>
      <c r="U48" s="26">
        <v>8.1286360894750059E-5</v>
      </c>
      <c r="V48" s="26">
        <v>1.5875435394576077E-4</v>
      </c>
      <c r="W48" s="26">
        <v>3.3620579352758469E-5</v>
      </c>
      <c r="X48" s="26">
        <v>8.7050055491332017E-5</v>
      </c>
      <c r="Y48" s="26">
        <v>6.084386672520292E-5</v>
      </c>
      <c r="Z48" s="26">
        <v>0</v>
      </c>
      <c r="AA48" s="26">
        <v>4.8818153696241185E-5</v>
      </c>
      <c r="AB48" s="26">
        <v>3.8788338900865171E-5</v>
      </c>
      <c r="AC48" s="26">
        <v>1.0316133573465107E-5</v>
      </c>
      <c r="AD48" s="26">
        <v>3.0320043470403429E-5</v>
      </c>
      <c r="AE48" s="26">
        <v>7.0773701206915904E-5</v>
      </c>
      <c r="AF48" s="26">
        <v>1.0306198876752019E-4</v>
      </c>
      <c r="AG48" s="26">
        <v>7.7927992532517262E-5</v>
      </c>
      <c r="AH48" s="26">
        <v>6.1875216195920622E-5</v>
      </c>
      <c r="AI48" s="26">
        <v>1.014566482932757E-4</v>
      </c>
      <c r="AJ48" s="26">
        <v>8.6531038310159151E-5</v>
      </c>
      <c r="AK48" s="26">
        <v>1.3259052257318151E-4</v>
      </c>
      <c r="AL48" s="26">
        <v>3.9815254002093661E-5</v>
      </c>
      <c r="AM48" s="26">
        <v>4.134878116630523E-5</v>
      </c>
      <c r="AN48" s="26">
        <v>6.8971467313605646E-5</v>
      </c>
      <c r="AO48" s="26">
        <v>3.3459082480782864E-5</v>
      </c>
      <c r="AP48" s="26">
        <v>6.0897702910625488E-5</v>
      </c>
      <c r="AQ48" s="26">
        <v>1.1064856577521611E-4</v>
      </c>
      <c r="AR48" s="26">
        <v>6.66899225975044E-5</v>
      </c>
      <c r="AS48" s="26">
        <v>1.0141476477561505E-3</v>
      </c>
      <c r="AT48" s="26">
        <v>1.7641419015461961E-3</v>
      </c>
      <c r="AU48" s="26">
        <v>1.0357916360174897</v>
      </c>
      <c r="AV48" s="26">
        <v>9.1689550071330441E-5</v>
      </c>
      <c r="AW48" s="26">
        <v>5.0304122982752486E-5</v>
      </c>
      <c r="AX48" s="26">
        <v>4.3244672226703119E-4</v>
      </c>
      <c r="AY48" s="26">
        <v>4.5559434339894558E-5</v>
      </c>
      <c r="AZ48" s="26">
        <v>2.7747549120762705E-4</v>
      </c>
      <c r="BA48" s="26">
        <v>6.4270063265775952E-5</v>
      </c>
      <c r="BB48" s="26">
        <v>1.5009133430558092E-3</v>
      </c>
      <c r="BC48" s="26">
        <v>5.5410222880581083E-5</v>
      </c>
      <c r="BD48" s="26">
        <v>1.8093835827529797E-4</v>
      </c>
      <c r="BE48" s="26">
        <v>1.0830758964605102E-3</v>
      </c>
      <c r="BF48" s="26">
        <v>0</v>
      </c>
      <c r="BG48" s="26">
        <v>2.0482238454864102E-4</v>
      </c>
      <c r="BH48" s="26">
        <v>1.094243174104086E-4</v>
      </c>
      <c r="BI48" s="26">
        <v>2.4229333970238369E-4</v>
      </c>
      <c r="BJ48" s="26">
        <v>1.0110144172800862E-4</v>
      </c>
      <c r="BK48" s="26">
        <v>1.4048973989862963E-4</v>
      </c>
      <c r="BL48" s="26">
        <v>1.1730505797637799E-4</v>
      </c>
      <c r="BM48" s="26">
        <v>1.6627186476998515E-4</v>
      </c>
      <c r="BN48" s="26">
        <v>5.3570431336379792E-5</v>
      </c>
      <c r="BO48" s="26">
        <v>1.9342160689323089E-4</v>
      </c>
      <c r="BP48" s="26">
        <v>1.3639189319669616E-4</v>
      </c>
      <c r="BQ48" s="26">
        <v>4.0485787733960857E-4</v>
      </c>
      <c r="BR48" s="26">
        <v>8.3665594846525708E-5</v>
      </c>
      <c r="BS48" s="26">
        <v>5.5880228757248563E-5</v>
      </c>
      <c r="BT48" s="26">
        <v>3.8371819022777606E-5</v>
      </c>
      <c r="BU48" s="26">
        <v>1.1347816039603387E-5</v>
      </c>
      <c r="BV48" s="26">
        <v>5.0874233895637492E-5</v>
      </c>
      <c r="BW48" s="26">
        <v>1.5146784996631011E-4</v>
      </c>
      <c r="BX48" s="26">
        <v>8.206716502913707E-4</v>
      </c>
      <c r="BY48" s="26">
        <v>9.0494920426204632E-5</v>
      </c>
      <c r="BZ48" s="26">
        <v>1.5696548989621042E-4</v>
      </c>
      <c r="CA48" s="26">
        <v>1.5805472673817149E-4</v>
      </c>
      <c r="CB48" s="26">
        <v>1.4061106129016095E-4</v>
      </c>
      <c r="CC48" s="26">
        <v>1.6426558717994106E-4</v>
      </c>
      <c r="CD48" s="26">
        <v>1.055549574426686E-4</v>
      </c>
      <c r="CE48" s="26">
        <v>9.4418358521708242E-5</v>
      </c>
      <c r="CF48" s="26">
        <v>2.0071071532046659E-4</v>
      </c>
      <c r="CG48" s="26">
        <v>1.1933024122665233E-4</v>
      </c>
      <c r="CH48" s="26">
        <v>1.3512028753597107E-4</v>
      </c>
      <c r="CI48" s="26">
        <v>3.8437305232512679E-4</v>
      </c>
      <c r="CJ48" s="26">
        <v>3.8677537761604383E-3</v>
      </c>
      <c r="CK48" s="26">
        <v>5.1869818184601011E-5</v>
      </c>
      <c r="CL48" s="26">
        <v>1.6131542610948985E-4</v>
      </c>
      <c r="CM48" s="26">
        <v>4.6640908333511304E-3</v>
      </c>
      <c r="CN48" s="26">
        <v>2.4065487268642768E-3</v>
      </c>
      <c r="CO48" s="26">
        <v>1.0057862289852627E-3</v>
      </c>
      <c r="CP48" s="26">
        <v>1.1801979781227651E-3</v>
      </c>
      <c r="CQ48" s="26">
        <v>1.1539415782309838E-4</v>
      </c>
      <c r="CR48" s="26">
        <v>1.961132042174255E-3</v>
      </c>
      <c r="CS48" s="26">
        <v>1.165311810335704E-4</v>
      </c>
      <c r="CT48" s="26">
        <v>9.1290524903437746E-3</v>
      </c>
      <c r="CU48" s="26">
        <v>1.2095794384187536E-4</v>
      </c>
      <c r="CV48" s="26">
        <v>1.1948938493662936E-4</v>
      </c>
      <c r="CW48" s="26">
        <v>8.1726056114712943E-5</v>
      </c>
      <c r="CX48" s="26">
        <v>1.1462081348564974E-4</v>
      </c>
      <c r="CY48" s="26">
        <v>2.8812431210099676E-3</v>
      </c>
      <c r="CZ48" s="26">
        <v>2.6105586490336182E-4</v>
      </c>
      <c r="DA48" s="26">
        <v>9.5093958862427636E-3</v>
      </c>
      <c r="DB48" s="26">
        <v>1.0017509466647696E-3</v>
      </c>
      <c r="DC48" s="6">
        <v>1.090501036746184</v>
      </c>
      <c r="DD48" s="6">
        <v>0.83376391016886331</v>
      </c>
    </row>
    <row r="49" spans="1:108" ht="12.75" customHeight="1">
      <c r="A49" s="254">
        <v>321</v>
      </c>
      <c r="B49" s="83" t="s">
        <v>286</v>
      </c>
      <c r="C49" s="1">
        <v>4.1371823525189069E-8</v>
      </c>
      <c r="D49" s="1">
        <v>2.90356236195028E-8</v>
      </c>
      <c r="E49" s="1">
        <v>6.1107522470431756E-8</v>
      </c>
      <c r="F49" s="1">
        <v>4.8350534513790827E-8</v>
      </c>
      <c r="G49" s="1">
        <v>2.3387879359747044E-8</v>
      </c>
      <c r="H49" s="1">
        <v>9.9700346993583435E-8</v>
      </c>
      <c r="I49" s="1">
        <v>0</v>
      </c>
      <c r="J49" s="1">
        <v>2.0188415340379702E-8</v>
      </c>
      <c r="K49" s="1">
        <v>7.8746201201095125E-9</v>
      </c>
      <c r="L49" s="1">
        <v>2.0481597696395766E-8</v>
      </c>
      <c r="M49" s="1">
        <v>0</v>
      </c>
      <c r="N49" s="1">
        <v>1.990771246919879E-8</v>
      </c>
      <c r="O49" s="1">
        <v>7.6668661102430805E-9</v>
      </c>
      <c r="P49" s="1">
        <v>3.6678846170073334E-8</v>
      </c>
      <c r="Q49" s="1">
        <v>1.7121936914927547E-8</v>
      </c>
      <c r="R49" s="1">
        <v>1.2941857648188495E-8</v>
      </c>
      <c r="S49" s="1">
        <v>7.8498699725986917E-9</v>
      </c>
      <c r="T49" s="1">
        <v>1.0983027203448261E-8</v>
      </c>
      <c r="U49" s="1">
        <v>2.0662226401180072E-8</v>
      </c>
      <c r="V49" s="1">
        <v>4.791442206433389E-8</v>
      </c>
      <c r="W49" s="1">
        <v>9.9183134257923126E-9</v>
      </c>
      <c r="X49" s="1">
        <v>2.6424586053255721E-8</v>
      </c>
      <c r="Y49" s="1">
        <v>1.694481186308667E-8</v>
      </c>
      <c r="Z49" s="1">
        <v>0</v>
      </c>
      <c r="AA49" s="1">
        <v>1.1861661060072515E-8</v>
      </c>
      <c r="AB49" s="1">
        <v>7.2840949690354266E-9</v>
      </c>
      <c r="AC49" s="1">
        <v>2.8123652435160066E-9</v>
      </c>
      <c r="AD49" s="1">
        <v>8.5468357106138631E-9</v>
      </c>
      <c r="AE49" s="1">
        <v>1.6687450205854719E-8</v>
      </c>
      <c r="AF49" s="1">
        <v>2.6164383454607293E-8</v>
      </c>
      <c r="AG49" s="1">
        <v>9.8957422144810145E-9</v>
      </c>
      <c r="AH49" s="1">
        <v>1.8017559678331038E-8</v>
      </c>
      <c r="AI49" s="1">
        <v>2.91636007702953E-8</v>
      </c>
      <c r="AJ49" s="1">
        <v>2.148040238883788E-8</v>
      </c>
      <c r="AK49" s="1">
        <v>4.0947123127622162E-8</v>
      </c>
      <c r="AL49" s="1">
        <v>1.1598890785268398E-8</v>
      </c>
      <c r="AM49" s="1">
        <v>1.1158124367411861E-8</v>
      </c>
      <c r="AN49" s="1">
        <v>1.18018368005917E-8</v>
      </c>
      <c r="AO49" s="1">
        <v>9.6049334911403275E-9</v>
      </c>
      <c r="AP49" s="1">
        <v>1.3995828062796821E-8</v>
      </c>
      <c r="AQ49" s="1">
        <v>2.1517080450854686E-8</v>
      </c>
      <c r="AR49" s="1">
        <v>7.3547962295120294E-8</v>
      </c>
      <c r="AS49" s="1">
        <v>6.3561942263182288E-7</v>
      </c>
      <c r="AT49" s="1">
        <v>5.9282633670703777E-7</v>
      </c>
      <c r="AU49" s="1">
        <v>2.3738410351988699E-5</v>
      </c>
      <c r="AV49" s="1">
        <v>1.0000151631772107</v>
      </c>
      <c r="AW49" s="1">
        <v>8.2284860275693716E-6</v>
      </c>
      <c r="AX49" s="1">
        <v>8.529144201285118E-6</v>
      </c>
      <c r="AY49" s="1">
        <v>2.375946799867926E-5</v>
      </c>
      <c r="AZ49" s="1">
        <v>3.9424383865302555E-5</v>
      </c>
      <c r="BA49" s="1">
        <v>5.222555646449173E-5</v>
      </c>
      <c r="BB49" s="1">
        <v>5.0793125213390518E-5</v>
      </c>
      <c r="BC49" s="1">
        <v>5.7690574294522804E-5</v>
      </c>
      <c r="BD49" s="1">
        <v>1.0064379393093302E-6</v>
      </c>
      <c r="BE49" s="1">
        <v>1.2720358598122007E-7</v>
      </c>
      <c r="BF49" s="1">
        <v>0</v>
      </c>
      <c r="BG49" s="1">
        <v>2.6371982496503335E-7</v>
      </c>
      <c r="BH49" s="1">
        <v>2.4119682542560332E-8</v>
      </c>
      <c r="BI49" s="1">
        <v>9.3159443902419902E-8</v>
      </c>
      <c r="BJ49" s="1">
        <v>6.6388769149495011E-8</v>
      </c>
      <c r="BK49" s="1">
        <v>4.8936922526601778E-8</v>
      </c>
      <c r="BL49" s="1">
        <v>5.7144615914850759E-8</v>
      </c>
      <c r="BM49" s="1">
        <v>5.7183533968449129E-8</v>
      </c>
      <c r="BN49" s="1">
        <v>1.5359563305121351E-8</v>
      </c>
      <c r="BO49" s="1">
        <v>5.3706746720711507E-8</v>
      </c>
      <c r="BP49" s="1">
        <v>3.2948318145814605E-8</v>
      </c>
      <c r="BQ49" s="1">
        <v>2.8430691985038648E-8</v>
      </c>
      <c r="BR49" s="1">
        <v>1.1700113471954817E-8</v>
      </c>
      <c r="BS49" s="1">
        <v>1.2669852995509949E-8</v>
      </c>
      <c r="BT49" s="1">
        <v>8.4055916348752414E-9</v>
      </c>
      <c r="BU49" s="1">
        <v>4.6859513154087477E-9</v>
      </c>
      <c r="BV49" s="1">
        <v>1.1464121414706849E-8</v>
      </c>
      <c r="BW49" s="1">
        <v>4.7142851203303137E-8</v>
      </c>
      <c r="BX49" s="1">
        <v>2.6570852166087453E-7</v>
      </c>
      <c r="BY49" s="1">
        <v>1.3151597192729084E-8</v>
      </c>
      <c r="BZ49" s="1">
        <v>2.3656772442193446E-8</v>
      </c>
      <c r="CA49" s="1">
        <v>3.1318184150565369E-8</v>
      </c>
      <c r="CB49" s="1">
        <v>2.0957356300152704E-8</v>
      </c>
      <c r="CC49" s="1">
        <v>2.9266790785544558E-8</v>
      </c>
      <c r="CD49" s="1">
        <v>8.0259803982383606E-9</v>
      </c>
      <c r="CE49" s="1">
        <v>1.3894576421044064E-8</v>
      </c>
      <c r="CF49" s="1">
        <v>3.2580816881995278E-8</v>
      </c>
      <c r="CG49" s="1">
        <v>3.8710973866196925E-8</v>
      </c>
      <c r="CH49" s="1">
        <v>1.9647476017570203E-8</v>
      </c>
      <c r="CI49" s="1">
        <v>2.7835170434743289E-8</v>
      </c>
      <c r="CJ49" s="1">
        <v>1.26584604067167E-7</v>
      </c>
      <c r="CK49" s="1">
        <v>1.7806425529770411E-8</v>
      </c>
      <c r="CL49" s="1">
        <v>3.8939983562563742E-8</v>
      </c>
      <c r="CM49" s="1">
        <v>1.1453800819284421E-7</v>
      </c>
      <c r="CN49" s="1">
        <v>6.9721341061844138E-8</v>
      </c>
      <c r="CO49" s="1">
        <v>3.6812110978345065E-8</v>
      </c>
      <c r="CP49" s="1">
        <v>3.4950920574658069E-8</v>
      </c>
      <c r="CQ49" s="1">
        <v>1.8856392493320743E-8</v>
      </c>
      <c r="CR49" s="1">
        <v>1.7178185822853601E-7</v>
      </c>
      <c r="CS49" s="1">
        <v>1.8204516535297732E-8</v>
      </c>
      <c r="CT49" s="1">
        <v>3.344584594677401E-6</v>
      </c>
      <c r="CU49" s="1">
        <v>1.7487194180042529E-8</v>
      </c>
      <c r="CV49" s="1">
        <v>1.9173837676886515E-8</v>
      </c>
      <c r="CW49" s="1">
        <v>1.591181965161198E-8</v>
      </c>
      <c r="CX49" s="1">
        <v>1.9372166036897873E-8</v>
      </c>
      <c r="CY49" s="1">
        <v>9.1458770186223738E-8</v>
      </c>
      <c r="CZ49" s="1">
        <v>2.0103851969615514E-8</v>
      </c>
      <c r="DA49" s="1">
        <v>2.3084688716460094E-7</v>
      </c>
      <c r="DB49" s="1">
        <v>7.7840137562954529E-8</v>
      </c>
      <c r="DC49" s="3">
        <v>1.0002886939078592</v>
      </c>
      <c r="DD49" s="3">
        <v>0.76479029787886199</v>
      </c>
    </row>
    <row r="50" spans="1:108" ht="12.75" customHeight="1">
      <c r="A50" s="254">
        <v>329</v>
      </c>
      <c r="B50" s="83" t="s">
        <v>287</v>
      </c>
      <c r="C50" s="1">
        <v>1.1816361075575433E-5</v>
      </c>
      <c r="D50" s="1">
        <v>8.0678948325608249E-6</v>
      </c>
      <c r="E50" s="1">
        <v>1.3504638725883971E-5</v>
      </c>
      <c r="F50" s="1">
        <v>1.4710083684690579E-5</v>
      </c>
      <c r="G50" s="1">
        <v>6.0213677287989438E-6</v>
      </c>
      <c r="H50" s="1">
        <v>3.0440424984355663E-5</v>
      </c>
      <c r="I50" s="1">
        <v>0</v>
      </c>
      <c r="J50" s="1">
        <v>6.232557060772887E-6</v>
      </c>
      <c r="K50" s="1">
        <v>2.5604186645850622E-6</v>
      </c>
      <c r="L50" s="1">
        <v>5.9611103877266078E-6</v>
      </c>
      <c r="M50" s="1">
        <v>0</v>
      </c>
      <c r="N50" s="1">
        <v>6.7078761268413678E-6</v>
      </c>
      <c r="O50" s="1">
        <v>2.8414235886424593E-6</v>
      </c>
      <c r="P50" s="1">
        <v>1.0951009120644062E-5</v>
      </c>
      <c r="Q50" s="1">
        <v>3.9623899907979862E-6</v>
      </c>
      <c r="R50" s="1">
        <v>3.8205773166189251E-6</v>
      </c>
      <c r="S50" s="1">
        <v>2.6504737380920908E-6</v>
      </c>
      <c r="T50" s="1">
        <v>1.7374263657385407E-5</v>
      </c>
      <c r="U50" s="1">
        <v>7.1788701201115873E-6</v>
      </c>
      <c r="V50" s="1">
        <v>1.5651175920450153E-5</v>
      </c>
      <c r="W50" s="1">
        <v>3.1308964378585315E-6</v>
      </c>
      <c r="X50" s="1">
        <v>8.6202477614759156E-6</v>
      </c>
      <c r="Y50" s="1">
        <v>5.8722806285568582E-6</v>
      </c>
      <c r="Z50" s="1">
        <v>0</v>
      </c>
      <c r="AA50" s="1">
        <v>6.8268100565908195E-6</v>
      </c>
      <c r="AB50" s="1">
        <v>3.0905655918685958E-6</v>
      </c>
      <c r="AC50" s="1">
        <v>8.7455924357769926E-7</v>
      </c>
      <c r="AD50" s="1">
        <v>2.5463991314140604E-6</v>
      </c>
      <c r="AE50" s="1">
        <v>5.3688169638629715E-6</v>
      </c>
      <c r="AF50" s="1">
        <v>8.4505731163180333E-6</v>
      </c>
      <c r="AG50" s="1">
        <v>4.2513885273592903E-6</v>
      </c>
      <c r="AH50" s="1">
        <v>5.7399136540771E-6</v>
      </c>
      <c r="AI50" s="1">
        <v>9.1888730972796559E-6</v>
      </c>
      <c r="AJ50" s="1">
        <v>7.4857152392212146E-6</v>
      </c>
      <c r="AK50" s="1">
        <v>1.1457577148018536E-5</v>
      </c>
      <c r="AL50" s="1">
        <v>3.5733872443483112E-6</v>
      </c>
      <c r="AM50" s="1">
        <v>3.3387942953642388E-6</v>
      </c>
      <c r="AN50" s="1">
        <v>3.6753519955429744E-6</v>
      </c>
      <c r="AO50" s="1">
        <v>2.9575202311218549E-6</v>
      </c>
      <c r="AP50" s="1">
        <v>2.5296341498441385E-5</v>
      </c>
      <c r="AQ50" s="1">
        <v>6.3196079997586784E-6</v>
      </c>
      <c r="AR50" s="1">
        <v>3.95975353009147E-5</v>
      </c>
      <c r="AS50" s="1">
        <v>1.902674025307734E-4</v>
      </c>
      <c r="AT50" s="1">
        <v>1.290299483794871E-4</v>
      </c>
      <c r="AU50" s="1">
        <v>1.9957177201763766E-3</v>
      </c>
      <c r="AV50" s="1">
        <v>3.7575735851569651E-3</v>
      </c>
      <c r="AW50" s="1">
        <v>1.003214163687896</v>
      </c>
      <c r="AX50" s="1">
        <v>5.0613883130706816E-4</v>
      </c>
      <c r="AY50" s="1">
        <v>4.1471655631284066E-4</v>
      </c>
      <c r="AZ50" s="1">
        <v>1.9645702418177517E-3</v>
      </c>
      <c r="BA50" s="1">
        <v>3.2497451307568872E-4</v>
      </c>
      <c r="BB50" s="1">
        <v>1.526404686742511E-3</v>
      </c>
      <c r="BC50" s="1">
        <v>2.3291864337911384E-3</v>
      </c>
      <c r="BD50" s="1">
        <v>4.4147537043327522E-5</v>
      </c>
      <c r="BE50" s="1">
        <v>3.566136954390658E-5</v>
      </c>
      <c r="BF50" s="1">
        <v>0</v>
      </c>
      <c r="BG50" s="1">
        <v>1.6463999132729559E-5</v>
      </c>
      <c r="BH50" s="1">
        <v>7.110681763735568E-6</v>
      </c>
      <c r="BI50" s="1">
        <v>1.6137245676620596E-5</v>
      </c>
      <c r="BJ50" s="1">
        <v>1.1263865771583391E-5</v>
      </c>
      <c r="BK50" s="1">
        <v>9.3891569695445413E-6</v>
      </c>
      <c r="BL50" s="1">
        <v>7.3546006299294259E-6</v>
      </c>
      <c r="BM50" s="1">
        <v>1.655067863687644E-5</v>
      </c>
      <c r="BN50" s="1">
        <v>4.4151220677218635E-6</v>
      </c>
      <c r="BO50" s="1">
        <v>1.5223883738718284E-5</v>
      </c>
      <c r="BP50" s="1">
        <v>1.1365492131229273E-5</v>
      </c>
      <c r="BQ50" s="1">
        <v>7.4699255293154351E-6</v>
      </c>
      <c r="BR50" s="1">
        <v>6.1986361962459604E-6</v>
      </c>
      <c r="BS50" s="1">
        <v>3.9524494714553463E-6</v>
      </c>
      <c r="BT50" s="1">
        <v>2.4116617355872826E-6</v>
      </c>
      <c r="BU50" s="1">
        <v>1.0528387320170895E-6</v>
      </c>
      <c r="BV50" s="1">
        <v>3.8563561654365694E-6</v>
      </c>
      <c r="BW50" s="1">
        <v>1.4070589689908431E-5</v>
      </c>
      <c r="BX50" s="1">
        <v>7.6158255253347239E-5</v>
      </c>
      <c r="BY50" s="1">
        <v>4.8950032062331811E-6</v>
      </c>
      <c r="BZ50" s="1">
        <v>7.3827564097132284E-6</v>
      </c>
      <c r="CA50" s="1">
        <v>1.1772515929072637E-5</v>
      </c>
      <c r="CB50" s="1">
        <v>6.7766560561452514E-6</v>
      </c>
      <c r="CC50" s="1">
        <v>8.3719653479341158E-6</v>
      </c>
      <c r="CD50" s="1">
        <v>4.3395208733132018E-6</v>
      </c>
      <c r="CE50" s="1">
        <v>9.9781928158857249E-6</v>
      </c>
      <c r="CF50" s="1">
        <v>4.7193205919932568E-5</v>
      </c>
      <c r="CG50" s="1">
        <v>2.8465590390921409E-5</v>
      </c>
      <c r="CH50" s="1">
        <v>7.78440522121209E-6</v>
      </c>
      <c r="CI50" s="1">
        <v>4.791550327687565E-5</v>
      </c>
      <c r="CJ50" s="1">
        <v>6.0707699840455715E-5</v>
      </c>
      <c r="CK50" s="1">
        <v>4.2967033873272109E-6</v>
      </c>
      <c r="CL50" s="1">
        <v>7.3515764807137058E-5</v>
      </c>
      <c r="CM50" s="1">
        <v>1.2193636790383605E-5</v>
      </c>
      <c r="CN50" s="1">
        <v>1.0840043565226611E-5</v>
      </c>
      <c r="CO50" s="1">
        <v>9.1053921278035759E-6</v>
      </c>
      <c r="CP50" s="1">
        <v>7.9294346008329502E-6</v>
      </c>
      <c r="CQ50" s="1">
        <v>8.5995782291774842E-6</v>
      </c>
      <c r="CR50" s="1">
        <v>4.2877900688878044E-5</v>
      </c>
      <c r="CS50" s="1">
        <v>1.5956053637280823E-5</v>
      </c>
      <c r="CT50" s="1">
        <v>9.7024321280682628E-4</v>
      </c>
      <c r="CU50" s="1">
        <v>5.0607700229253917E-6</v>
      </c>
      <c r="CV50" s="1">
        <v>6.4997434557496542E-6</v>
      </c>
      <c r="CW50" s="1">
        <v>4.6159108080314787E-6</v>
      </c>
      <c r="CX50" s="1">
        <v>7.8219901337138492E-6</v>
      </c>
      <c r="CY50" s="1">
        <v>1.293547510141487E-5</v>
      </c>
      <c r="CZ50" s="1">
        <v>7.2312281069762635E-6</v>
      </c>
      <c r="DA50" s="1">
        <v>6.2567708827731736E-4</v>
      </c>
      <c r="DB50" s="1">
        <v>2.5629815714300578E-5</v>
      </c>
      <c r="DC50" s="3">
        <v>1.0190977267825019</v>
      </c>
      <c r="DD50" s="3">
        <v>0.77917111208042322</v>
      </c>
    </row>
    <row r="51" spans="1:108" ht="12.75" customHeight="1">
      <c r="A51" s="254">
        <v>331</v>
      </c>
      <c r="B51" s="83" t="s">
        <v>288</v>
      </c>
      <c r="C51" s="1">
        <v>8.2175418948359066E-6</v>
      </c>
      <c r="D51" s="1">
        <v>6.860695230319251E-6</v>
      </c>
      <c r="E51" s="1">
        <v>7.5519485148948387E-6</v>
      </c>
      <c r="F51" s="1">
        <v>9.0828957610901981E-6</v>
      </c>
      <c r="G51" s="1">
        <v>1.7714000454127506E-5</v>
      </c>
      <c r="H51" s="1">
        <v>2.5347928731286849E-5</v>
      </c>
      <c r="I51" s="1">
        <v>0</v>
      </c>
      <c r="J51" s="1">
        <v>4.1735547363258793E-6</v>
      </c>
      <c r="K51" s="1">
        <v>1.4060576276652115E-6</v>
      </c>
      <c r="L51" s="1">
        <v>3.9788393268180259E-6</v>
      </c>
      <c r="M51" s="1">
        <v>0</v>
      </c>
      <c r="N51" s="1">
        <v>4.1217998779012536E-6</v>
      </c>
      <c r="O51" s="1">
        <v>1.5007368042611244E-6</v>
      </c>
      <c r="P51" s="1">
        <v>6.7849947819914494E-6</v>
      </c>
      <c r="Q51" s="1">
        <v>2.5225997596268813E-6</v>
      </c>
      <c r="R51" s="1">
        <v>3.7808589069964139E-6</v>
      </c>
      <c r="S51" s="1">
        <v>2.1095791977225372E-6</v>
      </c>
      <c r="T51" s="1">
        <v>2.2605966962085377E-6</v>
      </c>
      <c r="U51" s="1">
        <v>4.5488104297085422E-6</v>
      </c>
      <c r="V51" s="1">
        <v>1.0191711329614443E-5</v>
      </c>
      <c r="W51" s="1">
        <v>2.3347466413117462E-6</v>
      </c>
      <c r="X51" s="1">
        <v>5.8635694221095471E-6</v>
      </c>
      <c r="Y51" s="1">
        <v>4.5004072199691719E-6</v>
      </c>
      <c r="Z51" s="1">
        <v>0</v>
      </c>
      <c r="AA51" s="1">
        <v>2.1651791381933822E-6</v>
      </c>
      <c r="AB51" s="1">
        <v>1.6101565483558559E-6</v>
      </c>
      <c r="AC51" s="1">
        <v>5.8737655191564541E-7</v>
      </c>
      <c r="AD51" s="1">
        <v>1.8059276406202759E-6</v>
      </c>
      <c r="AE51" s="1">
        <v>3.8698895191356106E-6</v>
      </c>
      <c r="AF51" s="1">
        <v>5.2013627291313296E-6</v>
      </c>
      <c r="AG51" s="1">
        <v>1.8148693294447232E-6</v>
      </c>
      <c r="AH51" s="1">
        <v>3.9148919391328157E-6</v>
      </c>
      <c r="AI51" s="1">
        <v>7.4169516429744064E-6</v>
      </c>
      <c r="AJ51" s="1">
        <v>4.9928527927242224E-6</v>
      </c>
      <c r="AK51" s="1">
        <v>8.3553771874995724E-6</v>
      </c>
      <c r="AL51" s="1">
        <v>3.148328142510186E-6</v>
      </c>
      <c r="AM51" s="1">
        <v>2.8395540667455388E-6</v>
      </c>
      <c r="AN51" s="1">
        <v>2.824766332708947E-6</v>
      </c>
      <c r="AO51" s="1">
        <v>2.5410267699870457E-6</v>
      </c>
      <c r="AP51" s="1">
        <v>5.1836108465961388E-6</v>
      </c>
      <c r="AQ51" s="1">
        <v>2.9647227060256698E-5</v>
      </c>
      <c r="AR51" s="1">
        <v>5.1068868323345508E-6</v>
      </c>
      <c r="AS51" s="1">
        <v>2.3143171663912848E-4</v>
      </c>
      <c r="AT51" s="1">
        <v>4.0617923688450599E-4</v>
      </c>
      <c r="AU51" s="1">
        <v>3.1592363592387006E-4</v>
      </c>
      <c r="AV51" s="1">
        <v>5.1725300196660929E-6</v>
      </c>
      <c r="AW51" s="1">
        <v>3.1300426025494513E-5</v>
      </c>
      <c r="AX51" s="1">
        <v>1.0055546656500185</v>
      </c>
      <c r="AY51" s="1">
        <v>4.3062226226040808E-4</v>
      </c>
      <c r="AZ51" s="1">
        <v>2.2042218081657012E-4</v>
      </c>
      <c r="BA51" s="1">
        <v>1.5874899283048035E-4</v>
      </c>
      <c r="BB51" s="1">
        <v>3.3409986646114288E-4</v>
      </c>
      <c r="BC51" s="1">
        <v>4.6485333330002179E-4</v>
      </c>
      <c r="BD51" s="1">
        <v>7.7127344426030915E-4</v>
      </c>
      <c r="BE51" s="1">
        <v>3.3768773263321064E-4</v>
      </c>
      <c r="BF51" s="1">
        <v>0</v>
      </c>
      <c r="BG51" s="1">
        <v>3.225301066578854E-6</v>
      </c>
      <c r="BH51" s="1">
        <v>4.4490167066304512E-6</v>
      </c>
      <c r="BI51" s="1">
        <v>8.1679524118936553E-5</v>
      </c>
      <c r="BJ51" s="1">
        <v>1.0553853076711391E-4</v>
      </c>
      <c r="BK51" s="1">
        <v>3.71949231937789E-5</v>
      </c>
      <c r="BL51" s="1">
        <v>1.0638732407484512E-4</v>
      </c>
      <c r="BM51" s="1">
        <v>1.4070642807032918E-5</v>
      </c>
      <c r="BN51" s="1">
        <v>8.2468798999938125E-6</v>
      </c>
      <c r="BO51" s="1">
        <v>1.6149533912981654E-5</v>
      </c>
      <c r="BP51" s="1">
        <v>6.6717538151964431E-6</v>
      </c>
      <c r="BQ51" s="1">
        <v>3.7530999724612709E-6</v>
      </c>
      <c r="BR51" s="1">
        <v>2.3380218344036952E-6</v>
      </c>
      <c r="BS51" s="1">
        <v>3.7576469031010847E-6</v>
      </c>
      <c r="BT51" s="1">
        <v>4.3183568922721906E-6</v>
      </c>
      <c r="BU51" s="1">
        <v>6.2296463089095968E-6</v>
      </c>
      <c r="BV51" s="1">
        <v>5.213243610224971E-6</v>
      </c>
      <c r="BW51" s="1">
        <v>8.3729087005511412E-6</v>
      </c>
      <c r="BX51" s="1">
        <v>4.9953479876387902E-5</v>
      </c>
      <c r="BY51" s="1">
        <v>4.2140929800296872E-6</v>
      </c>
      <c r="BZ51" s="1">
        <v>4.0038165695275795E-6</v>
      </c>
      <c r="CA51" s="1">
        <v>5.9756646288364343E-6</v>
      </c>
      <c r="CB51" s="1">
        <v>6.960913903618959E-6</v>
      </c>
      <c r="CC51" s="1">
        <v>6.1915842857740668E-6</v>
      </c>
      <c r="CD51" s="1">
        <v>1.4421650856243694E-6</v>
      </c>
      <c r="CE51" s="1">
        <v>3.3796716055375701E-6</v>
      </c>
      <c r="CF51" s="1">
        <v>7.4591373064122517E-6</v>
      </c>
      <c r="CG51" s="1">
        <v>6.071394459030391E-6</v>
      </c>
      <c r="CH51" s="1">
        <v>4.988509597121859E-6</v>
      </c>
      <c r="CI51" s="1">
        <v>3.0810854787697679E-6</v>
      </c>
      <c r="CJ51" s="1">
        <v>7.736954627368603E-6</v>
      </c>
      <c r="CK51" s="1">
        <v>3.1506637489517503E-6</v>
      </c>
      <c r="CL51" s="1">
        <v>5.3731813816456193E-6</v>
      </c>
      <c r="CM51" s="1">
        <v>3.3164681024032703E-6</v>
      </c>
      <c r="CN51" s="1">
        <v>4.0489720985394167E-6</v>
      </c>
      <c r="CO51" s="1">
        <v>3.5933587971407745E-6</v>
      </c>
      <c r="CP51" s="1">
        <v>2.5426704883671785E-6</v>
      </c>
      <c r="CQ51" s="1">
        <v>3.4768150634378203E-6</v>
      </c>
      <c r="CR51" s="1">
        <v>2.5314445741214079E-5</v>
      </c>
      <c r="CS51" s="1">
        <v>2.9187320094026219E-6</v>
      </c>
      <c r="CT51" s="1">
        <v>6.0936212743766969E-4</v>
      </c>
      <c r="CU51" s="1">
        <v>2.2956030992722919E-6</v>
      </c>
      <c r="CV51" s="1">
        <v>3.7433798122836223E-6</v>
      </c>
      <c r="CW51" s="1">
        <v>2.8079733514349189E-6</v>
      </c>
      <c r="CX51" s="1">
        <v>4.0002806200735488E-6</v>
      </c>
      <c r="CY51" s="1">
        <v>5.955607428091497E-6</v>
      </c>
      <c r="CZ51" s="1">
        <v>3.5190996917233798E-6</v>
      </c>
      <c r="DA51" s="1">
        <v>4.0153386072588417E-6</v>
      </c>
      <c r="DB51" s="1">
        <v>1.9583295197091898E-5</v>
      </c>
      <c r="DC51" s="3">
        <v>1.0107283339541533</v>
      </c>
      <c r="DD51" s="3">
        <v>0.77277212899359893</v>
      </c>
    </row>
    <row r="52" spans="1:108" ht="12.75" customHeight="1">
      <c r="A52" s="254">
        <v>332</v>
      </c>
      <c r="B52" s="83" t="s">
        <v>289</v>
      </c>
      <c r="C52" s="1">
        <v>1.0659038706819544E-8</v>
      </c>
      <c r="D52" s="1">
        <v>7.1160352192344319E-9</v>
      </c>
      <c r="E52" s="1">
        <v>9.9508767733055909E-9</v>
      </c>
      <c r="F52" s="1">
        <v>1.2908818163486426E-8</v>
      </c>
      <c r="G52" s="1">
        <v>5.1238382091011827E-9</v>
      </c>
      <c r="H52" s="1">
        <v>2.5669441216732115E-8</v>
      </c>
      <c r="I52" s="1">
        <v>0</v>
      </c>
      <c r="J52" s="1">
        <v>5.1904098523677801E-9</v>
      </c>
      <c r="K52" s="1">
        <v>1.9285174142255518E-9</v>
      </c>
      <c r="L52" s="1">
        <v>5.2868468711560074E-9</v>
      </c>
      <c r="M52" s="1">
        <v>0</v>
      </c>
      <c r="N52" s="1">
        <v>5.0938983552292562E-9</v>
      </c>
      <c r="O52" s="1">
        <v>1.838087188451397E-9</v>
      </c>
      <c r="P52" s="1">
        <v>9.7877816528822715E-9</v>
      </c>
      <c r="Q52" s="1">
        <v>2.2398319757916424E-9</v>
      </c>
      <c r="R52" s="1">
        <v>3.2079184444162059E-9</v>
      </c>
      <c r="S52" s="1">
        <v>1.9127739928295909E-9</v>
      </c>
      <c r="T52" s="1">
        <v>2.7537328423399947E-9</v>
      </c>
      <c r="U52" s="1">
        <v>5.5073774720584482E-9</v>
      </c>
      <c r="V52" s="1">
        <v>1.274313020894197E-8</v>
      </c>
      <c r="W52" s="1">
        <v>2.6450210121117451E-9</v>
      </c>
      <c r="X52" s="1">
        <v>6.9789684400800728E-9</v>
      </c>
      <c r="Y52" s="1">
        <v>4.3491688238225889E-9</v>
      </c>
      <c r="Z52" s="1">
        <v>0</v>
      </c>
      <c r="AA52" s="1">
        <v>2.8139766827475837E-9</v>
      </c>
      <c r="AB52" s="1">
        <v>1.793830357519423E-9</v>
      </c>
      <c r="AC52" s="1">
        <v>7.4047410689213472E-10</v>
      </c>
      <c r="AD52" s="1">
        <v>2.2649139545020606E-9</v>
      </c>
      <c r="AE52" s="1">
        <v>4.166221132147018E-9</v>
      </c>
      <c r="AF52" s="1">
        <v>6.8067330176602584E-9</v>
      </c>
      <c r="AG52" s="1">
        <v>2.3015052805462526E-9</v>
      </c>
      <c r="AH52" s="1">
        <v>4.760949191324131E-9</v>
      </c>
      <c r="AI52" s="1">
        <v>7.6836869422510579E-9</v>
      </c>
      <c r="AJ52" s="1">
        <v>5.3627631433020162E-9</v>
      </c>
      <c r="AK52" s="1">
        <v>9.6452450152901855E-9</v>
      </c>
      <c r="AL52" s="1">
        <v>3.0281637324389332E-9</v>
      </c>
      <c r="AM52" s="1">
        <v>2.873499308551082E-9</v>
      </c>
      <c r="AN52" s="1">
        <v>2.9104246728974998E-9</v>
      </c>
      <c r="AO52" s="1">
        <v>2.5102052354540379E-9</v>
      </c>
      <c r="AP52" s="1">
        <v>3.1712369802571619E-9</v>
      </c>
      <c r="AQ52" s="1">
        <v>4.897634489366654E-9</v>
      </c>
      <c r="AR52" s="1">
        <v>4.1146752469068919E-9</v>
      </c>
      <c r="AS52" s="1">
        <v>4.5969397796788338E-9</v>
      </c>
      <c r="AT52" s="1">
        <v>3.2930873505790668E-9</v>
      </c>
      <c r="AU52" s="1">
        <v>3.305840910727124E-9</v>
      </c>
      <c r="AV52" s="1">
        <v>5.7345921310959075E-9</v>
      </c>
      <c r="AW52" s="1">
        <v>3.0824436123312304E-9</v>
      </c>
      <c r="AX52" s="1">
        <v>3.2341898467591981E-9</v>
      </c>
      <c r="AY52" s="1">
        <v>1.0000088274700796</v>
      </c>
      <c r="AZ52" s="1">
        <v>3.8602202402898577E-9</v>
      </c>
      <c r="BA52" s="1">
        <v>2.6919828504105394E-9</v>
      </c>
      <c r="BB52" s="1">
        <v>2.4121351168565967E-9</v>
      </c>
      <c r="BC52" s="1">
        <v>2.9238560066305394E-9</v>
      </c>
      <c r="BD52" s="1">
        <v>2.7132599489444813E-9</v>
      </c>
      <c r="BE52" s="1">
        <v>7.2401647141872836E-8</v>
      </c>
      <c r="BF52" s="1">
        <v>0</v>
      </c>
      <c r="BG52" s="1">
        <v>3.9938150842823936E-9</v>
      </c>
      <c r="BH52" s="1">
        <v>8.1710116290992755E-9</v>
      </c>
      <c r="BI52" s="1">
        <v>4.7229085695374156E-7</v>
      </c>
      <c r="BJ52" s="1">
        <v>6.2045289845511311E-9</v>
      </c>
      <c r="BK52" s="1">
        <v>5.5714910865504147E-9</v>
      </c>
      <c r="BL52" s="1">
        <v>5.6756041595097615E-9</v>
      </c>
      <c r="BM52" s="1">
        <v>1.5133485767113304E-8</v>
      </c>
      <c r="BN52" s="1">
        <v>3.5700624283600415E-9</v>
      </c>
      <c r="BO52" s="1">
        <v>1.3064619731914709E-8</v>
      </c>
      <c r="BP52" s="1">
        <v>8.6865657028489283E-9</v>
      </c>
      <c r="BQ52" s="1">
        <v>4.0456544788302257E-9</v>
      </c>
      <c r="BR52" s="1">
        <v>2.6229457777640284E-9</v>
      </c>
      <c r="BS52" s="1">
        <v>2.3081572495472906E-9</v>
      </c>
      <c r="BT52" s="1">
        <v>1.6792070249990797E-9</v>
      </c>
      <c r="BU52" s="1">
        <v>5.5957482974477288E-10</v>
      </c>
      <c r="BV52" s="1">
        <v>2.3045614822821228E-9</v>
      </c>
      <c r="BW52" s="1">
        <v>2.0153315286623101E-8</v>
      </c>
      <c r="BX52" s="1">
        <v>7.1392055167803787E-8</v>
      </c>
      <c r="BY52" s="1">
        <v>2.391358235039911E-9</v>
      </c>
      <c r="BZ52" s="1">
        <v>6.183404583306361E-9</v>
      </c>
      <c r="CA52" s="1">
        <v>7.3306611213882246E-9</v>
      </c>
      <c r="CB52" s="1">
        <v>5.0291781706471614E-9</v>
      </c>
      <c r="CC52" s="1">
        <v>4.7364552163819461E-9</v>
      </c>
      <c r="CD52" s="1">
        <v>2.1173598733819687E-9</v>
      </c>
      <c r="CE52" s="1">
        <v>3.8192902361261198E-9</v>
      </c>
      <c r="CF52" s="1">
        <v>1.0009284785246375E-8</v>
      </c>
      <c r="CG52" s="1">
        <v>9.1512432916517361E-9</v>
      </c>
      <c r="CH52" s="1">
        <v>5.3586945907417401E-9</v>
      </c>
      <c r="CI52" s="1">
        <v>5.5498996994346864E-8</v>
      </c>
      <c r="CJ52" s="1">
        <v>8.8962380275503291E-8</v>
      </c>
      <c r="CK52" s="1">
        <v>2.5123838590454222E-9</v>
      </c>
      <c r="CL52" s="1">
        <v>6.8336047052186642E-9</v>
      </c>
      <c r="CM52" s="1">
        <v>2.0740194961604444E-9</v>
      </c>
      <c r="CN52" s="1">
        <v>4.4236333734375938E-9</v>
      </c>
      <c r="CO52" s="1">
        <v>3.9383340607320183E-9</v>
      </c>
      <c r="CP52" s="1">
        <v>2.3181921314986772E-9</v>
      </c>
      <c r="CQ52" s="1">
        <v>5.0481207443693307E-9</v>
      </c>
      <c r="CR52" s="1">
        <v>4.8586586873673183E-8</v>
      </c>
      <c r="CS52" s="1">
        <v>8.792861002672265E-9</v>
      </c>
      <c r="CT52" s="1">
        <v>9.1476530937887875E-7</v>
      </c>
      <c r="CU52" s="1">
        <v>5.900320363321433E-9</v>
      </c>
      <c r="CV52" s="1">
        <v>4.3756892508530672E-9</v>
      </c>
      <c r="CW52" s="1">
        <v>3.290523105031054E-9</v>
      </c>
      <c r="CX52" s="1">
        <v>4.7647536474336962E-9</v>
      </c>
      <c r="CY52" s="1">
        <v>3.6278854223724367E-8</v>
      </c>
      <c r="CZ52" s="1">
        <v>3.8226566164696907E-9</v>
      </c>
      <c r="DA52" s="1">
        <v>1.50948405298447E-9</v>
      </c>
      <c r="DB52" s="1">
        <v>3.042093363780726E-8</v>
      </c>
      <c r="DC52" s="3">
        <v>1.0000110901300068</v>
      </c>
      <c r="DD52" s="3">
        <v>0.76457805047743765</v>
      </c>
    </row>
    <row r="53" spans="1:108" ht="12.75" customHeight="1">
      <c r="A53" s="255">
        <v>333</v>
      </c>
      <c r="B53" s="256" t="s">
        <v>290</v>
      </c>
      <c r="C53" s="26">
        <v>4.5292847801679577E-7</v>
      </c>
      <c r="D53" s="26">
        <v>2.9857966476371113E-7</v>
      </c>
      <c r="E53" s="26">
        <v>4.641195019720963E-7</v>
      </c>
      <c r="F53" s="26">
        <v>5.3352185200119021E-7</v>
      </c>
      <c r="G53" s="26">
        <v>8.2531355496252864E-7</v>
      </c>
      <c r="H53" s="26">
        <v>1.0598705367465154E-6</v>
      </c>
      <c r="I53" s="26">
        <v>0</v>
      </c>
      <c r="J53" s="26">
        <v>2.2752281045332985E-7</v>
      </c>
      <c r="K53" s="26">
        <v>8.1311662573970236E-8</v>
      </c>
      <c r="L53" s="26">
        <v>2.2264572109814914E-7</v>
      </c>
      <c r="M53" s="26">
        <v>0</v>
      </c>
      <c r="N53" s="26">
        <v>2.175502570926398E-7</v>
      </c>
      <c r="O53" s="26">
        <v>8.0739980993607182E-8</v>
      </c>
      <c r="P53" s="26">
        <v>4.0526133981915276E-7</v>
      </c>
      <c r="Q53" s="26">
        <v>1.1720652396810865E-7</v>
      </c>
      <c r="R53" s="26">
        <v>1.4269875263638641E-7</v>
      </c>
      <c r="S53" s="26">
        <v>8.3956482786513372E-8</v>
      </c>
      <c r="T53" s="26">
        <v>1.2127635487904774E-7</v>
      </c>
      <c r="U53" s="26">
        <v>2.2760569021387415E-7</v>
      </c>
      <c r="V53" s="26">
        <v>5.4037266990391916E-7</v>
      </c>
      <c r="W53" s="26">
        <v>1.1155959126234532E-7</v>
      </c>
      <c r="X53" s="26">
        <v>2.9431257927116778E-7</v>
      </c>
      <c r="Y53" s="26">
        <v>1.8970987930346264E-7</v>
      </c>
      <c r="Z53" s="26">
        <v>0</v>
      </c>
      <c r="AA53" s="26">
        <v>1.2077273486739798E-7</v>
      </c>
      <c r="AB53" s="26">
        <v>8.4191914542529694E-8</v>
      </c>
      <c r="AC53" s="26">
        <v>3.2666520522261354E-8</v>
      </c>
      <c r="AD53" s="26">
        <v>1.0118313096999361E-7</v>
      </c>
      <c r="AE53" s="26">
        <v>1.857655541724927E-7</v>
      </c>
      <c r="AF53" s="26">
        <v>2.8955863726094622E-7</v>
      </c>
      <c r="AG53" s="26">
        <v>1.0992231506862305E-7</v>
      </c>
      <c r="AH53" s="26">
        <v>2.0310965388490788E-7</v>
      </c>
      <c r="AI53" s="26">
        <v>3.3438415790667063E-7</v>
      </c>
      <c r="AJ53" s="26">
        <v>2.4440505227821957E-7</v>
      </c>
      <c r="AK53" s="26">
        <v>4.1513215218045831E-7</v>
      </c>
      <c r="AL53" s="26">
        <v>1.3282582059751884E-7</v>
      </c>
      <c r="AM53" s="26">
        <v>1.2798732114725553E-7</v>
      </c>
      <c r="AN53" s="26">
        <v>1.2882462867261922E-7</v>
      </c>
      <c r="AO53" s="26">
        <v>1.153553134042825E-7</v>
      </c>
      <c r="AP53" s="26">
        <v>1.4379607395707296E-7</v>
      </c>
      <c r="AQ53" s="26">
        <v>2.1794972450520827E-7</v>
      </c>
      <c r="AR53" s="26">
        <v>1.8145100337762461E-7</v>
      </c>
      <c r="AS53" s="26">
        <v>8.1705813048484171E-6</v>
      </c>
      <c r="AT53" s="26">
        <v>1.7550764274692615E-5</v>
      </c>
      <c r="AU53" s="26">
        <v>3.7406031157673861E-5</v>
      </c>
      <c r="AV53" s="26">
        <v>2.4864418665801805E-7</v>
      </c>
      <c r="AW53" s="26">
        <v>1.3957855695440084E-7</v>
      </c>
      <c r="AX53" s="26">
        <v>4.607452599181577E-5</v>
      </c>
      <c r="AY53" s="26">
        <v>1.3006900778160997E-7</v>
      </c>
      <c r="AZ53" s="26">
        <v>1.0002238553221061</v>
      </c>
      <c r="BA53" s="26">
        <v>1.296062325024912E-7</v>
      </c>
      <c r="BB53" s="26">
        <v>4.7527614189895192E-5</v>
      </c>
      <c r="BC53" s="26">
        <v>1.5331241945351941E-7</v>
      </c>
      <c r="BD53" s="26">
        <v>4.0351144953149756E-7</v>
      </c>
      <c r="BE53" s="26">
        <v>6.3211550741439638E-5</v>
      </c>
      <c r="BF53" s="26">
        <v>0</v>
      </c>
      <c r="BG53" s="26">
        <v>1.7347432302434157E-7</v>
      </c>
      <c r="BH53" s="26">
        <v>2.7748936325471112E-7</v>
      </c>
      <c r="BI53" s="26">
        <v>2.1019180543469568E-6</v>
      </c>
      <c r="BJ53" s="26">
        <v>8.2799306703467509E-7</v>
      </c>
      <c r="BK53" s="26">
        <v>3.126408329961406E-6</v>
      </c>
      <c r="BL53" s="26">
        <v>7.7024047725215124E-6</v>
      </c>
      <c r="BM53" s="26">
        <v>6.5022778064067689E-7</v>
      </c>
      <c r="BN53" s="26">
        <v>1.8531644924469448E-7</v>
      </c>
      <c r="BO53" s="26">
        <v>6.1913330384167962E-7</v>
      </c>
      <c r="BP53" s="26">
        <v>3.6412274641656976E-7</v>
      </c>
      <c r="BQ53" s="26">
        <v>2.0906015149586636E-7</v>
      </c>
      <c r="BR53" s="26">
        <v>1.3159559658230325E-7</v>
      </c>
      <c r="BS53" s="26">
        <v>1.4906873471599106E-7</v>
      </c>
      <c r="BT53" s="26">
        <v>1.235567471416732E-7</v>
      </c>
      <c r="BU53" s="26">
        <v>5.7683059825355525E-8</v>
      </c>
      <c r="BV53" s="26">
        <v>1.3291860720839875E-7</v>
      </c>
      <c r="BW53" s="26">
        <v>5.095580191649993E-7</v>
      </c>
      <c r="BX53" s="26">
        <v>2.91190820678508E-6</v>
      </c>
      <c r="BY53" s="26">
        <v>5.1315798794453901E-7</v>
      </c>
      <c r="BZ53" s="26">
        <v>2.5336515622091234E-7</v>
      </c>
      <c r="CA53" s="26">
        <v>3.5155865833383168E-7</v>
      </c>
      <c r="CB53" s="26">
        <v>2.8312972034727288E-7</v>
      </c>
      <c r="CC53" s="26">
        <v>2.8769338209717304E-7</v>
      </c>
      <c r="CD53" s="26">
        <v>7.7601571390763193E-8</v>
      </c>
      <c r="CE53" s="26">
        <v>1.8044597000083877E-7</v>
      </c>
      <c r="CF53" s="26">
        <v>2.5497946495403988E-7</v>
      </c>
      <c r="CG53" s="26">
        <v>4.1542320338149858E-7</v>
      </c>
      <c r="CH53" s="26">
        <v>2.8998988819481703E-7</v>
      </c>
      <c r="CI53" s="26">
        <v>1.7724032630417483E-7</v>
      </c>
      <c r="CJ53" s="26">
        <v>1.2635408149421253E-5</v>
      </c>
      <c r="CK53" s="26">
        <v>1.2245572551608018E-7</v>
      </c>
      <c r="CL53" s="26">
        <v>3.0668771266681532E-7</v>
      </c>
      <c r="CM53" s="26">
        <v>2.2443581433027731E-6</v>
      </c>
      <c r="CN53" s="26">
        <v>2.8484764331956439E-7</v>
      </c>
      <c r="CO53" s="26">
        <v>2.0655901295623948E-7</v>
      </c>
      <c r="CP53" s="26">
        <v>1.4811109040417742E-7</v>
      </c>
      <c r="CQ53" s="26">
        <v>2.1037688225938388E-7</v>
      </c>
      <c r="CR53" s="26">
        <v>1.5755099237653928E-6</v>
      </c>
      <c r="CS53" s="26">
        <v>1.5349260466805184E-7</v>
      </c>
      <c r="CT53" s="26">
        <v>3.7307836316223549E-5</v>
      </c>
      <c r="CU53" s="26">
        <v>8.4102940254934799E-7</v>
      </c>
      <c r="CV53" s="26">
        <v>1.874942555935578E-7</v>
      </c>
      <c r="CW53" s="26">
        <v>1.4686365020225732E-7</v>
      </c>
      <c r="CX53" s="26">
        <v>2.1380418518826883E-7</v>
      </c>
      <c r="CY53" s="26">
        <v>3.5855524223256121E-7</v>
      </c>
      <c r="CZ53" s="26">
        <v>1.799072054400085E-7</v>
      </c>
      <c r="DA53" s="26">
        <v>4.0169207759105108E-7</v>
      </c>
      <c r="DB53" s="26">
        <v>3.2812722005114527E-6</v>
      </c>
      <c r="DC53" s="6">
        <v>1.000539013141279</v>
      </c>
      <c r="DD53" s="6">
        <v>0.7649816843478463</v>
      </c>
    </row>
    <row r="54" spans="1:108" ht="12.75" customHeight="1">
      <c r="A54" s="254">
        <v>339</v>
      </c>
      <c r="B54" s="83" t="s">
        <v>291</v>
      </c>
      <c r="C54" s="1">
        <v>3.3369979576978681E-5</v>
      </c>
      <c r="D54" s="1">
        <v>4.0815143245467633E-5</v>
      </c>
      <c r="E54" s="1">
        <v>2.8084426252404884E-5</v>
      </c>
      <c r="F54" s="1">
        <v>3.0981378358371144E-5</v>
      </c>
      <c r="G54" s="1">
        <v>1.1210860681866295E-4</v>
      </c>
      <c r="H54" s="1">
        <v>1.4462389270168032E-4</v>
      </c>
      <c r="I54" s="1">
        <v>0</v>
      </c>
      <c r="J54" s="1">
        <v>2.1160818747542316E-5</v>
      </c>
      <c r="K54" s="1">
        <v>6.9711379576735941E-6</v>
      </c>
      <c r="L54" s="1">
        <v>1.9904585461779118E-5</v>
      </c>
      <c r="M54" s="1">
        <v>0</v>
      </c>
      <c r="N54" s="1">
        <v>2.0318581332800997E-5</v>
      </c>
      <c r="O54" s="1">
        <v>1.014550133061611E-5</v>
      </c>
      <c r="P54" s="1">
        <v>2.6378768565662163E-5</v>
      </c>
      <c r="Q54" s="1">
        <v>1.3739110577356027E-4</v>
      </c>
      <c r="R54" s="1">
        <v>2.1881254467266675E-5</v>
      </c>
      <c r="S54" s="1">
        <v>1.4924626474173368E-5</v>
      </c>
      <c r="T54" s="1">
        <v>1.3546124340168487E-5</v>
      </c>
      <c r="U54" s="1">
        <v>2.0533935214878268E-5</v>
      </c>
      <c r="V54" s="1">
        <v>4.0389283887389286E-5</v>
      </c>
      <c r="W54" s="1">
        <v>1.0333793206898685E-5</v>
      </c>
      <c r="X54" s="1">
        <v>2.4963311045093854E-5</v>
      </c>
      <c r="Y54" s="1">
        <v>2.2995492255886487E-5</v>
      </c>
      <c r="Z54" s="1">
        <v>0</v>
      </c>
      <c r="AA54" s="1">
        <v>1.4002825921203005E-5</v>
      </c>
      <c r="AB54" s="1">
        <v>1.0329116497366176E-5</v>
      </c>
      <c r="AC54" s="1">
        <v>2.6691650037013365E-6</v>
      </c>
      <c r="AD54" s="1">
        <v>8.2115283028644374E-6</v>
      </c>
      <c r="AE54" s="1">
        <v>2.4128335719860877E-5</v>
      </c>
      <c r="AF54" s="1">
        <v>2.3028541566002652E-5</v>
      </c>
      <c r="AG54" s="1">
        <v>1.4542560780212721E-5</v>
      </c>
      <c r="AH54" s="1">
        <v>1.7670924968805029E-5</v>
      </c>
      <c r="AI54" s="1">
        <v>3.1012800215218172E-5</v>
      </c>
      <c r="AJ54" s="1">
        <v>2.3968636319348031E-5</v>
      </c>
      <c r="AK54" s="1">
        <v>1.1036222367695669E-4</v>
      </c>
      <c r="AL54" s="1">
        <v>1.5865711688564612E-5</v>
      </c>
      <c r="AM54" s="1">
        <v>1.4291457095074249E-5</v>
      </c>
      <c r="AN54" s="1">
        <v>1.844390769094027E-5</v>
      </c>
      <c r="AO54" s="1">
        <v>1.3266236098648295E-5</v>
      </c>
      <c r="AP54" s="1">
        <v>4.3415542207193311E-5</v>
      </c>
      <c r="AQ54" s="1">
        <v>2.2465331828811871E-5</v>
      </c>
      <c r="AR54" s="1">
        <v>5.0727369362180155E-5</v>
      </c>
      <c r="AS54" s="1">
        <v>2.6217098438841095E-4</v>
      </c>
      <c r="AT54" s="1">
        <v>2.6096285877168191E-4</v>
      </c>
      <c r="AU54" s="1">
        <v>4.3653145961698535E-4</v>
      </c>
      <c r="AV54" s="1">
        <v>3.8346871192228463E-3</v>
      </c>
      <c r="AW54" s="1">
        <v>1.1926911839368988E-3</v>
      </c>
      <c r="AX54" s="1">
        <v>9.7822405927605409E-4</v>
      </c>
      <c r="AY54" s="1">
        <v>1.6888880492603906E-3</v>
      </c>
      <c r="AZ54" s="1">
        <v>9.096919112799673E-4</v>
      </c>
      <c r="BA54" s="1">
        <v>1.0117013573592897</v>
      </c>
      <c r="BB54" s="1">
        <v>2.5463877718367562E-3</v>
      </c>
      <c r="BC54" s="1">
        <v>3.1819387874447577E-4</v>
      </c>
      <c r="BD54" s="1">
        <v>3.0413726052557349E-3</v>
      </c>
      <c r="BE54" s="1">
        <v>3.4602375623100847E-4</v>
      </c>
      <c r="BF54" s="1">
        <v>0</v>
      </c>
      <c r="BG54" s="1">
        <v>3.3351094294115265E-4</v>
      </c>
      <c r="BH54" s="1">
        <v>2.1187123489653377E-5</v>
      </c>
      <c r="BI54" s="1">
        <v>1.1559903918918011E-3</v>
      </c>
      <c r="BJ54" s="1">
        <v>7.3817533756688144E-4</v>
      </c>
      <c r="BK54" s="1">
        <v>2.8983179246335915E-4</v>
      </c>
      <c r="BL54" s="1">
        <v>3.5149507146234186E-4</v>
      </c>
      <c r="BM54" s="1">
        <v>5.8924811753475596E-5</v>
      </c>
      <c r="BN54" s="1">
        <v>5.1876927442596513E-5</v>
      </c>
      <c r="BO54" s="1">
        <v>9.9661579327343306E-5</v>
      </c>
      <c r="BP54" s="1">
        <v>2.5086603290942878E-5</v>
      </c>
      <c r="BQ54" s="1">
        <v>7.1488430241577883E-5</v>
      </c>
      <c r="BR54" s="1">
        <v>1.432085870557614E-5</v>
      </c>
      <c r="BS54" s="1">
        <v>3.9481815171026618E-5</v>
      </c>
      <c r="BT54" s="1">
        <v>3.4663595425509533E-5</v>
      </c>
      <c r="BU54" s="1">
        <v>4.3421602058213305E-5</v>
      </c>
      <c r="BV54" s="1">
        <v>5.8650099079472785E-5</v>
      </c>
      <c r="BW54" s="1">
        <v>3.2082945317673338E-5</v>
      </c>
      <c r="BX54" s="1">
        <v>1.9823044595436025E-4</v>
      </c>
      <c r="BY54" s="1">
        <v>7.944325893575766E-5</v>
      </c>
      <c r="BZ54" s="1">
        <v>2.4911267658984728E-5</v>
      </c>
      <c r="CA54" s="1">
        <v>2.868175608432129E-5</v>
      </c>
      <c r="CB54" s="1">
        <v>4.2296307820074934E-5</v>
      </c>
      <c r="CC54" s="1">
        <v>2.0280364920112633E-4</v>
      </c>
      <c r="CD54" s="1">
        <v>8.0292860958367055E-6</v>
      </c>
      <c r="CE54" s="1">
        <v>2.0839211878070503E-5</v>
      </c>
      <c r="CF54" s="1">
        <v>1.8473180427107724E-4</v>
      </c>
      <c r="CG54" s="1">
        <v>3.3009384028394942E-5</v>
      </c>
      <c r="CH54" s="1">
        <v>3.2351355932744266E-5</v>
      </c>
      <c r="CI54" s="1">
        <v>1.0940787211240034E-4</v>
      </c>
      <c r="CJ54" s="1">
        <v>8.6144560167215748E-5</v>
      </c>
      <c r="CK54" s="1">
        <v>1.6994712015818848E-4</v>
      </c>
      <c r="CL54" s="1">
        <v>9.2408646983941546E-5</v>
      </c>
      <c r="CM54" s="1">
        <v>2.3737362722991417E-5</v>
      </c>
      <c r="CN54" s="1">
        <v>1.6043731094637814E-5</v>
      </c>
      <c r="CO54" s="1">
        <v>1.7807421708917973E-5</v>
      </c>
      <c r="CP54" s="1">
        <v>1.5520044746059475E-5</v>
      </c>
      <c r="CQ54" s="1">
        <v>1.7580716619353465E-5</v>
      </c>
      <c r="CR54" s="1">
        <v>7.707137045432769E-5</v>
      </c>
      <c r="CS54" s="1">
        <v>5.0593204896281929E-5</v>
      </c>
      <c r="CT54" s="1">
        <v>1.5787192185485366E-3</v>
      </c>
      <c r="CU54" s="1">
        <v>2.7111137907161299E-5</v>
      </c>
      <c r="CV54" s="1">
        <v>5.0201078279574387E-5</v>
      </c>
      <c r="CW54" s="1">
        <v>2.917799807598644E-5</v>
      </c>
      <c r="CX54" s="1">
        <v>3.2596020680600737E-5</v>
      </c>
      <c r="CY54" s="1">
        <v>6.1655120940094993E-5</v>
      </c>
      <c r="CZ54" s="1">
        <v>4.6150794285769999E-5</v>
      </c>
      <c r="DA54" s="1">
        <v>2.2598025126785672E-5</v>
      </c>
      <c r="DB54" s="1">
        <v>2.7595620373363223E-4</v>
      </c>
      <c r="DC54" s="3">
        <v>1.0358530122638006</v>
      </c>
      <c r="DD54" s="3">
        <v>0.79198169351789383</v>
      </c>
    </row>
    <row r="55" spans="1:108" ht="12.75" customHeight="1">
      <c r="A55" s="254">
        <v>341</v>
      </c>
      <c r="B55" s="83" t="s">
        <v>292</v>
      </c>
      <c r="C55" s="1">
        <v>1.0953811653436847E-5</v>
      </c>
      <c r="D55" s="1">
        <v>9.9423628757967421E-6</v>
      </c>
      <c r="E55" s="1">
        <v>1.0222518173967252E-5</v>
      </c>
      <c r="F55" s="1">
        <v>1.9779399112201382E-5</v>
      </c>
      <c r="G55" s="1">
        <v>2.4318671037696021E-5</v>
      </c>
      <c r="H55" s="1">
        <v>2.0333552484091506E-5</v>
      </c>
      <c r="I55" s="1">
        <v>0</v>
      </c>
      <c r="J55" s="1">
        <v>1.0603194884052201E-5</v>
      </c>
      <c r="K55" s="1">
        <v>1.2850103312247773E-5</v>
      </c>
      <c r="L55" s="1">
        <v>1.0412370272647241E-5</v>
      </c>
      <c r="M55" s="1">
        <v>0</v>
      </c>
      <c r="N55" s="1">
        <v>9.3268965569069032E-6</v>
      </c>
      <c r="O55" s="1">
        <v>6.3740247430782243E-6</v>
      </c>
      <c r="P55" s="1">
        <v>1.4425309006980451E-5</v>
      </c>
      <c r="Q55" s="1">
        <v>8.9083283265689795E-6</v>
      </c>
      <c r="R55" s="1">
        <v>8.1374412941932991E-6</v>
      </c>
      <c r="S55" s="1">
        <v>8.1813927017851274E-6</v>
      </c>
      <c r="T55" s="1">
        <v>8.0512641737934935E-6</v>
      </c>
      <c r="U55" s="1">
        <v>8.1631712795544463E-6</v>
      </c>
      <c r="V55" s="1">
        <v>1.4360229759606158E-5</v>
      </c>
      <c r="W55" s="1">
        <v>3.684732506738841E-6</v>
      </c>
      <c r="X55" s="1">
        <v>8.8057742289710967E-6</v>
      </c>
      <c r="Y55" s="1">
        <v>7.7760305229403558E-6</v>
      </c>
      <c r="Z55" s="1">
        <v>0</v>
      </c>
      <c r="AA55" s="1">
        <v>2.0731372653256474E-5</v>
      </c>
      <c r="AB55" s="1">
        <v>7.7359659343374728E-6</v>
      </c>
      <c r="AC55" s="1">
        <v>1.6639804671874307E-6</v>
      </c>
      <c r="AD55" s="1">
        <v>4.2236518840845359E-6</v>
      </c>
      <c r="AE55" s="1">
        <v>9.3435639206675037E-6</v>
      </c>
      <c r="AF55" s="1">
        <v>1.527856074418451E-5</v>
      </c>
      <c r="AG55" s="1">
        <v>9.0513517018291117E-6</v>
      </c>
      <c r="AH55" s="1">
        <v>7.484892021893335E-6</v>
      </c>
      <c r="AI55" s="1">
        <v>1.0344853169913882E-5</v>
      </c>
      <c r="AJ55" s="1">
        <v>9.4406884636184012E-6</v>
      </c>
      <c r="AK55" s="1">
        <v>2.0289941207285827E-5</v>
      </c>
      <c r="AL55" s="1">
        <v>4.8826974707844476E-6</v>
      </c>
      <c r="AM55" s="1">
        <v>5.4246605144075893E-6</v>
      </c>
      <c r="AN55" s="1">
        <v>9.804745468809742E-6</v>
      </c>
      <c r="AO55" s="1">
        <v>4.6498650265321062E-6</v>
      </c>
      <c r="AP55" s="1">
        <v>7.489222342107509E-6</v>
      </c>
      <c r="AQ55" s="1">
        <v>3.1857255014570648E-5</v>
      </c>
      <c r="AR55" s="1">
        <v>7.9143250747711742E-6</v>
      </c>
      <c r="AS55" s="1">
        <v>2.3276318906524155E-4</v>
      </c>
      <c r="AT55" s="1">
        <v>2.1213351000524268E-5</v>
      </c>
      <c r="AU55" s="1">
        <v>2.5961742452564226E-5</v>
      </c>
      <c r="AV55" s="1">
        <v>3.3958083591072807E-5</v>
      </c>
      <c r="AW55" s="1">
        <v>5.8617859078731133E-6</v>
      </c>
      <c r="AX55" s="1">
        <v>2.4493052607731018E-5</v>
      </c>
      <c r="AY55" s="1">
        <v>6.6783004178758187E-6</v>
      </c>
      <c r="AZ55" s="1">
        <v>1.8919942979747035E-5</v>
      </c>
      <c r="BA55" s="1">
        <v>7.0469041429028806E-6</v>
      </c>
      <c r="BB55" s="1">
        <v>1.0052000040179287</v>
      </c>
      <c r="BC55" s="1">
        <v>7.4135507918470952E-6</v>
      </c>
      <c r="BD55" s="1">
        <v>2.0285186662234774E-3</v>
      </c>
      <c r="BE55" s="1">
        <v>1.3261910465754247E-3</v>
      </c>
      <c r="BF55" s="1">
        <v>0</v>
      </c>
      <c r="BG55" s="1">
        <v>9.4742011824552261E-6</v>
      </c>
      <c r="BH55" s="1">
        <v>3.0898568305443776E-5</v>
      </c>
      <c r="BI55" s="1">
        <v>2.63476850428251E-4</v>
      </c>
      <c r="BJ55" s="1">
        <v>1.0098477210947375E-4</v>
      </c>
      <c r="BK55" s="1">
        <v>2.6351960062053902E-4</v>
      </c>
      <c r="BL55" s="1">
        <v>3.3941444685379796E-4</v>
      </c>
      <c r="BM55" s="1">
        <v>1.9654327310130278E-5</v>
      </c>
      <c r="BN55" s="1">
        <v>1.1569176456781599E-5</v>
      </c>
      <c r="BO55" s="1">
        <v>2.0868804465386617E-5</v>
      </c>
      <c r="BP55" s="1">
        <v>1.3174146740268888E-5</v>
      </c>
      <c r="BQ55" s="1">
        <v>6.6592457042929465E-5</v>
      </c>
      <c r="BR55" s="1">
        <v>3.525007961836041E-5</v>
      </c>
      <c r="BS55" s="1">
        <v>5.986449103567256E-5</v>
      </c>
      <c r="BT55" s="1">
        <v>2.8081016620175282E-5</v>
      </c>
      <c r="BU55" s="1">
        <v>7.941428634751908E-6</v>
      </c>
      <c r="BV55" s="1">
        <v>8.1257408201206914E-6</v>
      </c>
      <c r="BW55" s="1">
        <v>4.7965944466401435E-5</v>
      </c>
      <c r="BX55" s="1">
        <v>4.5441737462569622E-5</v>
      </c>
      <c r="BY55" s="1">
        <v>3.3936763267365105E-5</v>
      </c>
      <c r="BZ55" s="1">
        <v>1.851662981863726E-5</v>
      </c>
      <c r="CA55" s="1">
        <v>7.6323077917767325E-5</v>
      </c>
      <c r="CB55" s="1">
        <v>1.6500221635511225E-5</v>
      </c>
      <c r="CC55" s="1">
        <v>1.9271482203150746E-5</v>
      </c>
      <c r="CD55" s="1">
        <v>4.9001546106513806E-6</v>
      </c>
      <c r="CE55" s="1">
        <v>1.1173988076094437E-5</v>
      </c>
      <c r="CF55" s="1">
        <v>5.5637738171522181E-5</v>
      </c>
      <c r="CG55" s="1">
        <v>1.1765293821989369E-4</v>
      </c>
      <c r="CH55" s="1">
        <v>1.6925306254960229E-5</v>
      </c>
      <c r="CI55" s="1">
        <v>4.5508091672326311E-5</v>
      </c>
      <c r="CJ55" s="1">
        <v>2.762225205981925E-4</v>
      </c>
      <c r="CK55" s="1">
        <v>1.0395674144072385E-5</v>
      </c>
      <c r="CL55" s="1">
        <v>4.7389745156025625E-5</v>
      </c>
      <c r="CM55" s="1">
        <v>1.2239867700065281E-5</v>
      </c>
      <c r="CN55" s="1">
        <v>7.1831558487202991E-6</v>
      </c>
      <c r="CO55" s="1">
        <v>2.6920866512113388E-5</v>
      </c>
      <c r="CP55" s="1">
        <v>5.9139707853505266E-6</v>
      </c>
      <c r="CQ55" s="1">
        <v>2.5138980074298386E-5</v>
      </c>
      <c r="CR55" s="1">
        <v>4.1872922561639599E-5</v>
      </c>
      <c r="CS55" s="1">
        <v>7.2206371215156222E-5</v>
      </c>
      <c r="CT55" s="1">
        <v>4.6135699426652849E-4</v>
      </c>
      <c r="CU55" s="1">
        <v>9.4001577850619049E-5</v>
      </c>
      <c r="CV55" s="1">
        <v>1.2139726871273014E-5</v>
      </c>
      <c r="CW55" s="1">
        <v>5.145879746241895E-5</v>
      </c>
      <c r="CX55" s="1">
        <v>8.1519474445785891E-6</v>
      </c>
      <c r="CY55" s="1">
        <v>6.4918256432407322E-5</v>
      </c>
      <c r="CZ55" s="1">
        <v>1.4671032292798841E-5</v>
      </c>
      <c r="DA55" s="1">
        <v>1.3239868960251638E-5</v>
      </c>
      <c r="DB55" s="1">
        <v>7.3704231407141751E-5</v>
      </c>
      <c r="DC55" s="3">
        <v>1.0124700164952776</v>
      </c>
      <c r="DD55" s="3">
        <v>0.77410376646740964</v>
      </c>
    </row>
    <row r="56" spans="1:108" ht="12.75" customHeight="1">
      <c r="A56" s="254">
        <v>342</v>
      </c>
      <c r="B56" s="83" t="s">
        <v>293</v>
      </c>
      <c r="C56" s="1">
        <v>4.7888885883305141E-7</v>
      </c>
      <c r="D56" s="1">
        <v>3.0566869859019027E-7</v>
      </c>
      <c r="E56" s="1">
        <v>4.4183936489764567E-7</v>
      </c>
      <c r="F56" s="1">
        <v>5.778664519604898E-7</v>
      </c>
      <c r="G56" s="1">
        <v>1.950959613130673E-7</v>
      </c>
      <c r="H56" s="1">
        <v>1.1601980814827703E-6</v>
      </c>
      <c r="I56" s="1">
        <v>0</v>
      </c>
      <c r="J56" s="1">
        <v>2.2887802790266817E-7</v>
      </c>
      <c r="K56" s="1">
        <v>9.3394890434839949E-8</v>
      </c>
      <c r="L56" s="1">
        <v>2.3061179890295156E-7</v>
      </c>
      <c r="M56" s="1">
        <v>0</v>
      </c>
      <c r="N56" s="1">
        <v>2.2778133604384726E-7</v>
      </c>
      <c r="O56" s="1">
        <v>7.9795426232615567E-8</v>
      </c>
      <c r="P56" s="1">
        <v>4.3529362293209743E-7</v>
      </c>
      <c r="Q56" s="1">
        <v>9.5125359830283193E-8</v>
      </c>
      <c r="R56" s="1">
        <v>1.4148126469099542E-7</v>
      </c>
      <c r="S56" s="1">
        <v>7.8768173478395315E-8</v>
      </c>
      <c r="T56" s="1">
        <v>1.1745631492100336E-7</v>
      </c>
      <c r="U56" s="1">
        <v>2.4388011072311146E-7</v>
      </c>
      <c r="V56" s="1">
        <v>5.7228161546332704E-7</v>
      </c>
      <c r="W56" s="1">
        <v>1.1675505042488312E-7</v>
      </c>
      <c r="X56" s="1">
        <v>3.134708816825935E-7</v>
      </c>
      <c r="Y56" s="1">
        <v>1.93552797810145E-7</v>
      </c>
      <c r="Z56" s="1">
        <v>0</v>
      </c>
      <c r="AA56" s="1">
        <v>1.452999267080106E-7</v>
      </c>
      <c r="AB56" s="1">
        <v>7.7202512086170882E-8</v>
      </c>
      <c r="AC56" s="1">
        <v>3.2957741872712627E-8</v>
      </c>
      <c r="AD56" s="1">
        <v>1.0038387067506706E-7</v>
      </c>
      <c r="AE56" s="1">
        <v>1.8630690531756912E-7</v>
      </c>
      <c r="AF56" s="1">
        <v>3.0154490490394587E-7</v>
      </c>
      <c r="AG56" s="1">
        <v>9.7948842615863649E-8</v>
      </c>
      <c r="AH56" s="1">
        <v>2.1092011032318776E-7</v>
      </c>
      <c r="AI56" s="1">
        <v>3.3961655847890436E-7</v>
      </c>
      <c r="AJ56" s="1">
        <v>2.3639385130732963E-7</v>
      </c>
      <c r="AK56" s="1">
        <v>4.2747886037568575E-7</v>
      </c>
      <c r="AL56" s="1">
        <v>1.3365169298322802E-7</v>
      </c>
      <c r="AM56" s="1">
        <v>1.2437754868113639E-7</v>
      </c>
      <c r="AN56" s="1">
        <v>1.2418590520311424E-7</v>
      </c>
      <c r="AO56" s="1">
        <v>1.1048707874161505E-7</v>
      </c>
      <c r="AP56" s="1">
        <v>1.3669911460783088E-7</v>
      </c>
      <c r="AQ56" s="1">
        <v>2.1972336081125006E-7</v>
      </c>
      <c r="AR56" s="1">
        <v>1.8152505269298413E-7</v>
      </c>
      <c r="AS56" s="1">
        <v>2.041648388895613E-7</v>
      </c>
      <c r="AT56" s="1">
        <v>1.1411272602954167E-6</v>
      </c>
      <c r="AU56" s="1">
        <v>1.4563728906767405E-7</v>
      </c>
      <c r="AV56" s="1">
        <v>2.5547990257216983E-7</v>
      </c>
      <c r="AW56" s="1">
        <v>1.3651454294640834E-7</v>
      </c>
      <c r="AX56" s="1">
        <v>1.4033898204184905E-7</v>
      </c>
      <c r="AY56" s="1">
        <v>7.2358608172239452E-8</v>
      </c>
      <c r="AZ56" s="1">
        <v>1.7312086132427002E-7</v>
      </c>
      <c r="BA56" s="1">
        <v>1.1682537629488601E-7</v>
      </c>
      <c r="BB56" s="1">
        <v>1.0370926400050283E-7</v>
      </c>
      <c r="BC56" s="1">
        <v>1.0015910475876406</v>
      </c>
      <c r="BD56" s="1">
        <v>1.1995694040549565E-7</v>
      </c>
      <c r="BE56" s="1">
        <v>8.9129233613358251E-8</v>
      </c>
      <c r="BF56" s="1">
        <v>0</v>
      </c>
      <c r="BG56" s="1">
        <v>1.7848897949131326E-7</v>
      </c>
      <c r="BH56" s="1">
        <v>2.6486873527321432E-7</v>
      </c>
      <c r="BI56" s="1">
        <v>1.6986707533700302E-7</v>
      </c>
      <c r="BJ56" s="1">
        <v>2.8581627342273348E-7</v>
      </c>
      <c r="BK56" s="1">
        <v>2.3580995649810492E-7</v>
      </c>
      <c r="BL56" s="1">
        <v>2.3946435465227002E-7</v>
      </c>
      <c r="BM56" s="1">
        <v>6.8319977652062341E-7</v>
      </c>
      <c r="BN56" s="1">
        <v>1.5501203011595051E-7</v>
      </c>
      <c r="BO56" s="1">
        <v>5.9234018536457251E-7</v>
      </c>
      <c r="BP56" s="1">
        <v>3.9146678033652949E-7</v>
      </c>
      <c r="BQ56" s="1">
        <v>1.9319616845588881E-7</v>
      </c>
      <c r="BR56" s="1">
        <v>1.3157438201462063E-7</v>
      </c>
      <c r="BS56" s="1">
        <v>1.0195278857845882E-7</v>
      </c>
      <c r="BT56" s="1">
        <v>7.3080872217382751E-8</v>
      </c>
      <c r="BU56" s="1">
        <v>2.6191890935114509E-8</v>
      </c>
      <c r="BV56" s="1">
        <v>1.0252124940358928E-7</v>
      </c>
      <c r="BW56" s="1">
        <v>5.5150460139478691E-7</v>
      </c>
      <c r="BX56" s="1">
        <v>3.2321820698835284E-6</v>
      </c>
      <c r="BY56" s="1">
        <v>9.3785574019284366E-8</v>
      </c>
      <c r="BZ56" s="1">
        <v>2.5636943001068094E-7</v>
      </c>
      <c r="CA56" s="1">
        <v>3.1676944346917651E-7</v>
      </c>
      <c r="CB56" s="1">
        <v>2.0817060008241241E-7</v>
      </c>
      <c r="CC56" s="1">
        <v>2.1357380026478133E-7</v>
      </c>
      <c r="CD56" s="1">
        <v>7.507107421223615E-8</v>
      </c>
      <c r="CE56" s="1">
        <v>1.3800175491242887E-6</v>
      </c>
      <c r="CF56" s="1">
        <v>8.4920803873051645E-6</v>
      </c>
      <c r="CG56" s="1">
        <v>4.0549512029300315E-7</v>
      </c>
      <c r="CH56" s="1">
        <v>3.546912676420739E-7</v>
      </c>
      <c r="CI56" s="1">
        <v>1.7915525902430395E-7</v>
      </c>
      <c r="CJ56" s="1">
        <v>2.6711215203642219E-7</v>
      </c>
      <c r="CK56" s="1">
        <v>1.0360523847756564E-7</v>
      </c>
      <c r="CL56" s="1">
        <v>3.0369662161124081E-7</v>
      </c>
      <c r="CM56" s="1">
        <v>8.6723700403109345E-8</v>
      </c>
      <c r="CN56" s="1">
        <v>1.9468886989606814E-7</v>
      </c>
      <c r="CO56" s="1">
        <v>1.7879156492196737E-7</v>
      </c>
      <c r="CP56" s="1">
        <v>9.8088158320081841E-8</v>
      </c>
      <c r="CQ56" s="1">
        <v>2.1669976414927706E-7</v>
      </c>
      <c r="CR56" s="1">
        <v>1.6715800312364555E-6</v>
      </c>
      <c r="CS56" s="1">
        <v>1.6659905440979162E-6</v>
      </c>
      <c r="CT56" s="1">
        <v>4.1760576171615125E-5</v>
      </c>
      <c r="CU56" s="1">
        <v>1.3024398515359374E-7</v>
      </c>
      <c r="CV56" s="1">
        <v>1.9813636665717922E-7</v>
      </c>
      <c r="CW56" s="1">
        <v>1.8330958899462651E-7</v>
      </c>
      <c r="CX56" s="1">
        <v>2.4029453667898291E-7</v>
      </c>
      <c r="CY56" s="1">
        <v>2.8843951546799253E-7</v>
      </c>
      <c r="CZ56" s="1">
        <v>1.5975941764500863E-7</v>
      </c>
      <c r="DA56" s="1">
        <v>5.9629747459122755E-8</v>
      </c>
      <c r="DB56" s="1">
        <v>5.4870586486657339E-7</v>
      </c>
      <c r="DC56" s="3">
        <v>1.001671200528182</v>
      </c>
      <c r="DD56" s="3">
        <v>0.76584732037288372</v>
      </c>
    </row>
    <row r="57" spans="1:108" ht="12.75" customHeight="1">
      <c r="A57" s="254">
        <v>351</v>
      </c>
      <c r="B57" s="83" t="s">
        <v>388</v>
      </c>
      <c r="C57" s="1">
        <v>1.1976626108651702E-3</v>
      </c>
      <c r="D57" s="1">
        <v>7.6125251598112081E-4</v>
      </c>
      <c r="E57" s="1">
        <v>1.095548880218957E-3</v>
      </c>
      <c r="F57" s="1">
        <v>1.4469421682023014E-3</v>
      </c>
      <c r="G57" s="1">
        <v>4.7636706148783387E-4</v>
      </c>
      <c r="H57" s="1">
        <v>2.919781867402891E-3</v>
      </c>
      <c r="I57" s="1">
        <v>0</v>
      </c>
      <c r="J57" s="1">
        <v>5.5842494091071899E-4</v>
      </c>
      <c r="K57" s="1">
        <v>2.0146079775659712E-4</v>
      </c>
      <c r="L57" s="1">
        <v>5.706529675036674E-4</v>
      </c>
      <c r="M57" s="1">
        <v>0</v>
      </c>
      <c r="N57" s="1">
        <v>5.60324975862367E-4</v>
      </c>
      <c r="O57" s="1">
        <v>1.8958008148225368E-4</v>
      </c>
      <c r="P57" s="1">
        <v>1.0839140151000738E-3</v>
      </c>
      <c r="Q57" s="1">
        <v>2.2006066277542596E-4</v>
      </c>
      <c r="R57" s="1">
        <v>3.4721820509446371E-4</v>
      </c>
      <c r="S57" s="1">
        <v>1.875324755115536E-4</v>
      </c>
      <c r="T57" s="1">
        <v>2.838220311499764E-4</v>
      </c>
      <c r="U57" s="1">
        <v>5.9600887113704041E-4</v>
      </c>
      <c r="V57" s="1">
        <v>1.4230288730956182E-3</v>
      </c>
      <c r="W57" s="1">
        <v>2.9031890302960554E-4</v>
      </c>
      <c r="X57" s="1">
        <v>7.7970276887491649E-4</v>
      </c>
      <c r="Y57" s="1">
        <v>4.7792731323385753E-4</v>
      </c>
      <c r="Z57" s="1">
        <v>0</v>
      </c>
      <c r="AA57" s="1">
        <v>2.9456049431836274E-4</v>
      </c>
      <c r="AB57" s="1">
        <v>1.8424700154558374E-4</v>
      </c>
      <c r="AC57" s="1">
        <v>8.1045737505589633E-5</v>
      </c>
      <c r="AD57" s="1">
        <v>2.4858189154331909E-4</v>
      </c>
      <c r="AE57" s="1">
        <v>4.5253655675509148E-4</v>
      </c>
      <c r="AF57" s="1">
        <v>7.4334563729884029E-4</v>
      </c>
      <c r="AG57" s="1">
        <v>2.251424061300657E-4</v>
      </c>
      <c r="AH57" s="1">
        <v>5.2496697434957723E-4</v>
      </c>
      <c r="AI57" s="1">
        <v>8.4591389935735422E-4</v>
      </c>
      <c r="AJ57" s="1">
        <v>5.7659072953187868E-4</v>
      </c>
      <c r="AK57" s="1">
        <v>1.0610749724355567E-3</v>
      </c>
      <c r="AL57" s="1">
        <v>3.3102016915897276E-4</v>
      </c>
      <c r="AM57" s="1">
        <v>3.0707399825465292E-4</v>
      </c>
      <c r="AN57" s="1">
        <v>3.0245704652472343E-4</v>
      </c>
      <c r="AO57" s="1">
        <v>2.7295056419687633E-4</v>
      </c>
      <c r="AP57" s="1">
        <v>3.3425417047723896E-4</v>
      </c>
      <c r="AQ57" s="1">
        <v>5.3462998625977112E-4</v>
      </c>
      <c r="AR57" s="1">
        <v>4.4671457597698493E-4</v>
      </c>
      <c r="AS57" s="1">
        <v>4.9871107255366337E-4</v>
      </c>
      <c r="AT57" s="1">
        <v>3.6942906032856604E-4</v>
      </c>
      <c r="AU57" s="1">
        <v>3.5402206412795724E-4</v>
      </c>
      <c r="AV57" s="1">
        <v>6.2493469954462704E-4</v>
      </c>
      <c r="AW57" s="1">
        <v>3.3551663505927487E-4</v>
      </c>
      <c r="AX57" s="1">
        <v>3.3969356753251362E-4</v>
      </c>
      <c r="AY57" s="1">
        <v>1.6766667683310656E-4</v>
      </c>
      <c r="AZ57" s="1">
        <v>4.2037467812886588E-4</v>
      </c>
      <c r="BA57" s="1">
        <v>2.7959464404290915E-4</v>
      </c>
      <c r="BB57" s="1">
        <v>2.5147790979361133E-4</v>
      </c>
      <c r="BC57" s="1">
        <v>3.0433536486624212E-4</v>
      </c>
      <c r="BD57" s="1">
        <v>1.3130789392334981</v>
      </c>
      <c r="BE57" s="1">
        <v>2.1222646823772782E-4</v>
      </c>
      <c r="BF57" s="1">
        <v>0</v>
      </c>
      <c r="BG57" s="1">
        <v>4.2686729331060247E-4</v>
      </c>
      <c r="BH57" s="1">
        <v>6.5515695199021816E-4</v>
      </c>
      <c r="BI57" s="1">
        <v>4.1557883255477902E-4</v>
      </c>
      <c r="BJ57" s="1">
        <v>6.655853000495681E-4</v>
      </c>
      <c r="BK57" s="1">
        <v>5.689570007557244E-4</v>
      </c>
      <c r="BL57" s="1">
        <v>5.7966555631384041E-4</v>
      </c>
      <c r="BM57" s="1">
        <v>1.7032374181672404E-3</v>
      </c>
      <c r="BN57" s="1">
        <v>3.7145614279718476E-4</v>
      </c>
      <c r="BO57" s="1">
        <v>1.4534612072563506E-3</v>
      </c>
      <c r="BP57" s="1">
        <v>9.6325695144251669E-4</v>
      </c>
      <c r="BQ57" s="1">
        <v>4.2024566384133908E-4</v>
      </c>
      <c r="BR57" s="1">
        <v>2.4996901394000963E-4</v>
      </c>
      <c r="BS57" s="1">
        <v>2.1765684792064032E-4</v>
      </c>
      <c r="BT57" s="1">
        <v>1.4808762335504137E-4</v>
      </c>
      <c r="BU57" s="1">
        <v>5.8369465255583723E-5</v>
      </c>
      <c r="BV57" s="1">
        <v>2.3394029298364608E-4</v>
      </c>
      <c r="BW57" s="1">
        <v>1.3679597515917417E-3</v>
      </c>
      <c r="BX57" s="1">
        <v>8.2178112778463607E-3</v>
      </c>
      <c r="BY57" s="1">
        <v>1.7789640715423511E-4</v>
      </c>
      <c r="BZ57" s="1">
        <v>6.1551252082900181E-4</v>
      </c>
      <c r="CA57" s="1">
        <v>7.7136463780353055E-4</v>
      </c>
      <c r="CB57" s="1">
        <v>5.0530651260334396E-4</v>
      </c>
      <c r="CC57" s="1">
        <v>4.8113586710274642E-4</v>
      </c>
      <c r="CD57" s="1">
        <v>1.7067929015358545E-4</v>
      </c>
      <c r="CE57" s="1">
        <v>3.419715333962981E-4</v>
      </c>
      <c r="CF57" s="1">
        <v>5.0905464792240778E-4</v>
      </c>
      <c r="CG57" s="1">
        <v>9.7180618924519284E-4</v>
      </c>
      <c r="CH57" s="1">
        <v>4.8039918093039139E-4</v>
      </c>
      <c r="CI57" s="1">
        <v>3.6649735022914026E-4</v>
      </c>
      <c r="CJ57" s="1">
        <v>8.6505698371298315E-4</v>
      </c>
      <c r="CK57" s="1">
        <v>2.5059040831497333E-4</v>
      </c>
      <c r="CL57" s="1">
        <v>7.0948094143161882E-4</v>
      </c>
      <c r="CM57" s="1">
        <v>2.0216953795488768E-4</v>
      </c>
      <c r="CN57" s="1">
        <v>4.6436857549280206E-4</v>
      </c>
      <c r="CO57" s="1">
        <v>3.9480361241310156E-4</v>
      </c>
      <c r="CP57" s="1">
        <v>2.3359337781023241E-4</v>
      </c>
      <c r="CQ57" s="1">
        <v>4.811689598443587E-4</v>
      </c>
      <c r="CR57" s="1">
        <v>4.172133665317955E-3</v>
      </c>
      <c r="CS57" s="1">
        <v>3.1312604471846276E-4</v>
      </c>
      <c r="CT57" s="1">
        <v>0.10476751086128902</v>
      </c>
      <c r="CU57" s="1">
        <v>2.9226589113292661E-4</v>
      </c>
      <c r="CV57" s="1">
        <v>4.5708777255579089E-4</v>
      </c>
      <c r="CW57" s="1">
        <v>3.4110104553213434E-4</v>
      </c>
      <c r="CX57" s="1">
        <v>5.0245428772854297E-4</v>
      </c>
      <c r="CY57" s="1">
        <v>6.5585503997928226E-4</v>
      </c>
      <c r="CZ57" s="1">
        <v>3.7523826118254143E-4</v>
      </c>
      <c r="DA57" s="1">
        <v>1.3750533701662726E-4</v>
      </c>
      <c r="DB57" s="1">
        <v>1.3172733750489659E-3</v>
      </c>
      <c r="DC57" s="3">
        <v>1.4817132325800635</v>
      </c>
      <c r="DD57" s="3">
        <v>1.1328728510254882</v>
      </c>
    </row>
    <row r="58" spans="1:108" ht="12.75" customHeight="1">
      <c r="A58" s="255">
        <v>354</v>
      </c>
      <c r="B58" s="256" t="s">
        <v>295</v>
      </c>
      <c r="C58" s="26">
        <v>1.1875470953816187E-5</v>
      </c>
      <c r="D58" s="26">
        <v>2.5978625632292166E-5</v>
      </c>
      <c r="E58" s="26">
        <v>6.5281212278728279E-6</v>
      </c>
      <c r="F58" s="26">
        <v>5.8504524466755992E-6</v>
      </c>
      <c r="G58" s="26">
        <v>1.0400128590358649E-2</v>
      </c>
      <c r="H58" s="26">
        <v>1.7792555831885647E-5</v>
      </c>
      <c r="I58" s="26">
        <v>0</v>
      </c>
      <c r="J58" s="26">
        <v>1.7806037754448982E-4</v>
      </c>
      <c r="K58" s="26">
        <v>4.1534760044079564E-6</v>
      </c>
      <c r="L58" s="26">
        <v>3.553301908593473E-5</v>
      </c>
      <c r="M58" s="26">
        <v>0</v>
      </c>
      <c r="N58" s="26">
        <v>5.2523843966436506E-6</v>
      </c>
      <c r="O58" s="26">
        <v>1.5406530125315832E-6</v>
      </c>
      <c r="P58" s="26">
        <v>2.5150166221344023E-5</v>
      </c>
      <c r="Q58" s="26">
        <v>6.0618683740601328E-6</v>
      </c>
      <c r="R58" s="26">
        <v>1.3781543878918523E-5</v>
      </c>
      <c r="S58" s="26">
        <v>8.9486048338209564E-6</v>
      </c>
      <c r="T58" s="26">
        <v>4.2974517739919978E-6</v>
      </c>
      <c r="U58" s="26">
        <v>1.7077691412147187E-5</v>
      </c>
      <c r="V58" s="26">
        <v>1.5419823335456022E-5</v>
      </c>
      <c r="W58" s="26">
        <v>1.5804599662923687E-5</v>
      </c>
      <c r="X58" s="26">
        <v>1.3779690365433312E-5</v>
      </c>
      <c r="Y58" s="26">
        <v>1.4632042423950366E-5</v>
      </c>
      <c r="Z58" s="26">
        <v>0</v>
      </c>
      <c r="AA58" s="26">
        <v>4.3346078671907584E-6</v>
      </c>
      <c r="AB58" s="26">
        <v>5.5910250685428967E-6</v>
      </c>
      <c r="AC58" s="26">
        <v>2.265259551184615E-5</v>
      </c>
      <c r="AD58" s="26">
        <v>1.0694952514090432E-4</v>
      </c>
      <c r="AE58" s="26">
        <v>6.6971133726430789E-6</v>
      </c>
      <c r="AF58" s="26">
        <v>6.3018601231452103E-6</v>
      </c>
      <c r="AG58" s="26">
        <v>5.3928138149478737E-6</v>
      </c>
      <c r="AH58" s="26">
        <v>4.0854419294373424E-6</v>
      </c>
      <c r="AI58" s="26">
        <v>3.6316737591549195E-5</v>
      </c>
      <c r="AJ58" s="26">
        <v>1.4303716873857629E-5</v>
      </c>
      <c r="AK58" s="26">
        <v>3.4347152468766821E-5</v>
      </c>
      <c r="AL58" s="26">
        <v>3.4659550689886698E-5</v>
      </c>
      <c r="AM58" s="26">
        <v>2.1455997685448928E-5</v>
      </c>
      <c r="AN58" s="26">
        <v>3.9426080981538056E-5</v>
      </c>
      <c r="AO58" s="26">
        <v>1.0926052593066869E-4</v>
      </c>
      <c r="AP58" s="26">
        <v>1.6302223717174815E-5</v>
      </c>
      <c r="AQ58" s="26">
        <v>1.7792637951220339E-5</v>
      </c>
      <c r="AR58" s="26">
        <v>1.4898063285951998E-5</v>
      </c>
      <c r="AS58" s="26">
        <v>7.6664586830723192E-6</v>
      </c>
      <c r="AT58" s="26">
        <v>6.8264995656135947E-6</v>
      </c>
      <c r="AU58" s="26">
        <v>5.2732365948352619E-6</v>
      </c>
      <c r="AV58" s="26">
        <v>5.8147958778918113E-6</v>
      </c>
      <c r="AW58" s="26">
        <v>3.5713926487893024E-6</v>
      </c>
      <c r="AX58" s="26">
        <v>7.0197279358472355E-6</v>
      </c>
      <c r="AY58" s="26">
        <v>5.0242049043758557E-6</v>
      </c>
      <c r="AZ58" s="26">
        <v>2.6946910742688214E-6</v>
      </c>
      <c r="BA58" s="26">
        <v>5.8167103273426024E-6</v>
      </c>
      <c r="BB58" s="26">
        <v>4.3929720604900213E-6</v>
      </c>
      <c r="BC58" s="26">
        <v>1.9234521435863395E-6</v>
      </c>
      <c r="BD58" s="26">
        <v>1.4229928593857155E-5</v>
      </c>
      <c r="BE58" s="26">
        <v>1.0369140040461959</v>
      </c>
      <c r="BF58" s="26">
        <v>0</v>
      </c>
      <c r="BG58" s="26">
        <v>8.7168193734692791E-6</v>
      </c>
      <c r="BH58" s="26">
        <v>3.654393444372861E-4</v>
      </c>
      <c r="BI58" s="26">
        <v>7.5657053909084578E-6</v>
      </c>
      <c r="BJ58" s="26">
        <v>6.8493870893784925E-6</v>
      </c>
      <c r="BK58" s="26">
        <v>1.4819034189039337E-5</v>
      </c>
      <c r="BL58" s="26">
        <v>1.3066493517561217E-5</v>
      </c>
      <c r="BM58" s="26">
        <v>3.8780525161308549E-5</v>
      </c>
      <c r="BN58" s="26">
        <v>2.0599647136715787E-5</v>
      </c>
      <c r="BO58" s="26">
        <v>5.0890411369441495E-6</v>
      </c>
      <c r="BP58" s="26">
        <v>4.3003930792648117E-6</v>
      </c>
      <c r="BQ58" s="26">
        <v>4.7156055407437614E-6</v>
      </c>
      <c r="BR58" s="26">
        <v>2.2979907147447506E-6</v>
      </c>
      <c r="BS58" s="26">
        <v>2.9819414763056017E-6</v>
      </c>
      <c r="BT58" s="26">
        <v>3.0807017617184787E-6</v>
      </c>
      <c r="BU58" s="26">
        <v>5.9276033238243935E-7</v>
      </c>
      <c r="BV58" s="26">
        <v>7.0777091216445205E-6</v>
      </c>
      <c r="BW58" s="26">
        <v>1.4873860839650044E-5</v>
      </c>
      <c r="BX58" s="26">
        <v>3.9058256515523975E-5</v>
      </c>
      <c r="BY58" s="26">
        <v>6.5139402966859572E-3</v>
      </c>
      <c r="BZ58" s="26">
        <v>4.6988589588330318E-5</v>
      </c>
      <c r="CA58" s="26">
        <v>9.0459308173705121E-6</v>
      </c>
      <c r="CB58" s="26">
        <v>6.8239110565776022E-6</v>
      </c>
      <c r="CC58" s="26">
        <v>6.3588115545987103E-4</v>
      </c>
      <c r="CD58" s="26">
        <v>6.2818969275095618E-6</v>
      </c>
      <c r="CE58" s="26">
        <v>2.6126734028136042E-6</v>
      </c>
      <c r="CF58" s="26">
        <v>2.15832754006829E-6</v>
      </c>
      <c r="CG58" s="26">
        <v>3.008712873381372E-6</v>
      </c>
      <c r="CH58" s="26">
        <v>4.6976571659405364E-6</v>
      </c>
      <c r="CI58" s="26">
        <v>5.2310102444528084E-6</v>
      </c>
      <c r="CJ58" s="26">
        <v>6.6144112667208322E-4</v>
      </c>
      <c r="CK58" s="26">
        <v>2.1844945743011902E-5</v>
      </c>
      <c r="CL58" s="26">
        <v>1.577816735310787E-5</v>
      </c>
      <c r="CM58" s="26">
        <v>2.6815340912779854E-6</v>
      </c>
      <c r="CN58" s="26">
        <v>2.1234868468815665E-6</v>
      </c>
      <c r="CO58" s="26">
        <v>6.5642754270651554E-6</v>
      </c>
      <c r="CP58" s="26">
        <v>6.3724057334978746E-6</v>
      </c>
      <c r="CQ58" s="26">
        <v>2.8372996288185013E-6</v>
      </c>
      <c r="CR58" s="26">
        <v>2.7104422892072507E-6</v>
      </c>
      <c r="CS58" s="26">
        <v>2.0765798192812559E-6</v>
      </c>
      <c r="CT58" s="26">
        <v>6.4108379835211632E-6</v>
      </c>
      <c r="CU58" s="26">
        <v>2.1892569141917633E-6</v>
      </c>
      <c r="CV58" s="26">
        <v>2.8722093124557867E-5</v>
      </c>
      <c r="CW58" s="26">
        <v>3.2795361191067656E-5</v>
      </c>
      <c r="CX58" s="26">
        <v>3.6901885990800409E-6</v>
      </c>
      <c r="CY58" s="26">
        <v>4.7670309105301579E-6</v>
      </c>
      <c r="CZ58" s="26">
        <v>6.5370804005617265E-6</v>
      </c>
      <c r="DA58" s="26">
        <v>1.1277244631871564E-5</v>
      </c>
      <c r="DB58" s="26">
        <v>1.5770111700526249E-4</v>
      </c>
      <c r="DC58" s="6">
        <v>1.0570877688483296</v>
      </c>
      <c r="DD58" s="6">
        <v>0.80821714225641872</v>
      </c>
    </row>
    <row r="59" spans="1:108" ht="12.75" customHeight="1">
      <c r="A59" s="254">
        <v>359</v>
      </c>
      <c r="B59" s="83" t="s">
        <v>296</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c r="X59" s="1">
        <v>0</v>
      </c>
      <c r="Y59" s="1">
        <v>0</v>
      </c>
      <c r="Z59" s="1">
        <v>0</v>
      </c>
      <c r="AA59" s="1">
        <v>0</v>
      </c>
      <c r="AB59" s="1">
        <v>0</v>
      </c>
      <c r="AC59" s="1">
        <v>0</v>
      </c>
      <c r="AD59" s="1">
        <v>0</v>
      </c>
      <c r="AE59" s="1">
        <v>0</v>
      </c>
      <c r="AF59" s="1">
        <v>0</v>
      </c>
      <c r="AG59" s="1">
        <v>0</v>
      </c>
      <c r="AH59" s="1">
        <v>0</v>
      </c>
      <c r="AI59" s="1">
        <v>0</v>
      </c>
      <c r="AJ59" s="1">
        <v>0</v>
      </c>
      <c r="AK59" s="1">
        <v>0</v>
      </c>
      <c r="AL59" s="1">
        <v>0</v>
      </c>
      <c r="AM59" s="1">
        <v>0</v>
      </c>
      <c r="AN59" s="1">
        <v>0</v>
      </c>
      <c r="AO59" s="1">
        <v>0</v>
      </c>
      <c r="AP59" s="1">
        <v>0</v>
      </c>
      <c r="AQ59" s="1">
        <v>0</v>
      </c>
      <c r="AR59" s="1">
        <v>0</v>
      </c>
      <c r="AS59" s="1">
        <v>0</v>
      </c>
      <c r="AT59" s="1">
        <v>0</v>
      </c>
      <c r="AU59" s="1">
        <v>0</v>
      </c>
      <c r="AV59" s="1">
        <v>0</v>
      </c>
      <c r="AW59" s="1">
        <v>0</v>
      </c>
      <c r="AX59" s="1">
        <v>0</v>
      </c>
      <c r="AY59" s="1">
        <v>0</v>
      </c>
      <c r="AZ59" s="1">
        <v>0</v>
      </c>
      <c r="BA59" s="1">
        <v>0</v>
      </c>
      <c r="BB59" s="1">
        <v>0</v>
      </c>
      <c r="BC59" s="1">
        <v>0</v>
      </c>
      <c r="BD59" s="1">
        <v>0</v>
      </c>
      <c r="BE59" s="1">
        <v>0</v>
      </c>
      <c r="BF59" s="1">
        <v>1</v>
      </c>
      <c r="BG59" s="1">
        <v>0</v>
      </c>
      <c r="BH59" s="1">
        <v>0</v>
      </c>
      <c r="BI59" s="1">
        <v>0</v>
      </c>
      <c r="BJ59" s="1">
        <v>0</v>
      </c>
      <c r="BK59" s="1">
        <v>0</v>
      </c>
      <c r="BL59" s="1">
        <v>0</v>
      </c>
      <c r="BM59" s="1">
        <v>0</v>
      </c>
      <c r="BN59" s="1">
        <v>0</v>
      </c>
      <c r="BO59" s="1">
        <v>0</v>
      </c>
      <c r="BP59" s="1">
        <v>0</v>
      </c>
      <c r="BQ59" s="1">
        <v>0</v>
      </c>
      <c r="BR59" s="1">
        <v>0</v>
      </c>
      <c r="BS59" s="1">
        <v>0</v>
      </c>
      <c r="BT59" s="1">
        <v>0</v>
      </c>
      <c r="BU59" s="1">
        <v>0</v>
      </c>
      <c r="BV59" s="1">
        <v>0</v>
      </c>
      <c r="BW59" s="1">
        <v>0</v>
      </c>
      <c r="BX59" s="1">
        <v>0</v>
      </c>
      <c r="BY59" s="1">
        <v>0</v>
      </c>
      <c r="BZ59" s="1">
        <v>0</v>
      </c>
      <c r="CA59" s="1">
        <v>0</v>
      </c>
      <c r="CB59" s="1">
        <v>0</v>
      </c>
      <c r="CC59" s="1">
        <v>0</v>
      </c>
      <c r="CD59" s="1">
        <v>0</v>
      </c>
      <c r="CE59" s="1">
        <v>0</v>
      </c>
      <c r="CF59" s="1">
        <v>0</v>
      </c>
      <c r="CG59" s="1">
        <v>0</v>
      </c>
      <c r="CH59" s="1">
        <v>0</v>
      </c>
      <c r="CI59" s="1">
        <v>0</v>
      </c>
      <c r="CJ59" s="1">
        <v>0</v>
      </c>
      <c r="CK59" s="1">
        <v>0</v>
      </c>
      <c r="CL59" s="1">
        <v>0</v>
      </c>
      <c r="CM59" s="1">
        <v>0</v>
      </c>
      <c r="CN59" s="1">
        <v>0</v>
      </c>
      <c r="CO59" s="1">
        <v>0</v>
      </c>
      <c r="CP59" s="1">
        <v>0</v>
      </c>
      <c r="CQ59" s="1">
        <v>0</v>
      </c>
      <c r="CR59" s="1">
        <v>0</v>
      </c>
      <c r="CS59" s="1">
        <v>0</v>
      </c>
      <c r="CT59" s="1">
        <v>0</v>
      </c>
      <c r="CU59" s="1">
        <v>0</v>
      </c>
      <c r="CV59" s="1">
        <v>0</v>
      </c>
      <c r="CW59" s="1">
        <v>0</v>
      </c>
      <c r="CX59" s="1">
        <v>0</v>
      </c>
      <c r="CY59" s="1">
        <v>0</v>
      </c>
      <c r="CZ59" s="1">
        <v>0</v>
      </c>
      <c r="DA59" s="1">
        <v>0</v>
      </c>
      <c r="DB59" s="1">
        <v>0</v>
      </c>
      <c r="DC59" s="3">
        <v>1</v>
      </c>
      <c r="DD59" s="3">
        <v>0.76456957130149272</v>
      </c>
    </row>
    <row r="60" spans="1:108" ht="12.75" customHeight="1">
      <c r="A60" s="254">
        <v>391</v>
      </c>
      <c r="B60" s="83" t="s">
        <v>2</v>
      </c>
      <c r="C60" s="1">
        <v>3.3700164404024363E-5</v>
      </c>
      <c r="D60" s="1">
        <v>2.7859796588298148E-5</v>
      </c>
      <c r="E60" s="1">
        <v>3.9366406176774583E-5</v>
      </c>
      <c r="F60" s="1">
        <v>5.6286109785997692E-5</v>
      </c>
      <c r="G60" s="1">
        <v>3.4691999786924541E-4</v>
      </c>
      <c r="H60" s="1">
        <v>2.5696538370028726E-4</v>
      </c>
      <c r="I60" s="1">
        <v>0</v>
      </c>
      <c r="J60" s="1">
        <v>5.3465286890107201E-5</v>
      </c>
      <c r="K60" s="1">
        <v>8.6702137163466414E-5</v>
      </c>
      <c r="L60" s="1">
        <v>2.3400525261476309E-5</v>
      </c>
      <c r="M60" s="1">
        <v>0</v>
      </c>
      <c r="N60" s="1">
        <v>7.2931583007411848E-5</v>
      </c>
      <c r="O60" s="1">
        <v>6.4049220619982218E-4</v>
      </c>
      <c r="P60" s="1">
        <v>5.0419592350918688E-5</v>
      </c>
      <c r="Q60" s="1">
        <v>5.2647061234022618E-4</v>
      </c>
      <c r="R60" s="1">
        <v>8.4420551512820487E-5</v>
      </c>
      <c r="S60" s="1">
        <v>4.0949813740391012E-5</v>
      </c>
      <c r="T60" s="1">
        <v>3.5131658424613042E-5</v>
      </c>
      <c r="U60" s="1">
        <v>3.4341997481037901E-5</v>
      </c>
      <c r="V60" s="1">
        <v>5.5207650056380329E-5</v>
      </c>
      <c r="W60" s="1">
        <v>1.1563850369864884E-5</v>
      </c>
      <c r="X60" s="1">
        <v>4.9772761379661857E-5</v>
      </c>
      <c r="Y60" s="1">
        <v>3.2065531719561121E-5</v>
      </c>
      <c r="Z60" s="1">
        <v>0</v>
      </c>
      <c r="AA60" s="1">
        <v>5.6474142276104013E-5</v>
      </c>
      <c r="AB60" s="1">
        <v>3.0579008784749871E-5</v>
      </c>
      <c r="AC60" s="1">
        <v>2.8595671599028491E-6</v>
      </c>
      <c r="AD60" s="1">
        <v>9.1437009997509194E-6</v>
      </c>
      <c r="AE60" s="1">
        <v>4.1009047119485722E-5</v>
      </c>
      <c r="AF60" s="1">
        <v>4.6374924336737692E-5</v>
      </c>
      <c r="AG60" s="1">
        <v>9.3710326084287031E-4</v>
      </c>
      <c r="AH60" s="1">
        <v>1.9796684656251318E-5</v>
      </c>
      <c r="AI60" s="1">
        <v>7.5754193818414368E-5</v>
      </c>
      <c r="AJ60" s="1">
        <v>3.4443529519814688E-4</v>
      </c>
      <c r="AK60" s="1">
        <v>1.4921828438342328E-4</v>
      </c>
      <c r="AL60" s="1">
        <v>8.5655741482724184E-5</v>
      </c>
      <c r="AM60" s="1">
        <v>1.5734774092790864E-4</v>
      </c>
      <c r="AN60" s="1">
        <v>5.4292097298953997E-5</v>
      </c>
      <c r="AO60" s="1">
        <v>1.3239436629644585E-5</v>
      </c>
      <c r="AP60" s="1">
        <v>1.1266298970704441E-4</v>
      </c>
      <c r="AQ60" s="1">
        <v>3.6053663873132515E-5</v>
      </c>
      <c r="AR60" s="1">
        <v>3.7745727725028443E-5</v>
      </c>
      <c r="AS60" s="1">
        <v>3.4769527427112298E-5</v>
      </c>
      <c r="AT60" s="1">
        <v>7.5288715254187273E-5</v>
      </c>
      <c r="AU60" s="1">
        <v>2.1402704132563979E-4</v>
      </c>
      <c r="AV60" s="1">
        <v>5.8484349099970792E-5</v>
      </c>
      <c r="AW60" s="1">
        <v>8.1588382907053035E-5</v>
      </c>
      <c r="AX60" s="1">
        <v>8.7245000538897495E-5</v>
      </c>
      <c r="AY60" s="1">
        <v>3.1114268364950448E-5</v>
      </c>
      <c r="AZ60" s="1">
        <v>3.9683885374208652E-4</v>
      </c>
      <c r="BA60" s="1">
        <v>6.9605479547938355E-5</v>
      </c>
      <c r="BB60" s="1">
        <v>1.8142984366040398E-4</v>
      </c>
      <c r="BC60" s="1">
        <v>7.5089105256014312E-5</v>
      </c>
      <c r="BD60" s="1">
        <v>8.5747488822342485E-5</v>
      </c>
      <c r="BE60" s="1">
        <v>8.0438446213459673E-5</v>
      </c>
      <c r="BF60" s="1">
        <v>0</v>
      </c>
      <c r="BG60" s="1">
        <v>1.0036426504330664</v>
      </c>
      <c r="BH60" s="1">
        <v>3.7923065973252492E-5</v>
      </c>
      <c r="BI60" s="1">
        <v>1.3214328197524433E-4</v>
      </c>
      <c r="BJ60" s="1">
        <v>5.0888598273656199E-4</v>
      </c>
      <c r="BK60" s="1">
        <v>2.667600928321383E-4</v>
      </c>
      <c r="BL60" s="1">
        <v>2.3410521742382148E-4</v>
      </c>
      <c r="BM60" s="1">
        <v>3.8016152352460132E-5</v>
      </c>
      <c r="BN60" s="1">
        <v>4.6970900319143388E-5</v>
      </c>
      <c r="BO60" s="1">
        <v>1.0405800981641825E-4</v>
      </c>
      <c r="BP60" s="1">
        <v>8.7973731633291948E-5</v>
      </c>
      <c r="BQ60" s="1">
        <v>8.148210624646058E-5</v>
      </c>
      <c r="BR60" s="1">
        <v>8.8111950135141365E-5</v>
      </c>
      <c r="BS60" s="1">
        <v>5.936177916361897E-5</v>
      </c>
      <c r="BT60" s="1">
        <v>3.8773352625234801E-5</v>
      </c>
      <c r="BU60" s="1">
        <v>3.4531673648946953E-5</v>
      </c>
      <c r="BV60" s="1">
        <v>5.0784981909427594E-5</v>
      </c>
      <c r="BW60" s="1">
        <v>4.7759589387416261E-5</v>
      </c>
      <c r="BX60" s="1">
        <v>6.2434864581986752E-5</v>
      </c>
      <c r="BY60" s="1">
        <v>9.1150081161737073E-5</v>
      </c>
      <c r="BZ60" s="1">
        <v>5.1722268667268057E-5</v>
      </c>
      <c r="CA60" s="1">
        <v>9.1543136654781282E-5</v>
      </c>
      <c r="CB60" s="1">
        <v>6.7788381402141242E-5</v>
      </c>
      <c r="CC60" s="1">
        <v>8.6402951850319461E-5</v>
      </c>
      <c r="CD60" s="1">
        <v>5.0603027477153273E-5</v>
      </c>
      <c r="CE60" s="1">
        <v>1.7179191713652498E-4</v>
      </c>
      <c r="CF60" s="1">
        <v>2.7798693062823309E-4</v>
      </c>
      <c r="CG60" s="1">
        <v>3.6916280848889202E-4</v>
      </c>
      <c r="CH60" s="1">
        <v>2.0026043589616439E-4</v>
      </c>
      <c r="CI60" s="1">
        <v>7.0306447788383818E-4</v>
      </c>
      <c r="CJ60" s="1">
        <v>1.7216177241498613E-4</v>
      </c>
      <c r="CK60" s="1">
        <v>2.6286533324310416E-4</v>
      </c>
      <c r="CL60" s="1">
        <v>6.9525026700007495E-4</v>
      </c>
      <c r="CM60" s="1">
        <v>5.5622027505166741E-5</v>
      </c>
      <c r="CN60" s="1">
        <v>7.1457821875729668E-5</v>
      </c>
      <c r="CO60" s="1">
        <v>3.0489778632661997E-4</v>
      </c>
      <c r="CP60" s="1">
        <v>2.6898913018782739E-4</v>
      </c>
      <c r="CQ60" s="1">
        <v>4.0941964160949476E-4</v>
      </c>
      <c r="CR60" s="1">
        <v>4.9272437481171784E-4</v>
      </c>
      <c r="CS60" s="1">
        <v>2.6852070701470282E-4</v>
      </c>
      <c r="CT60" s="1">
        <v>1.2063983186456482E-4</v>
      </c>
      <c r="CU60" s="1">
        <v>3.6402206171296854E-4</v>
      </c>
      <c r="CV60" s="1">
        <v>1.8632696994366079E-4</v>
      </c>
      <c r="CW60" s="1">
        <v>1.6685295870134292E-4</v>
      </c>
      <c r="CX60" s="1">
        <v>3.5620937537950804E-4</v>
      </c>
      <c r="CY60" s="1">
        <v>6.0771944129281864E-4</v>
      </c>
      <c r="CZ60" s="1">
        <v>6.166915020520481E-4</v>
      </c>
      <c r="DA60" s="1">
        <v>1.0909504218379341E-2</v>
      </c>
      <c r="DB60" s="1">
        <v>1.0403118307454814E-4</v>
      </c>
      <c r="DC60" s="3">
        <v>1.0303979556132672</v>
      </c>
      <c r="DD60" s="3">
        <v>0.78781092319317025</v>
      </c>
    </row>
    <row r="61" spans="1:108" ht="12.75" customHeight="1">
      <c r="A61" s="254">
        <v>392</v>
      </c>
      <c r="B61" s="83" t="s">
        <v>297</v>
      </c>
      <c r="C61" s="1">
        <v>3.404810282018624E-4</v>
      </c>
      <c r="D61" s="1">
        <v>5.8015602711169306E-4</v>
      </c>
      <c r="E61" s="1">
        <v>1.1904380049271159E-4</v>
      </c>
      <c r="F61" s="1">
        <v>5.7239032678385951E-4</v>
      </c>
      <c r="G61" s="1">
        <v>8.1966937735889449E-5</v>
      </c>
      <c r="H61" s="1">
        <v>1.078047937259288E-4</v>
      </c>
      <c r="I61" s="1">
        <v>0</v>
      </c>
      <c r="J61" s="1">
        <v>1.5229617121260733E-4</v>
      </c>
      <c r="K61" s="1">
        <v>1.4107830719262717E-3</v>
      </c>
      <c r="L61" s="1">
        <v>6.86663274681522E-4</v>
      </c>
      <c r="M61" s="1">
        <v>0</v>
      </c>
      <c r="N61" s="1">
        <v>4.4247440473602062E-4</v>
      </c>
      <c r="O61" s="1">
        <v>5.4795371509510919E-5</v>
      </c>
      <c r="P61" s="1">
        <v>2.4184129146771062E-3</v>
      </c>
      <c r="Q61" s="1">
        <v>2.2797343687127222E-4</v>
      </c>
      <c r="R61" s="1">
        <v>3.8467376220534281E-3</v>
      </c>
      <c r="S61" s="1">
        <v>2.6159245114997778E-4</v>
      </c>
      <c r="T61" s="1">
        <v>1.8195982932720577E-4</v>
      </c>
      <c r="U61" s="1">
        <v>1.0132972775615685E-2</v>
      </c>
      <c r="V61" s="1">
        <v>1.4876841110872431E-3</v>
      </c>
      <c r="W61" s="1">
        <v>8.4909928360880373E-4</v>
      </c>
      <c r="X61" s="1">
        <v>4.4722724808178717E-4</v>
      </c>
      <c r="Y61" s="1">
        <v>3.6116400834925241E-4</v>
      </c>
      <c r="Z61" s="1">
        <v>0</v>
      </c>
      <c r="AA61" s="1">
        <v>7.5284970767689019E-5</v>
      </c>
      <c r="AB61" s="1">
        <v>9.0054740422127556E-5</v>
      </c>
      <c r="AC61" s="1">
        <v>4.0344284511692375E-5</v>
      </c>
      <c r="AD61" s="1">
        <v>9.0577201669680175E-3</v>
      </c>
      <c r="AE61" s="1">
        <v>5.6459266663905008E-3</v>
      </c>
      <c r="AF61" s="1">
        <v>2.267380355638999E-4</v>
      </c>
      <c r="AG61" s="1">
        <v>1.8264336134806417E-4</v>
      </c>
      <c r="AH61" s="1">
        <v>2.3077512558659702E-3</v>
      </c>
      <c r="AI61" s="1">
        <v>3.2974500154173613E-3</v>
      </c>
      <c r="AJ61" s="1">
        <v>9.007940688103868E-3</v>
      </c>
      <c r="AK61" s="1">
        <v>4.0929965114157212E-3</v>
      </c>
      <c r="AL61" s="1">
        <v>6.9578745882141043E-3</v>
      </c>
      <c r="AM61" s="1">
        <v>5.0900494807702883E-3</v>
      </c>
      <c r="AN61" s="1">
        <v>3.1322097920185679E-3</v>
      </c>
      <c r="AO61" s="1">
        <v>2.6357487150614821E-3</v>
      </c>
      <c r="AP61" s="1">
        <v>2.2534172244666625E-3</v>
      </c>
      <c r="AQ61" s="1">
        <v>1.1393294465522953E-3</v>
      </c>
      <c r="AR61" s="1">
        <v>1.0770833255803846E-3</v>
      </c>
      <c r="AS61" s="1">
        <v>3.9864667318074542E-4</v>
      </c>
      <c r="AT61" s="1">
        <v>3.3226544283381556E-4</v>
      </c>
      <c r="AU61" s="1">
        <v>1.7143515996016512E-4</v>
      </c>
      <c r="AV61" s="1">
        <v>1.9703128508383251E-4</v>
      </c>
      <c r="AW61" s="1">
        <v>1.4925481511005717E-4</v>
      </c>
      <c r="AX61" s="1">
        <v>3.0711465769839503E-4</v>
      </c>
      <c r="AY61" s="1">
        <v>2.2499008670757057E-4</v>
      </c>
      <c r="AZ61" s="1">
        <v>7.7236108660278316E-5</v>
      </c>
      <c r="BA61" s="1">
        <v>3.1936106828614876E-4</v>
      </c>
      <c r="BB61" s="1">
        <v>1.9068825116599664E-4</v>
      </c>
      <c r="BC61" s="1">
        <v>1.0397466195417091E-4</v>
      </c>
      <c r="BD61" s="1">
        <v>4.6960043460467053E-4</v>
      </c>
      <c r="BE61" s="1">
        <v>1.0051349700872041E-3</v>
      </c>
      <c r="BF61" s="1">
        <v>0</v>
      </c>
      <c r="BG61" s="1">
        <v>1.9039931105196644E-4</v>
      </c>
      <c r="BH61" s="1">
        <v>1.0000843790536484</v>
      </c>
      <c r="BI61" s="1">
        <v>3.0163880814250047E-4</v>
      </c>
      <c r="BJ61" s="1">
        <v>2.6101137891504253E-4</v>
      </c>
      <c r="BK61" s="1">
        <v>6.149001827897905E-4</v>
      </c>
      <c r="BL61" s="1">
        <v>4.4132842935281594E-4</v>
      </c>
      <c r="BM61" s="1">
        <v>2.4702466739623579E-3</v>
      </c>
      <c r="BN61" s="1">
        <v>5.2976222686793289E-3</v>
      </c>
      <c r="BO61" s="1">
        <v>1.8241129080213598E-4</v>
      </c>
      <c r="BP61" s="1">
        <v>1.081240239204624E-4</v>
      </c>
      <c r="BQ61" s="1">
        <v>9.2136855539123961E-5</v>
      </c>
      <c r="BR61" s="1">
        <v>2.3811519409969092E-5</v>
      </c>
      <c r="BS61" s="1">
        <v>7.3528340759980296E-5</v>
      </c>
      <c r="BT61" s="1">
        <v>2.7201745097390917E-5</v>
      </c>
      <c r="BU61" s="1">
        <v>1.7460652742122261E-5</v>
      </c>
      <c r="BV61" s="1">
        <v>8.8783848217032399E-5</v>
      </c>
      <c r="BW61" s="1">
        <v>2.0184386889445829E-5</v>
      </c>
      <c r="BX61" s="1">
        <v>3.2265432810469657E-5</v>
      </c>
      <c r="BY61" s="1">
        <v>2.4289938988653268E-5</v>
      </c>
      <c r="BZ61" s="1">
        <v>1.9339288453162749E-5</v>
      </c>
      <c r="CA61" s="1">
        <v>2.6057952175654425E-5</v>
      </c>
      <c r="CB61" s="1">
        <v>1.3740044557273299E-4</v>
      </c>
      <c r="CC61" s="1">
        <v>4.8738741856886339E-5</v>
      </c>
      <c r="CD61" s="1">
        <v>2.2015500234521498E-5</v>
      </c>
      <c r="CE61" s="1">
        <v>4.2300117671065063E-5</v>
      </c>
      <c r="CF61" s="1">
        <v>4.6543976300734008E-5</v>
      </c>
      <c r="CG61" s="1">
        <v>3.0073919754730468E-5</v>
      </c>
      <c r="CH61" s="1">
        <v>3.3573715589690576E-5</v>
      </c>
      <c r="CI61" s="1">
        <v>9.9791998162836098E-5</v>
      </c>
      <c r="CJ61" s="1">
        <v>4.2497937831022811E-5</v>
      </c>
      <c r="CK61" s="1">
        <v>6.5428478453619793E-5</v>
      </c>
      <c r="CL61" s="1">
        <v>6.1291434825633975E-5</v>
      </c>
      <c r="CM61" s="1">
        <v>3.3395586522132709E-5</v>
      </c>
      <c r="CN61" s="1">
        <v>4.3102159403846901E-5</v>
      </c>
      <c r="CO61" s="1">
        <v>7.5877782883586483E-5</v>
      </c>
      <c r="CP61" s="1">
        <v>5.2046337133238145E-5</v>
      </c>
      <c r="CQ61" s="1">
        <v>2.9741936477026637E-5</v>
      </c>
      <c r="CR61" s="1">
        <v>2.0811272415155667E-5</v>
      </c>
      <c r="CS61" s="1">
        <v>3.821731709664853E-5</v>
      </c>
      <c r="CT61" s="1">
        <v>7.9707882104852827E-5</v>
      </c>
      <c r="CU61" s="1">
        <v>2.8917662869171971E-5</v>
      </c>
      <c r="CV61" s="1">
        <v>1.5369769185422813E-4</v>
      </c>
      <c r="CW61" s="1">
        <v>1.7747206372234066E-4</v>
      </c>
      <c r="CX61" s="1">
        <v>9.6324447242587699E-5</v>
      </c>
      <c r="CY61" s="1">
        <v>1.0540573704750895E-4</v>
      </c>
      <c r="CZ61" s="1">
        <v>1.025316277487517E-4</v>
      </c>
      <c r="DA61" s="1">
        <v>1.6450476032367831E-4</v>
      </c>
      <c r="DB61" s="1">
        <v>9.9577244642900853E-5</v>
      </c>
      <c r="DC61" s="3">
        <v>1.0973490849317999</v>
      </c>
      <c r="DD61" s="3">
        <v>0.83899971943439167</v>
      </c>
    </row>
    <row r="62" spans="1:108" ht="12.75" customHeight="1">
      <c r="A62" s="254">
        <v>411</v>
      </c>
      <c r="B62" s="83" t="s">
        <v>298</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c r="Y62" s="1">
        <v>0</v>
      </c>
      <c r="Z62" s="1">
        <v>0</v>
      </c>
      <c r="AA62" s="1">
        <v>0</v>
      </c>
      <c r="AB62" s="1">
        <v>0</v>
      </c>
      <c r="AC62" s="1">
        <v>0</v>
      </c>
      <c r="AD62" s="1">
        <v>0</v>
      </c>
      <c r="AE62" s="1">
        <v>0</v>
      </c>
      <c r="AF62" s="1">
        <v>0</v>
      </c>
      <c r="AG62" s="1">
        <v>0</v>
      </c>
      <c r="AH62" s="1">
        <v>0</v>
      </c>
      <c r="AI62" s="1">
        <v>0</v>
      </c>
      <c r="AJ62" s="1">
        <v>0</v>
      </c>
      <c r="AK62" s="1">
        <v>0</v>
      </c>
      <c r="AL62" s="1">
        <v>0</v>
      </c>
      <c r="AM62" s="1">
        <v>0</v>
      </c>
      <c r="AN62" s="1">
        <v>0</v>
      </c>
      <c r="AO62" s="1">
        <v>0</v>
      </c>
      <c r="AP62" s="1">
        <v>0</v>
      </c>
      <c r="AQ62" s="1">
        <v>0</v>
      </c>
      <c r="AR62" s="1">
        <v>0</v>
      </c>
      <c r="AS62" s="1">
        <v>0</v>
      </c>
      <c r="AT62" s="1">
        <v>0</v>
      </c>
      <c r="AU62" s="1">
        <v>0</v>
      </c>
      <c r="AV62" s="1">
        <v>0</v>
      </c>
      <c r="AW62" s="1">
        <v>0</v>
      </c>
      <c r="AX62" s="1">
        <v>0</v>
      </c>
      <c r="AY62" s="1">
        <v>0</v>
      </c>
      <c r="AZ62" s="1">
        <v>0</v>
      </c>
      <c r="BA62" s="1">
        <v>0</v>
      </c>
      <c r="BB62" s="1">
        <v>0</v>
      </c>
      <c r="BC62" s="1">
        <v>0</v>
      </c>
      <c r="BD62" s="1">
        <v>0</v>
      </c>
      <c r="BE62" s="1">
        <v>0</v>
      </c>
      <c r="BF62" s="1">
        <v>0</v>
      </c>
      <c r="BG62" s="1">
        <v>0</v>
      </c>
      <c r="BH62" s="1">
        <v>0</v>
      </c>
      <c r="BI62" s="1">
        <v>1</v>
      </c>
      <c r="BJ62" s="1">
        <v>0</v>
      </c>
      <c r="BK62" s="1">
        <v>0</v>
      </c>
      <c r="BL62" s="1">
        <v>0</v>
      </c>
      <c r="BM62" s="1">
        <v>0</v>
      </c>
      <c r="BN62" s="1">
        <v>0</v>
      </c>
      <c r="BO62" s="1">
        <v>0</v>
      </c>
      <c r="BP62" s="1">
        <v>0</v>
      </c>
      <c r="BQ62" s="1">
        <v>0</v>
      </c>
      <c r="BR62" s="1">
        <v>0</v>
      </c>
      <c r="BS62" s="1">
        <v>0</v>
      </c>
      <c r="BT62" s="1">
        <v>0</v>
      </c>
      <c r="BU62" s="1">
        <v>0</v>
      </c>
      <c r="BV62" s="1">
        <v>0</v>
      </c>
      <c r="BW62" s="1">
        <v>0</v>
      </c>
      <c r="BX62" s="1">
        <v>0</v>
      </c>
      <c r="BY62" s="1">
        <v>0</v>
      </c>
      <c r="BZ62" s="1">
        <v>0</v>
      </c>
      <c r="CA62" s="1">
        <v>0</v>
      </c>
      <c r="CB62" s="1">
        <v>0</v>
      </c>
      <c r="CC62" s="1">
        <v>0</v>
      </c>
      <c r="CD62" s="1">
        <v>0</v>
      </c>
      <c r="CE62" s="1">
        <v>0</v>
      </c>
      <c r="CF62" s="1">
        <v>0</v>
      </c>
      <c r="CG62" s="1">
        <v>0</v>
      </c>
      <c r="CH62" s="1">
        <v>0</v>
      </c>
      <c r="CI62" s="1">
        <v>0</v>
      </c>
      <c r="CJ62" s="1">
        <v>0</v>
      </c>
      <c r="CK62" s="1">
        <v>0</v>
      </c>
      <c r="CL62" s="1">
        <v>0</v>
      </c>
      <c r="CM62" s="1">
        <v>0</v>
      </c>
      <c r="CN62" s="1">
        <v>0</v>
      </c>
      <c r="CO62" s="1">
        <v>0</v>
      </c>
      <c r="CP62" s="1">
        <v>0</v>
      </c>
      <c r="CQ62" s="1">
        <v>0</v>
      </c>
      <c r="CR62" s="1">
        <v>0</v>
      </c>
      <c r="CS62" s="1">
        <v>0</v>
      </c>
      <c r="CT62" s="1">
        <v>0</v>
      </c>
      <c r="CU62" s="1">
        <v>0</v>
      </c>
      <c r="CV62" s="1">
        <v>0</v>
      </c>
      <c r="CW62" s="1">
        <v>0</v>
      </c>
      <c r="CX62" s="1">
        <v>0</v>
      </c>
      <c r="CY62" s="1">
        <v>0</v>
      </c>
      <c r="CZ62" s="1">
        <v>0</v>
      </c>
      <c r="DA62" s="1">
        <v>0</v>
      </c>
      <c r="DB62" s="1">
        <v>0</v>
      </c>
      <c r="DC62" s="3">
        <v>1</v>
      </c>
      <c r="DD62" s="3">
        <v>0.76456957130149272</v>
      </c>
    </row>
    <row r="63" spans="1:108" ht="12.75" customHeight="1">
      <c r="A63" s="255">
        <v>412</v>
      </c>
      <c r="B63" s="256" t="s">
        <v>299</v>
      </c>
      <c r="C63" s="26">
        <v>1.1470562647503924E-2</v>
      </c>
      <c r="D63" s="26">
        <v>8.4756508414907429E-3</v>
      </c>
      <c r="E63" s="26">
        <v>7.1586169475549855E-3</v>
      </c>
      <c r="F63" s="26">
        <v>6.0184050556050164E-3</v>
      </c>
      <c r="G63" s="26">
        <v>5.4015705862300303E-3</v>
      </c>
      <c r="H63" s="26">
        <v>1.4817076703137873E-2</v>
      </c>
      <c r="I63" s="26">
        <v>0</v>
      </c>
      <c r="J63" s="26">
        <v>5.2569179621260575E-3</v>
      </c>
      <c r="K63" s="26">
        <v>1.9671899266928208E-3</v>
      </c>
      <c r="L63" s="26">
        <v>5.5777490637519481E-3</v>
      </c>
      <c r="M63" s="26">
        <v>0</v>
      </c>
      <c r="N63" s="26">
        <v>8.0748520681652204E-3</v>
      </c>
      <c r="O63" s="26">
        <v>3.6564419165957722E-3</v>
      </c>
      <c r="P63" s="26">
        <v>4.118831583107406E-3</v>
      </c>
      <c r="Q63" s="26">
        <v>6.2147669455433537E-3</v>
      </c>
      <c r="R63" s="26">
        <v>1.7081105974767745E-2</v>
      </c>
      <c r="S63" s="26">
        <v>9.7313310419999619E-3</v>
      </c>
      <c r="T63" s="26">
        <v>5.6543238267463174E-3</v>
      </c>
      <c r="U63" s="26">
        <v>1.0402454651455294E-2</v>
      </c>
      <c r="V63" s="26">
        <v>1.8440631004961853E-2</v>
      </c>
      <c r="W63" s="26">
        <v>6.2280879620459683E-3</v>
      </c>
      <c r="X63" s="26">
        <v>1.2903658135227354E-2</v>
      </c>
      <c r="Y63" s="26">
        <v>1.672491883273634E-2</v>
      </c>
      <c r="Z63" s="26">
        <v>0</v>
      </c>
      <c r="AA63" s="26">
        <v>4.115247885322232E-3</v>
      </c>
      <c r="AB63" s="26">
        <v>4.7607255779698052E-3</v>
      </c>
      <c r="AC63" s="26">
        <v>9.8226313931906468E-4</v>
      </c>
      <c r="AD63" s="26">
        <v>3.0840604439558456E-3</v>
      </c>
      <c r="AE63" s="26">
        <v>1.1020869382984041E-2</v>
      </c>
      <c r="AF63" s="26">
        <v>8.0800195618285064E-3</v>
      </c>
      <c r="AG63" s="26">
        <v>4.0915747986749896E-3</v>
      </c>
      <c r="AH63" s="26">
        <v>8.3562205830481368E-3</v>
      </c>
      <c r="AI63" s="26">
        <v>1.7963080432648559E-2</v>
      </c>
      <c r="AJ63" s="26">
        <v>1.2067480566129061E-2</v>
      </c>
      <c r="AK63" s="26">
        <v>1.9522023784972212E-2</v>
      </c>
      <c r="AL63" s="26">
        <v>1.1696760228398625E-2</v>
      </c>
      <c r="AM63" s="26">
        <v>9.1021455446715725E-3</v>
      </c>
      <c r="AN63" s="26">
        <v>9.8736673431556593E-3</v>
      </c>
      <c r="AO63" s="26">
        <v>8.4985400680556988E-3</v>
      </c>
      <c r="AP63" s="26">
        <v>8.6987439322060624E-3</v>
      </c>
      <c r="AQ63" s="26">
        <v>1.1649451331007442E-2</v>
      </c>
      <c r="AR63" s="26">
        <v>1.0027612461497755E-2</v>
      </c>
      <c r="AS63" s="26">
        <v>6.164979019721596E-3</v>
      </c>
      <c r="AT63" s="26">
        <v>5.8513599246580927E-3</v>
      </c>
      <c r="AU63" s="26">
        <v>4.4771280254528615E-3</v>
      </c>
      <c r="AV63" s="26">
        <v>5.9606338824545546E-3</v>
      </c>
      <c r="AW63" s="26">
        <v>8.2682900620666324E-3</v>
      </c>
      <c r="AX63" s="26">
        <v>6.6013714104964268E-3</v>
      </c>
      <c r="AY63" s="26">
        <v>3.4475666886213969E-3</v>
      </c>
      <c r="AZ63" s="26">
        <v>3.261464472019574E-3</v>
      </c>
      <c r="BA63" s="26">
        <v>7.0824243869021426E-3</v>
      </c>
      <c r="BB63" s="26">
        <v>2.1964047488698306E-3</v>
      </c>
      <c r="BC63" s="26">
        <v>3.746619362869776E-3</v>
      </c>
      <c r="BD63" s="26">
        <v>3.4271342368407897E-3</v>
      </c>
      <c r="BE63" s="26">
        <v>5.1648431689293789E-3</v>
      </c>
      <c r="BF63" s="26">
        <v>0</v>
      </c>
      <c r="BG63" s="26">
        <v>5.8103538789538688E-3</v>
      </c>
      <c r="BH63" s="26">
        <v>4.4312346549397613E-3</v>
      </c>
      <c r="BI63" s="26">
        <v>4.0150059193060743E-3</v>
      </c>
      <c r="BJ63" s="26">
        <v>1.0040520566157227</v>
      </c>
      <c r="BK63" s="26">
        <v>4.042341118719899E-3</v>
      </c>
      <c r="BL63" s="26">
        <v>3.2749676968186628E-3</v>
      </c>
      <c r="BM63" s="26">
        <v>4.0656081486740214E-2</v>
      </c>
      <c r="BN63" s="26">
        <v>5.9569401634018408E-2</v>
      </c>
      <c r="BO63" s="26">
        <v>7.1804627980244007E-2</v>
      </c>
      <c r="BP63" s="26">
        <v>1.0306965094538552E-2</v>
      </c>
      <c r="BQ63" s="26">
        <v>1.0954875340618991E-2</v>
      </c>
      <c r="BR63" s="26">
        <v>8.0611150578054069E-3</v>
      </c>
      <c r="BS63" s="26">
        <v>2.3441128413148302E-2</v>
      </c>
      <c r="BT63" s="26">
        <v>3.2654606659805629E-2</v>
      </c>
      <c r="BU63" s="26">
        <v>5.8127610128424073E-2</v>
      </c>
      <c r="BV63" s="26">
        <v>3.7155830483034898E-2</v>
      </c>
      <c r="BW63" s="26">
        <v>3.4423227387703906E-3</v>
      </c>
      <c r="BX63" s="26">
        <v>2.3729115860881295E-2</v>
      </c>
      <c r="BY63" s="26">
        <v>8.6520559436894101E-3</v>
      </c>
      <c r="BZ63" s="26">
        <v>2.9302301683355515E-3</v>
      </c>
      <c r="CA63" s="26">
        <v>1.2250336370250118E-2</v>
      </c>
      <c r="CB63" s="26">
        <v>3.1782615546708436E-2</v>
      </c>
      <c r="CC63" s="26">
        <v>2.988671649497826E-2</v>
      </c>
      <c r="CD63" s="26">
        <v>3.8572998443370263E-3</v>
      </c>
      <c r="CE63" s="26">
        <v>1.2923836881842633E-2</v>
      </c>
      <c r="CF63" s="26">
        <v>4.3215267730703125E-2</v>
      </c>
      <c r="CG63" s="26">
        <v>3.0635986017451297E-3</v>
      </c>
      <c r="CH63" s="26">
        <v>1.9141446846584836E-2</v>
      </c>
      <c r="CI63" s="26">
        <v>7.5829790341607889E-3</v>
      </c>
      <c r="CJ63" s="26">
        <v>2.3378666083315378E-2</v>
      </c>
      <c r="CK63" s="26">
        <v>1.5825764677632734E-2</v>
      </c>
      <c r="CL63" s="26">
        <v>1.1186176555722909E-2</v>
      </c>
      <c r="CM63" s="26">
        <v>6.7533506403718727E-3</v>
      </c>
      <c r="CN63" s="26">
        <v>5.4784238437624666E-3</v>
      </c>
      <c r="CO63" s="26">
        <v>9.3585822680926495E-3</v>
      </c>
      <c r="CP63" s="26">
        <v>7.8135770948314105E-3</v>
      </c>
      <c r="CQ63" s="26">
        <v>5.9802388758637432E-3</v>
      </c>
      <c r="CR63" s="26">
        <v>5.1971442417546015E-3</v>
      </c>
      <c r="CS63" s="26">
        <v>1.0116622037519025E-2</v>
      </c>
      <c r="CT63" s="26">
        <v>3.4091284793766898E-3</v>
      </c>
      <c r="CU63" s="26">
        <v>4.647863855732212E-3</v>
      </c>
      <c r="CV63" s="26">
        <v>9.7841431131172486E-3</v>
      </c>
      <c r="CW63" s="26">
        <v>6.9489814025283812E-3</v>
      </c>
      <c r="CX63" s="26">
        <v>9.6855484747812651E-3</v>
      </c>
      <c r="CY63" s="26">
        <v>1.2280810108345959E-2</v>
      </c>
      <c r="CZ63" s="26">
        <v>1.1607082738134747E-2</v>
      </c>
      <c r="DA63" s="26">
        <v>2.9328004349439196E-3</v>
      </c>
      <c r="DB63" s="26">
        <v>8.6668661028438225E-3</v>
      </c>
      <c r="DC63" s="6">
        <v>2.1664836453876921</v>
      </c>
      <c r="DD63" s="6">
        <v>1.656427471985763</v>
      </c>
    </row>
    <row r="64" spans="1:108" ht="12.75" customHeight="1">
      <c r="A64" s="254">
        <v>413</v>
      </c>
      <c r="B64" s="83" t="s">
        <v>300</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c r="Y64" s="1">
        <v>0</v>
      </c>
      <c r="Z64" s="1">
        <v>0</v>
      </c>
      <c r="AA64" s="1">
        <v>0</v>
      </c>
      <c r="AB64" s="1">
        <v>0</v>
      </c>
      <c r="AC64" s="1">
        <v>0</v>
      </c>
      <c r="AD64" s="1">
        <v>0</v>
      </c>
      <c r="AE64" s="1">
        <v>0</v>
      </c>
      <c r="AF64" s="1">
        <v>0</v>
      </c>
      <c r="AG64" s="1">
        <v>0</v>
      </c>
      <c r="AH64" s="1">
        <v>0</v>
      </c>
      <c r="AI64" s="1">
        <v>0</v>
      </c>
      <c r="AJ64" s="1">
        <v>0</v>
      </c>
      <c r="AK64" s="1">
        <v>0</v>
      </c>
      <c r="AL64" s="1">
        <v>0</v>
      </c>
      <c r="AM64" s="1">
        <v>0</v>
      </c>
      <c r="AN64" s="1">
        <v>0</v>
      </c>
      <c r="AO64" s="1">
        <v>0</v>
      </c>
      <c r="AP64" s="1">
        <v>0</v>
      </c>
      <c r="AQ64" s="1">
        <v>0</v>
      </c>
      <c r="AR64" s="1">
        <v>0</v>
      </c>
      <c r="AS64" s="1">
        <v>0</v>
      </c>
      <c r="AT64" s="1">
        <v>0</v>
      </c>
      <c r="AU64" s="1">
        <v>0</v>
      </c>
      <c r="AV64" s="1">
        <v>0</v>
      </c>
      <c r="AW64" s="1">
        <v>0</v>
      </c>
      <c r="AX64" s="1">
        <v>0</v>
      </c>
      <c r="AY64" s="1">
        <v>0</v>
      </c>
      <c r="AZ64" s="1">
        <v>0</v>
      </c>
      <c r="BA64" s="1">
        <v>0</v>
      </c>
      <c r="BB64" s="1">
        <v>0</v>
      </c>
      <c r="BC64" s="1">
        <v>0</v>
      </c>
      <c r="BD64" s="1">
        <v>0</v>
      </c>
      <c r="BE64" s="1">
        <v>0</v>
      </c>
      <c r="BF64" s="1">
        <v>0</v>
      </c>
      <c r="BG64" s="1">
        <v>0</v>
      </c>
      <c r="BH64" s="1">
        <v>0</v>
      </c>
      <c r="BI64" s="1">
        <v>0</v>
      </c>
      <c r="BJ64" s="1">
        <v>0</v>
      </c>
      <c r="BK64" s="1">
        <v>1</v>
      </c>
      <c r="BL64" s="1">
        <v>0</v>
      </c>
      <c r="BM64" s="1">
        <v>0</v>
      </c>
      <c r="BN64" s="1">
        <v>0</v>
      </c>
      <c r="BO64" s="1">
        <v>0</v>
      </c>
      <c r="BP64" s="1">
        <v>0</v>
      </c>
      <c r="BQ64" s="1">
        <v>0</v>
      </c>
      <c r="BR64" s="1">
        <v>0</v>
      </c>
      <c r="BS64" s="1">
        <v>0</v>
      </c>
      <c r="BT64" s="1">
        <v>0</v>
      </c>
      <c r="BU64" s="1">
        <v>0</v>
      </c>
      <c r="BV64" s="1">
        <v>0</v>
      </c>
      <c r="BW64" s="1">
        <v>0</v>
      </c>
      <c r="BX64" s="1">
        <v>0</v>
      </c>
      <c r="BY64" s="1">
        <v>0</v>
      </c>
      <c r="BZ64" s="1">
        <v>0</v>
      </c>
      <c r="CA64" s="1">
        <v>0</v>
      </c>
      <c r="CB64" s="1">
        <v>0</v>
      </c>
      <c r="CC64" s="1">
        <v>0</v>
      </c>
      <c r="CD64" s="1">
        <v>0</v>
      </c>
      <c r="CE64" s="1">
        <v>0</v>
      </c>
      <c r="CF64" s="1">
        <v>0</v>
      </c>
      <c r="CG64" s="1">
        <v>0</v>
      </c>
      <c r="CH64" s="1">
        <v>0</v>
      </c>
      <c r="CI64" s="1">
        <v>0</v>
      </c>
      <c r="CJ64" s="1">
        <v>0</v>
      </c>
      <c r="CK64" s="1">
        <v>0</v>
      </c>
      <c r="CL64" s="1">
        <v>0</v>
      </c>
      <c r="CM64" s="1">
        <v>0</v>
      </c>
      <c r="CN64" s="1">
        <v>0</v>
      </c>
      <c r="CO64" s="1">
        <v>0</v>
      </c>
      <c r="CP64" s="1">
        <v>0</v>
      </c>
      <c r="CQ64" s="1">
        <v>0</v>
      </c>
      <c r="CR64" s="1">
        <v>0</v>
      </c>
      <c r="CS64" s="1">
        <v>0</v>
      </c>
      <c r="CT64" s="1">
        <v>0</v>
      </c>
      <c r="CU64" s="1">
        <v>0</v>
      </c>
      <c r="CV64" s="1">
        <v>0</v>
      </c>
      <c r="CW64" s="1">
        <v>0</v>
      </c>
      <c r="CX64" s="1">
        <v>0</v>
      </c>
      <c r="CY64" s="1">
        <v>0</v>
      </c>
      <c r="CZ64" s="1">
        <v>0</v>
      </c>
      <c r="DA64" s="1">
        <v>0</v>
      </c>
      <c r="DB64" s="1">
        <v>0</v>
      </c>
      <c r="DC64" s="3">
        <v>1</v>
      </c>
      <c r="DD64" s="3">
        <v>0.76456957130149272</v>
      </c>
    </row>
    <row r="65" spans="1:108" ht="12.75" customHeight="1">
      <c r="A65" s="254">
        <v>419</v>
      </c>
      <c r="B65" s="83" t="s">
        <v>301</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c r="Y65" s="1">
        <v>0</v>
      </c>
      <c r="Z65" s="1">
        <v>0</v>
      </c>
      <c r="AA65" s="1">
        <v>0</v>
      </c>
      <c r="AB65" s="1">
        <v>0</v>
      </c>
      <c r="AC65" s="1">
        <v>0</v>
      </c>
      <c r="AD65" s="1">
        <v>0</v>
      </c>
      <c r="AE65" s="1">
        <v>0</v>
      </c>
      <c r="AF65" s="1">
        <v>0</v>
      </c>
      <c r="AG65" s="1">
        <v>0</v>
      </c>
      <c r="AH65" s="1">
        <v>0</v>
      </c>
      <c r="AI65" s="1">
        <v>0</v>
      </c>
      <c r="AJ65" s="1">
        <v>0</v>
      </c>
      <c r="AK65" s="1">
        <v>0</v>
      </c>
      <c r="AL65" s="1">
        <v>0</v>
      </c>
      <c r="AM65" s="1">
        <v>0</v>
      </c>
      <c r="AN65" s="1">
        <v>0</v>
      </c>
      <c r="AO65" s="1">
        <v>0</v>
      </c>
      <c r="AP65" s="1">
        <v>0</v>
      </c>
      <c r="AQ65" s="1">
        <v>0</v>
      </c>
      <c r="AR65" s="1">
        <v>0</v>
      </c>
      <c r="AS65" s="1">
        <v>0</v>
      </c>
      <c r="AT65" s="1">
        <v>0</v>
      </c>
      <c r="AU65" s="1">
        <v>0</v>
      </c>
      <c r="AV65" s="1">
        <v>0</v>
      </c>
      <c r="AW65" s="1">
        <v>0</v>
      </c>
      <c r="AX65" s="1">
        <v>0</v>
      </c>
      <c r="AY65" s="1">
        <v>0</v>
      </c>
      <c r="AZ65" s="1">
        <v>0</v>
      </c>
      <c r="BA65" s="1">
        <v>0</v>
      </c>
      <c r="BB65" s="1">
        <v>0</v>
      </c>
      <c r="BC65" s="1">
        <v>0</v>
      </c>
      <c r="BD65" s="1">
        <v>0</v>
      </c>
      <c r="BE65" s="1">
        <v>0</v>
      </c>
      <c r="BF65" s="1">
        <v>0</v>
      </c>
      <c r="BG65" s="1">
        <v>0</v>
      </c>
      <c r="BH65" s="1">
        <v>0</v>
      </c>
      <c r="BI65" s="1">
        <v>0</v>
      </c>
      <c r="BJ65" s="1">
        <v>0</v>
      </c>
      <c r="BK65" s="1">
        <v>0</v>
      </c>
      <c r="BL65" s="1">
        <v>1</v>
      </c>
      <c r="BM65" s="1">
        <v>0</v>
      </c>
      <c r="BN65" s="1">
        <v>0</v>
      </c>
      <c r="BO65" s="1">
        <v>0</v>
      </c>
      <c r="BP65" s="1">
        <v>0</v>
      </c>
      <c r="BQ65" s="1">
        <v>0</v>
      </c>
      <c r="BR65" s="1">
        <v>0</v>
      </c>
      <c r="BS65" s="1">
        <v>0</v>
      </c>
      <c r="BT65" s="1">
        <v>0</v>
      </c>
      <c r="BU65" s="1">
        <v>0</v>
      </c>
      <c r="BV65" s="1">
        <v>0</v>
      </c>
      <c r="BW65" s="1">
        <v>0</v>
      </c>
      <c r="BX65" s="1">
        <v>0</v>
      </c>
      <c r="BY65" s="1">
        <v>0</v>
      </c>
      <c r="BZ65" s="1">
        <v>0</v>
      </c>
      <c r="CA65" s="1">
        <v>0</v>
      </c>
      <c r="CB65" s="1">
        <v>0</v>
      </c>
      <c r="CC65" s="1">
        <v>0</v>
      </c>
      <c r="CD65" s="1">
        <v>0</v>
      </c>
      <c r="CE65" s="1">
        <v>0</v>
      </c>
      <c r="CF65" s="1">
        <v>0</v>
      </c>
      <c r="CG65" s="1">
        <v>0</v>
      </c>
      <c r="CH65" s="1">
        <v>0</v>
      </c>
      <c r="CI65" s="1">
        <v>0</v>
      </c>
      <c r="CJ65" s="1">
        <v>0</v>
      </c>
      <c r="CK65" s="1">
        <v>0</v>
      </c>
      <c r="CL65" s="1">
        <v>0</v>
      </c>
      <c r="CM65" s="1">
        <v>0</v>
      </c>
      <c r="CN65" s="1">
        <v>0</v>
      </c>
      <c r="CO65" s="1">
        <v>0</v>
      </c>
      <c r="CP65" s="1">
        <v>0</v>
      </c>
      <c r="CQ65" s="1">
        <v>0</v>
      </c>
      <c r="CR65" s="1">
        <v>0</v>
      </c>
      <c r="CS65" s="1">
        <v>0</v>
      </c>
      <c r="CT65" s="1">
        <v>0</v>
      </c>
      <c r="CU65" s="1">
        <v>0</v>
      </c>
      <c r="CV65" s="1">
        <v>0</v>
      </c>
      <c r="CW65" s="1">
        <v>0</v>
      </c>
      <c r="CX65" s="1">
        <v>0</v>
      </c>
      <c r="CY65" s="1">
        <v>0</v>
      </c>
      <c r="CZ65" s="1">
        <v>0</v>
      </c>
      <c r="DA65" s="1">
        <v>0</v>
      </c>
      <c r="DB65" s="1">
        <v>0</v>
      </c>
      <c r="DC65" s="3">
        <v>1</v>
      </c>
      <c r="DD65" s="3">
        <v>0.76456957130149272</v>
      </c>
    </row>
    <row r="66" spans="1:108" ht="12.75" customHeight="1">
      <c r="A66" s="254">
        <v>461</v>
      </c>
      <c r="B66" s="83" t="s">
        <v>302</v>
      </c>
      <c r="C66" s="1">
        <v>1.269804277319002E-2</v>
      </c>
      <c r="D66" s="1">
        <v>2.0607865136659739E-2</v>
      </c>
      <c r="E66" s="1">
        <v>3.6817991753002828E-2</v>
      </c>
      <c r="F66" s="1">
        <v>1.1629434845884272E-2</v>
      </c>
      <c r="G66" s="1">
        <v>1.1746451000373319E-2</v>
      </c>
      <c r="H66" s="1">
        <v>4.1503608849366429E-2</v>
      </c>
      <c r="I66" s="1">
        <v>0</v>
      </c>
      <c r="J66" s="1">
        <v>1.4900737697727357E-2</v>
      </c>
      <c r="K66" s="1">
        <v>4.9717231480026648E-3</v>
      </c>
      <c r="L66" s="1">
        <v>1.4686155853348499E-2</v>
      </c>
      <c r="M66" s="1">
        <v>0</v>
      </c>
      <c r="N66" s="1">
        <v>3.2750894787576597E-2</v>
      </c>
      <c r="O66" s="1">
        <v>1.1186416113085519E-2</v>
      </c>
      <c r="P66" s="1">
        <v>1.5300735212892456E-2</v>
      </c>
      <c r="Q66" s="1">
        <v>1.2187179221578836E-2</v>
      </c>
      <c r="R66" s="1">
        <v>8.1941247679406123E-2</v>
      </c>
      <c r="S66" s="1">
        <v>1.3782767222553895E-2</v>
      </c>
      <c r="T66" s="1">
        <v>1.6703398750518423E-2</v>
      </c>
      <c r="U66" s="1">
        <v>4.9012447965140413E-2</v>
      </c>
      <c r="V66" s="1">
        <v>0.20541196638521103</v>
      </c>
      <c r="W66" s="1">
        <v>1.2336262136266407E-2</v>
      </c>
      <c r="X66" s="1">
        <v>3.8364141360546236E-2</v>
      </c>
      <c r="Y66" s="1">
        <v>2.7322487763425322E-2</v>
      </c>
      <c r="Z66" s="1">
        <v>0</v>
      </c>
      <c r="AA66" s="1">
        <v>7.5284086705363611E-3</v>
      </c>
      <c r="AB66" s="1">
        <v>1.7042785026624728E-2</v>
      </c>
      <c r="AC66" s="1">
        <v>6.0072439652421386E-3</v>
      </c>
      <c r="AD66" s="1">
        <v>1.0192120877878496E-2</v>
      </c>
      <c r="AE66" s="1">
        <v>2.2469610133316279E-2</v>
      </c>
      <c r="AF66" s="1">
        <v>2.1747709680504462E-2</v>
      </c>
      <c r="AG66" s="1">
        <v>1.004055246411366E-2</v>
      </c>
      <c r="AH66" s="1">
        <v>2.9522150068313709E-2</v>
      </c>
      <c r="AI66" s="1">
        <v>8.0380110287423145E-2</v>
      </c>
      <c r="AJ66" s="1">
        <v>3.8548265871514407E-2</v>
      </c>
      <c r="AK66" s="1">
        <v>4.4661258683560891E-2</v>
      </c>
      <c r="AL66" s="1">
        <v>2.2691268560650641E-2</v>
      </c>
      <c r="AM66" s="1">
        <v>4.1582750918109541E-2</v>
      </c>
      <c r="AN66" s="1">
        <v>2.0334067824606103E-2</v>
      </c>
      <c r="AO66" s="1">
        <v>3.2194199757731204E-2</v>
      </c>
      <c r="AP66" s="1">
        <v>2.5826370684865121E-2</v>
      </c>
      <c r="AQ66" s="1">
        <v>1.4685148003804407E-2</v>
      </c>
      <c r="AR66" s="1">
        <v>1.9825478490402972E-2</v>
      </c>
      <c r="AS66" s="1">
        <v>1.1144730477807261E-2</v>
      </c>
      <c r="AT66" s="1">
        <v>1.0824346739846717E-2</v>
      </c>
      <c r="AU66" s="1">
        <v>1.2495918789908085E-2</v>
      </c>
      <c r="AV66" s="1">
        <v>3.5264323314694708E-2</v>
      </c>
      <c r="AW66" s="1">
        <v>1.7507548924337594E-2</v>
      </c>
      <c r="AX66" s="1">
        <v>9.1786210947726564E-3</v>
      </c>
      <c r="AY66" s="1">
        <v>7.4156527931715016E-3</v>
      </c>
      <c r="AZ66" s="1">
        <v>7.1519198369165045E-3</v>
      </c>
      <c r="BA66" s="1">
        <v>1.2518619239612583E-2</v>
      </c>
      <c r="BB66" s="1">
        <v>8.5134549836546648E-3</v>
      </c>
      <c r="BC66" s="1">
        <v>8.5750600319046133E-3</v>
      </c>
      <c r="BD66" s="1">
        <v>1.0160227326886394E-2</v>
      </c>
      <c r="BE66" s="1">
        <v>1.7600356179936407E-2</v>
      </c>
      <c r="BF66" s="1">
        <v>0</v>
      </c>
      <c r="BG66" s="1">
        <v>1.0201803940973184E-2</v>
      </c>
      <c r="BH66" s="1">
        <v>3.0743287296268643E-2</v>
      </c>
      <c r="BI66" s="1">
        <v>8.6600707389911814E-3</v>
      </c>
      <c r="BJ66" s="1">
        <v>7.7712421614503577E-3</v>
      </c>
      <c r="BK66" s="1">
        <v>9.7402138264022758E-3</v>
      </c>
      <c r="BL66" s="1">
        <v>1.018410440095039E-2</v>
      </c>
      <c r="BM66" s="1">
        <v>1.1195457662252275</v>
      </c>
      <c r="BN66" s="1">
        <v>2.2065664899901236E-2</v>
      </c>
      <c r="BO66" s="1">
        <v>4.7047555256239576E-2</v>
      </c>
      <c r="BP66" s="1">
        <v>3.8285050670679083E-2</v>
      </c>
      <c r="BQ66" s="1">
        <v>2.6594004051928442E-2</v>
      </c>
      <c r="BR66" s="1">
        <v>5.2631473527919893E-3</v>
      </c>
      <c r="BS66" s="1">
        <v>2.564515331509002E-2</v>
      </c>
      <c r="BT66" s="1">
        <v>6.8194388992464383E-3</v>
      </c>
      <c r="BU66" s="1">
        <v>8.1732770263107449E-4</v>
      </c>
      <c r="BV66" s="1">
        <v>3.437791773471302E-2</v>
      </c>
      <c r="BW66" s="1">
        <v>5.9343654294397767E-3</v>
      </c>
      <c r="BX66" s="1">
        <v>5.9400015309223992E-3</v>
      </c>
      <c r="BY66" s="1">
        <v>3.5927490376944046E-3</v>
      </c>
      <c r="BZ66" s="1">
        <v>5.0025095449378323E-3</v>
      </c>
      <c r="CA66" s="1">
        <v>5.5923304716371689E-3</v>
      </c>
      <c r="CB66" s="1">
        <v>5.3372598399986385E-2</v>
      </c>
      <c r="CC66" s="1">
        <v>1.0180207675833646E-2</v>
      </c>
      <c r="CD66" s="1">
        <v>7.3059863693289472E-3</v>
      </c>
      <c r="CE66" s="1">
        <v>1.4158682014172683E-2</v>
      </c>
      <c r="CF66" s="1">
        <v>1.0126918176917786E-2</v>
      </c>
      <c r="CG66" s="1">
        <v>4.5989572721533267E-3</v>
      </c>
      <c r="CH66" s="1">
        <v>8.8710325188279312E-3</v>
      </c>
      <c r="CI66" s="1">
        <v>8.3424089557618958E-3</v>
      </c>
      <c r="CJ66" s="1">
        <v>1.0087753009383919E-2</v>
      </c>
      <c r="CK66" s="1">
        <v>2.1250570686127786E-2</v>
      </c>
      <c r="CL66" s="1">
        <v>9.0690561783892589E-3</v>
      </c>
      <c r="CM66" s="1">
        <v>8.6625143883921427E-3</v>
      </c>
      <c r="CN66" s="1">
        <v>1.1392961999999885E-2</v>
      </c>
      <c r="CO66" s="1">
        <v>2.1542885638532232E-2</v>
      </c>
      <c r="CP66" s="1">
        <v>1.2426505013930793E-2</v>
      </c>
      <c r="CQ66" s="1">
        <v>5.0151733776122535E-3</v>
      </c>
      <c r="CR66" s="1">
        <v>6.1308869693912455E-3</v>
      </c>
      <c r="CS66" s="1">
        <v>7.9058101376115707E-3</v>
      </c>
      <c r="CT66" s="1">
        <v>6.3018055838878883E-3</v>
      </c>
      <c r="CU66" s="1">
        <v>7.2205557256432677E-3</v>
      </c>
      <c r="CV66" s="1">
        <v>3.2783097289426071E-2</v>
      </c>
      <c r="CW66" s="1">
        <v>1.8931578021775343E-2</v>
      </c>
      <c r="CX66" s="1">
        <v>2.7859130200812418E-2</v>
      </c>
      <c r="CY66" s="1">
        <v>3.7283308854309465E-2</v>
      </c>
      <c r="CZ66" s="1">
        <v>3.1704747655591635E-2</v>
      </c>
      <c r="DA66" s="1">
        <v>7.3336523294629651E-3</v>
      </c>
      <c r="DB66" s="1">
        <v>1.5213696191484796E-2</v>
      </c>
      <c r="DC66" s="3">
        <v>3.1643884204812673</v>
      </c>
      <c r="DD66" s="3">
        <v>2.4193950980787702</v>
      </c>
    </row>
    <row r="67" spans="1:108" ht="12.75" customHeight="1">
      <c r="A67" s="254">
        <v>462</v>
      </c>
      <c r="B67" s="83" t="s">
        <v>303</v>
      </c>
      <c r="C67" s="1">
        <v>4.0327428836255152E-4</v>
      </c>
      <c r="D67" s="1">
        <v>3.9229862197441822E-4</v>
      </c>
      <c r="E67" s="1">
        <v>7.6412918956560356E-4</v>
      </c>
      <c r="F67" s="1">
        <v>1.7955785339435844E-4</v>
      </c>
      <c r="G67" s="1">
        <v>3.1301700215032898E-4</v>
      </c>
      <c r="H67" s="1">
        <v>3.5413385806029043E-4</v>
      </c>
      <c r="I67" s="1">
        <v>0</v>
      </c>
      <c r="J67" s="1">
        <v>1.1154222248414636E-3</v>
      </c>
      <c r="K67" s="1">
        <v>1.0242569859189004E-3</v>
      </c>
      <c r="L67" s="1">
        <v>1.0156854794972376E-3</v>
      </c>
      <c r="M67" s="1">
        <v>0</v>
      </c>
      <c r="N67" s="1">
        <v>6.7699031668879087E-3</v>
      </c>
      <c r="O67" s="1">
        <v>7.8297024420995089E-4</v>
      </c>
      <c r="P67" s="1">
        <v>3.6795568964282245E-4</v>
      </c>
      <c r="Q67" s="1">
        <v>6.126699962547479E-4</v>
      </c>
      <c r="R67" s="1">
        <v>7.6514716230050754E-4</v>
      </c>
      <c r="S67" s="1">
        <v>7.4835271984046911E-4</v>
      </c>
      <c r="T67" s="1">
        <v>7.2398149479903579E-4</v>
      </c>
      <c r="U67" s="1">
        <v>8.154669190141307E-3</v>
      </c>
      <c r="V67" s="1">
        <v>2.1532996442519248E-3</v>
      </c>
      <c r="W67" s="1">
        <v>1.685095791204399E-4</v>
      </c>
      <c r="X67" s="1">
        <v>9.527531597528586E-4</v>
      </c>
      <c r="Y67" s="1">
        <v>6.205080430405623E-4</v>
      </c>
      <c r="Z67" s="1">
        <v>0</v>
      </c>
      <c r="AA67" s="1">
        <v>1.1032973453270569E-3</v>
      </c>
      <c r="AB67" s="1">
        <v>8.9616610430155177E-4</v>
      </c>
      <c r="AC67" s="1">
        <v>3.4899814267731555E-5</v>
      </c>
      <c r="AD67" s="1">
        <v>5.5531260102547675E-4</v>
      </c>
      <c r="AE67" s="1">
        <v>3.3135107501018196E-3</v>
      </c>
      <c r="AF67" s="1">
        <v>1.7606611448203917E-3</v>
      </c>
      <c r="AG67" s="1">
        <v>7.4339736461511298E-4</v>
      </c>
      <c r="AH67" s="1">
        <v>9.5992184600722317E-3</v>
      </c>
      <c r="AI67" s="1">
        <v>4.0829545309477305E-4</v>
      </c>
      <c r="AJ67" s="1">
        <v>1.3682533185423198E-2</v>
      </c>
      <c r="AK67" s="1">
        <v>1.9677310993487531E-3</v>
      </c>
      <c r="AL67" s="1">
        <v>1.6753530315513139E-3</v>
      </c>
      <c r="AM67" s="1">
        <v>3.9172605938312616E-3</v>
      </c>
      <c r="AN67" s="1">
        <v>1.0834268128169498E-3</v>
      </c>
      <c r="AO67" s="1">
        <v>1.9650316553668942E-4</v>
      </c>
      <c r="AP67" s="1">
        <v>1.5832258425896705E-3</v>
      </c>
      <c r="AQ67" s="1">
        <v>1.6817151714801182E-3</v>
      </c>
      <c r="AR67" s="1">
        <v>2.8556558274794789E-3</v>
      </c>
      <c r="AS67" s="1">
        <v>1.0112597980201706E-3</v>
      </c>
      <c r="AT67" s="1">
        <v>8.9668463798674256E-4</v>
      </c>
      <c r="AU67" s="1">
        <v>1.1469287434146354E-3</v>
      </c>
      <c r="AV67" s="1">
        <v>3.2514659833296714E-3</v>
      </c>
      <c r="AW67" s="1">
        <v>1.112631039008989E-3</v>
      </c>
      <c r="AX67" s="1">
        <v>1.2172273932047088E-3</v>
      </c>
      <c r="AY67" s="1">
        <v>3.0354547150343304E-4</v>
      </c>
      <c r="AZ67" s="1">
        <v>8.5058616827142421E-4</v>
      </c>
      <c r="BA67" s="1">
        <v>1.5688631403627095E-3</v>
      </c>
      <c r="BB67" s="1">
        <v>5.2387972064528335E-4</v>
      </c>
      <c r="BC67" s="1">
        <v>7.7128024972394113E-4</v>
      </c>
      <c r="BD67" s="1">
        <v>2.5118377806628272E-3</v>
      </c>
      <c r="BE67" s="1">
        <v>1.2021096487055064E-3</v>
      </c>
      <c r="BF67" s="1">
        <v>0</v>
      </c>
      <c r="BG67" s="1">
        <v>8.3648659070726511E-4</v>
      </c>
      <c r="BH67" s="1">
        <v>1.6694668242060618E-3</v>
      </c>
      <c r="BI67" s="1">
        <v>9.0364263228228964E-4</v>
      </c>
      <c r="BJ67" s="1">
        <v>1.0340468070438632E-3</v>
      </c>
      <c r="BK67" s="1">
        <v>7.3056604703184216E-4</v>
      </c>
      <c r="BL67" s="1">
        <v>7.060686247849278E-4</v>
      </c>
      <c r="BM67" s="1">
        <v>6.8892495371674419E-4</v>
      </c>
      <c r="BN67" s="1">
        <v>1.0102084629095733</v>
      </c>
      <c r="BO67" s="1">
        <v>1.0778368024733553E-3</v>
      </c>
      <c r="BP67" s="1">
        <v>2.2496016882634202E-3</v>
      </c>
      <c r="BQ67" s="1">
        <v>3.7820332249706881E-3</v>
      </c>
      <c r="BR67" s="1">
        <v>6.6207318901193685E-4</v>
      </c>
      <c r="BS67" s="1">
        <v>1.7442648839641067E-3</v>
      </c>
      <c r="BT67" s="1">
        <v>2.6576913904514037E-4</v>
      </c>
      <c r="BU67" s="1">
        <v>1.026153359866922E-4</v>
      </c>
      <c r="BV67" s="1">
        <v>5.1363705392474016E-4</v>
      </c>
      <c r="BW67" s="1">
        <v>5.3729626592841616E-4</v>
      </c>
      <c r="BX67" s="1">
        <v>6.0181785255749676E-4</v>
      </c>
      <c r="BY67" s="1">
        <v>6.574058163220074E-4</v>
      </c>
      <c r="BZ67" s="1">
        <v>4.4842114188482708E-4</v>
      </c>
      <c r="CA67" s="1">
        <v>4.6811833882251557E-4</v>
      </c>
      <c r="CB67" s="1">
        <v>3.5106234349451795E-4</v>
      </c>
      <c r="CC67" s="1">
        <v>7.1222460965965914E-4</v>
      </c>
      <c r="CD67" s="1">
        <v>6.3298233847313855E-4</v>
      </c>
      <c r="CE67" s="1">
        <v>9.2821350055350121E-4</v>
      </c>
      <c r="CF67" s="1">
        <v>9.7748549402510115E-4</v>
      </c>
      <c r="CG67" s="1">
        <v>3.3186542264446829E-4</v>
      </c>
      <c r="CH67" s="1">
        <v>1.1156762237400592E-3</v>
      </c>
      <c r="CI67" s="1">
        <v>7.9929502669272463E-4</v>
      </c>
      <c r="CJ67" s="1">
        <v>1.7071659807836757E-3</v>
      </c>
      <c r="CK67" s="1">
        <v>1.8222745309061778E-3</v>
      </c>
      <c r="CL67" s="1">
        <v>2.9954362486047425E-3</v>
      </c>
      <c r="CM67" s="1">
        <v>1.3232777735868921E-3</v>
      </c>
      <c r="CN67" s="1">
        <v>1.5287231005618031E-3</v>
      </c>
      <c r="CO67" s="1">
        <v>3.4378038851138881E-3</v>
      </c>
      <c r="CP67" s="1">
        <v>2.8042245935690577E-3</v>
      </c>
      <c r="CQ67" s="1">
        <v>1.0605928017289718E-3</v>
      </c>
      <c r="CR67" s="1">
        <v>2.7585812853249961E-4</v>
      </c>
      <c r="CS67" s="1">
        <v>5.0529229611512836E-4</v>
      </c>
      <c r="CT67" s="1">
        <v>1.7548723327211768E-3</v>
      </c>
      <c r="CU67" s="1">
        <v>1.2227732636813644E-3</v>
      </c>
      <c r="CV67" s="1">
        <v>1.093344721220676E-2</v>
      </c>
      <c r="CW67" s="1">
        <v>7.6343230859141388E-3</v>
      </c>
      <c r="CX67" s="1">
        <v>4.4568296829436893E-3</v>
      </c>
      <c r="CY67" s="1">
        <v>9.7038909145728206E-4</v>
      </c>
      <c r="CZ67" s="1">
        <v>3.5071749388482895E-3</v>
      </c>
      <c r="DA67" s="1">
        <v>7.3963572314994725E-4</v>
      </c>
      <c r="DB67" s="1">
        <v>7.2892054808131458E-4</v>
      </c>
      <c r="DC67" s="3">
        <v>1.1769553354368227</v>
      </c>
      <c r="DD67" s="3">
        <v>0.89986423625593615</v>
      </c>
    </row>
    <row r="68" spans="1:108" ht="12.75" customHeight="1">
      <c r="A68" s="255">
        <v>471</v>
      </c>
      <c r="B68" s="256" t="s">
        <v>216</v>
      </c>
      <c r="C68" s="26">
        <v>1.4436501181440714E-3</v>
      </c>
      <c r="D68" s="26">
        <v>4.2615386061916971E-3</v>
      </c>
      <c r="E68" s="26">
        <v>3.8634745620115675E-3</v>
      </c>
      <c r="F68" s="26">
        <v>1.2328929915546925E-3</v>
      </c>
      <c r="G68" s="26">
        <v>1.3919427194260495E-3</v>
      </c>
      <c r="H68" s="26">
        <v>6.5790702987109746E-3</v>
      </c>
      <c r="I68" s="26">
        <v>0</v>
      </c>
      <c r="J68" s="26">
        <v>3.7194175759966072E-3</v>
      </c>
      <c r="K68" s="26">
        <v>2.2984330441772173E-3</v>
      </c>
      <c r="L68" s="26">
        <v>1.2306212777365856E-3</v>
      </c>
      <c r="M68" s="26">
        <v>0</v>
      </c>
      <c r="N68" s="26">
        <v>4.6879420691442663E-3</v>
      </c>
      <c r="O68" s="26">
        <v>9.3955215912684708E-4</v>
      </c>
      <c r="P68" s="26">
        <v>1.339379860969808E-3</v>
      </c>
      <c r="Q68" s="26">
        <v>1.1430123380867753E-3</v>
      </c>
      <c r="R68" s="26">
        <v>8.8749399179226373E-3</v>
      </c>
      <c r="S68" s="26">
        <v>1.8218096128028683E-3</v>
      </c>
      <c r="T68" s="26">
        <v>1.2893151836451729E-3</v>
      </c>
      <c r="U68" s="26">
        <v>5.450066601617262E-3</v>
      </c>
      <c r="V68" s="26">
        <v>3.8838433420296508E-3</v>
      </c>
      <c r="W68" s="26">
        <v>1.4719877916800374E-3</v>
      </c>
      <c r="X68" s="26">
        <v>4.8962841108635535E-3</v>
      </c>
      <c r="Y68" s="26">
        <v>3.6596942925781737E-3</v>
      </c>
      <c r="Z68" s="26">
        <v>0</v>
      </c>
      <c r="AA68" s="26">
        <v>3.4945124018681104E-3</v>
      </c>
      <c r="AB68" s="26">
        <v>2.2780056812893349E-3</v>
      </c>
      <c r="AC68" s="26">
        <v>3.4409114894823822E-4</v>
      </c>
      <c r="AD68" s="26">
        <v>3.0280665314690028E-3</v>
      </c>
      <c r="AE68" s="26">
        <v>2.3647165333046689E-3</v>
      </c>
      <c r="AF68" s="26">
        <v>1.7557292187998933E-3</v>
      </c>
      <c r="AG68" s="26">
        <v>1.2941154223385879E-3</v>
      </c>
      <c r="AH68" s="26">
        <v>4.9478134037196349E-4</v>
      </c>
      <c r="AI68" s="26">
        <v>2.5819272878552062E-3</v>
      </c>
      <c r="AJ68" s="26">
        <v>1.2546084480240731E-3</v>
      </c>
      <c r="AK68" s="26">
        <v>1.8862899495681175E-3</v>
      </c>
      <c r="AL68" s="26">
        <v>1.9186088063340985E-3</v>
      </c>
      <c r="AM68" s="26">
        <v>1.0094205517653841E-3</v>
      </c>
      <c r="AN68" s="26">
        <v>1.3734627096566138E-3</v>
      </c>
      <c r="AO68" s="26">
        <v>1.1638562145098843E-3</v>
      </c>
      <c r="AP68" s="26">
        <v>9.2658510897510298E-4</v>
      </c>
      <c r="AQ68" s="26">
        <v>1.5668818379079655E-3</v>
      </c>
      <c r="AR68" s="26">
        <v>1.3662208855595428E-3</v>
      </c>
      <c r="AS68" s="26">
        <v>1.3402160397290529E-3</v>
      </c>
      <c r="AT68" s="26">
        <v>1.2591844278864804E-3</v>
      </c>
      <c r="AU68" s="26">
        <v>1.2887293506179283E-3</v>
      </c>
      <c r="AV68" s="26">
        <v>2.2820225309718493E-3</v>
      </c>
      <c r="AW68" s="26">
        <v>1.5763945931303268E-3</v>
      </c>
      <c r="AX68" s="26">
        <v>1.1990019424998827E-3</v>
      </c>
      <c r="AY68" s="26">
        <v>8.759926300974405E-4</v>
      </c>
      <c r="AZ68" s="26">
        <v>8.9244674936275325E-4</v>
      </c>
      <c r="BA68" s="26">
        <v>1.8367459731142436E-3</v>
      </c>
      <c r="BB68" s="26">
        <v>6.5916693833567737E-4</v>
      </c>
      <c r="BC68" s="26">
        <v>5.7146807933895467E-4</v>
      </c>
      <c r="BD68" s="26">
        <v>9.7167727907587092E-4</v>
      </c>
      <c r="BE68" s="26">
        <v>1.7178673704091156E-3</v>
      </c>
      <c r="BF68" s="26">
        <v>0</v>
      </c>
      <c r="BG68" s="26">
        <v>1.3650413389590039E-3</v>
      </c>
      <c r="BH68" s="26">
        <v>3.8308610645069394E-3</v>
      </c>
      <c r="BI68" s="26">
        <v>1.6022780471613763E-3</v>
      </c>
      <c r="BJ68" s="26">
        <v>2.3993733834191725E-3</v>
      </c>
      <c r="BK68" s="26">
        <v>1.5290442128109293E-3</v>
      </c>
      <c r="BL68" s="26">
        <v>1.6165278116528883E-3</v>
      </c>
      <c r="BM68" s="26">
        <v>1.1373863749942928E-3</v>
      </c>
      <c r="BN68" s="26">
        <v>4.6557189483729519E-3</v>
      </c>
      <c r="BO68" s="26">
        <v>1.0982186281942008</v>
      </c>
      <c r="BP68" s="26">
        <v>1.1650475912823042E-2</v>
      </c>
      <c r="BQ68" s="26">
        <v>4.7514758344871545E-3</v>
      </c>
      <c r="BR68" s="26">
        <v>2.3378814085168679E-3</v>
      </c>
      <c r="BS68" s="26">
        <v>3.723061839460912E-3</v>
      </c>
      <c r="BT68" s="26">
        <v>8.2435732486245991E-4</v>
      </c>
      <c r="BU68" s="26">
        <v>2.854196040322916E-4</v>
      </c>
      <c r="BV68" s="26">
        <v>6.9337341129166903E-3</v>
      </c>
      <c r="BW68" s="26">
        <v>2.1062175016559391E-3</v>
      </c>
      <c r="BX68" s="26">
        <v>1.3218759090133753E-2</v>
      </c>
      <c r="BY68" s="26">
        <v>1.6383958691476507E-3</v>
      </c>
      <c r="BZ68" s="26">
        <v>1.0071639743796427E-3</v>
      </c>
      <c r="CA68" s="26">
        <v>1.7064590918571508E-3</v>
      </c>
      <c r="CB68" s="26">
        <v>2.8431242380245482E-3</v>
      </c>
      <c r="CC68" s="26">
        <v>7.8292644935044862E-3</v>
      </c>
      <c r="CD68" s="26">
        <v>1.1863082496619661E-3</v>
      </c>
      <c r="CE68" s="26">
        <v>7.1998149730317573E-3</v>
      </c>
      <c r="CF68" s="26">
        <v>2.0557489772204487E-3</v>
      </c>
      <c r="CG68" s="26">
        <v>8.4873496242669994E-4</v>
      </c>
      <c r="CH68" s="26">
        <v>4.617686712866856E-3</v>
      </c>
      <c r="CI68" s="26">
        <v>2.1421013864410484E-3</v>
      </c>
      <c r="CJ68" s="26">
        <v>4.881393750367201E-3</v>
      </c>
      <c r="CK68" s="26">
        <v>1.170594539036E-2</v>
      </c>
      <c r="CL68" s="26">
        <v>9.2537863111086787E-3</v>
      </c>
      <c r="CM68" s="26">
        <v>5.8523178458182125E-3</v>
      </c>
      <c r="CN68" s="26">
        <v>4.61549073771075E-3</v>
      </c>
      <c r="CO68" s="26">
        <v>8.0433643761205469E-3</v>
      </c>
      <c r="CP68" s="26">
        <v>1.0937031046839589E-2</v>
      </c>
      <c r="CQ68" s="26">
        <v>3.4474033627883071E-3</v>
      </c>
      <c r="CR68" s="26">
        <v>8.8989666335339429E-4</v>
      </c>
      <c r="CS68" s="26">
        <v>1.108792730529074E-3</v>
      </c>
      <c r="CT68" s="26">
        <v>1.607291889883466E-3</v>
      </c>
      <c r="CU68" s="26">
        <v>1.5231074525318305E-3</v>
      </c>
      <c r="CV68" s="26">
        <v>1.5817519954715982E-2</v>
      </c>
      <c r="CW68" s="26">
        <v>1.3054012464251884E-2</v>
      </c>
      <c r="CX68" s="26">
        <v>2.2560715051862214E-2</v>
      </c>
      <c r="CY68" s="26">
        <v>9.1134990941216069E-3</v>
      </c>
      <c r="CZ68" s="26">
        <v>7.1083471763103779E-3</v>
      </c>
      <c r="DA68" s="26">
        <v>1.1366028413409559E-3</v>
      </c>
      <c r="DB68" s="26">
        <v>5.983106602898065E-3</v>
      </c>
      <c r="DC68" s="6">
        <v>1.445952332133974</v>
      </c>
      <c r="DD68" s="6">
        <v>1.1055311547020661</v>
      </c>
    </row>
    <row r="69" spans="1:108" ht="12.75" customHeight="1">
      <c r="A69" s="254">
        <v>481</v>
      </c>
      <c r="B69" s="83" t="s">
        <v>217</v>
      </c>
      <c r="C69" s="1">
        <v>4.6223274453045473E-4</v>
      </c>
      <c r="D69" s="1">
        <v>1.1938987107108969E-3</v>
      </c>
      <c r="E69" s="1">
        <v>2.0097822005103374E-3</v>
      </c>
      <c r="F69" s="1">
        <v>2.7311438671671348E-4</v>
      </c>
      <c r="G69" s="1">
        <v>3.5667023304657489E-4</v>
      </c>
      <c r="H69" s="1">
        <v>1.3377560547467944E-3</v>
      </c>
      <c r="I69" s="1">
        <v>0</v>
      </c>
      <c r="J69" s="1">
        <v>9.4873807835038041E-4</v>
      </c>
      <c r="K69" s="1">
        <v>2.9202312926822203E-4</v>
      </c>
      <c r="L69" s="1">
        <v>5.9524809035037501E-4</v>
      </c>
      <c r="M69" s="1">
        <v>0</v>
      </c>
      <c r="N69" s="1">
        <v>6.1906932865173666E-4</v>
      </c>
      <c r="O69" s="1">
        <v>2.7013897139931668E-4</v>
      </c>
      <c r="P69" s="1">
        <v>7.185720996952539E-4</v>
      </c>
      <c r="Q69" s="1">
        <v>4.5017313119627146E-4</v>
      </c>
      <c r="R69" s="1">
        <v>3.7666320238677413E-3</v>
      </c>
      <c r="S69" s="1">
        <v>6.8350528884971438E-4</v>
      </c>
      <c r="T69" s="1">
        <v>8.4017645422282503E-4</v>
      </c>
      <c r="U69" s="1">
        <v>4.7714388046339032E-3</v>
      </c>
      <c r="V69" s="1">
        <v>7.9606981380308181E-3</v>
      </c>
      <c r="W69" s="1">
        <v>1.4374821765022778E-3</v>
      </c>
      <c r="X69" s="1">
        <v>2.3992476210585108E-3</v>
      </c>
      <c r="Y69" s="1">
        <v>1.2424822675213268E-3</v>
      </c>
      <c r="Z69" s="1">
        <v>0</v>
      </c>
      <c r="AA69" s="1">
        <v>2.1706479312574934E-3</v>
      </c>
      <c r="AB69" s="1">
        <v>7.7299229678452059E-4</v>
      </c>
      <c r="AC69" s="1">
        <v>9.3518320210657219E-5</v>
      </c>
      <c r="AD69" s="1">
        <v>3.7267530054147516E-4</v>
      </c>
      <c r="AE69" s="1">
        <v>5.3294148728431456E-4</v>
      </c>
      <c r="AF69" s="1">
        <v>6.1100274321694039E-4</v>
      </c>
      <c r="AG69" s="1">
        <v>3.5797186733531913E-4</v>
      </c>
      <c r="AH69" s="1">
        <v>5.3354186341677472E-4</v>
      </c>
      <c r="AI69" s="1">
        <v>2.2456876402841201E-3</v>
      </c>
      <c r="AJ69" s="1">
        <v>9.3065756292484746E-4</v>
      </c>
      <c r="AK69" s="1">
        <v>6.5367968815664024E-3</v>
      </c>
      <c r="AL69" s="1">
        <v>5.6424261734131116E-4</v>
      </c>
      <c r="AM69" s="1">
        <v>5.4305215269485831E-4</v>
      </c>
      <c r="AN69" s="1">
        <v>5.4748823581590863E-4</v>
      </c>
      <c r="AO69" s="1">
        <v>4.0755215729546077E-4</v>
      </c>
      <c r="AP69" s="1">
        <v>1.295237130126097E-3</v>
      </c>
      <c r="AQ69" s="1">
        <v>5.1310095149531001E-4</v>
      </c>
      <c r="AR69" s="1">
        <v>4.0454229463004912E-4</v>
      </c>
      <c r="AS69" s="1">
        <v>4.7152000800599399E-4</v>
      </c>
      <c r="AT69" s="1">
        <v>3.0116380869033281E-4</v>
      </c>
      <c r="AU69" s="1">
        <v>4.0310625983520156E-4</v>
      </c>
      <c r="AV69" s="1">
        <v>1.2331683605397131E-3</v>
      </c>
      <c r="AW69" s="1">
        <v>5.4528406876784205E-4</v>
      </c>
      <c r="AX69" s="1">
        <v>4.32860344956463E-4</v>
      </c>
      <c r="AY69" s="1">
        <v>2.4346397176388306E-4</v>
      </c>
      <c r="AZ69" s="1">
        <v>2.3551432231714274E-4</v>
      </c>
      <c r="BA69" s="1">
        <v>1.1772283702970547E-3</v>
      </c>
      <c r="BB69" s="1">
        <v>2.8408154781745768E-4</v>
      </c>
      <c r="BC69" s="1">
        <v>2.7492357246880662E-4</v>
      </c>
      <c r="BD69" s="1">
        <v>3.1807255417731615E-4</v>
      </c>
      <c r="BE69" s="1">
        <v>1.1817006248529898E-3</v>
      </c>
      <c r="BF69" s="1">
        <v>0</v>
      </c>
      <c r="BG69" s="1">
        <v>3.7898949154622737E-4</v>
      </c>
      <c r="BH69" s="1">
        <v>9.3687238708253697E-4</v>
      </c>
      <c r="BI69" s="1">
        <v>6.6056001853372266E-4</v>
      </c>
      <c r="BJ69" s="1">
        <v>5.0310278085445202E-4</v>
      </c>
      <c r="BK69" s="1">
        <v>3.8314921130738616E-3</v>
      </c>
      <c r="BL69" s="1">
        <v>4.2124301021470249E-3</v>
      </c>
      <c r="BM69" s="1">
        <v>1.0308954249982615E-2</v>
      </c>
      <c r="BN69" s="1">
        <v>1.4573055456551793E-3</v>
      </c>
      <c r="BO69" s="1">
        <v>2.1832653267766207E-3</v>
      </c>
      <c r="BP69" s="1">
        <v>1.0005510914647946</v>
      </c>
      <c r="BQ69" s="1">
        <v>1.8981612442587662E-3</v>
      </c>
      <c r="BR69" s="1">
        <v>2.6501581268136417E-3</v>
      </c>
      <c r="BS69" s="1">
        <v>6.3018643977889128E-4</v>
      </c>
      <c r="BT69" s="1">
        <v>3.6440469453328454E-4</v>
      </c>
      <c r="BU69" s="1">
        <v>1.7730916334857404E-4</v>
      </c>
      <c r="BV69" s="1">
        <v>1.2895614041346848E-2</v>
      </c>
      <c r="BW69" s="1">
        <v>1.8552111198928362E-3</v>
      </c>
      <c r="BX69" s="1">
        <v>4.8691824314882993E-4</v>
      </c>
      <c r="BY69" s="1">
        <v>1.9244581460794068E-3</v>
      </c>
      <c r="BZ69" s="1">
        <v>1.0078483360630715E-3</v>
      </c>
      <c r="CA69" s="1">
        <v>3.4139284926637875E-3</v>
      </c>
      <c r="CB69" s="1">
        <v>1.8967256882849658E-3</v>
      </c>
      <c r="CC69" s="1">
        <v>4.8486242573108707E-3</v>
      </c>
      <c r="CD69" s="1">
        <v>1.3741270558102247E-3</v>
      </c>
      <c r="CE69" s="1">
        <v>6.54282390473128E-3</v>
      </c>
      <c r="CF69" s="1">
        <v>3.7658717837174998E-3</v>
      </c>
      <c r="CG69" s="1">
        <v>3.9673411101682387E-4</v>
      </c>
      <c r="CH69" s="1">
        <v>2.5647347214654997E-3</v>
      </c>
      <c r="CI69" s="1">
        <v>1.1783226764081191E-3</v>
      </c>
      <c r="CJ69" s="1">
        <v>2.2696501416569235E-2</v>
      </c>
      <c r="CK69" s="1">
        <v>4.6759312494499784E-3</v>
      </c>
      <c r="CL69" s="1">
        <v>2.1679480215591523E-3</v>
      </c>
      <c r="CM69" s="1">
        <v>2.7640966933358347E-3</v>
      </c>
      <c r="CN69" s="1">
        <v>6.2510065623086761E-3</v>
      </c>
      <c r="CO69" s="1">
        <v>4.2800633122475271E-3</v>
      </c>
      <c r="CP69" s="1">
        <v>3.7559939836810082E-3</v>
      </c>
      <c r="CQ69" s="1">
        <v>4.6442166839234632E-4</v>
      </c>
      <c r="CR69" s="1">
        <v>6.5156843358717424E-4</v>
      </c>
      <c r="CS69" s="1">
        <v>1.0716323403471585E-3</v>
      </c>
      <c r="CT69" s="1">
        <v>8.7237882705644345E-4</v>
      </c>
      <c r="CU69" s="1">
        <v>3.6886946694503827E-4</v>
      </c>
      <c r="CV69" s="1">
        <v>3.5674803911358674E-2</v>
      </c>
      <c r="CW69" s="1">
        <v>1.1800180087993512E-2</v>
      </c>
      <c r="CX69" s="1">
        <v>9.5225869887897354E-3</v>
      </c>
      <c r="CY69" s="1">
        <v>9.8276832191985485E-3</v>
      </c>
      <c r="CZ69" s="1">
        <v>1.0941525137846748E-2</v>
      </c>
      <c r="DA69" s="1">
        <v>4.9807909742212507E-4</v>
      </c>
      <c r="DB69" s="1">
        <v>9.3936942696216559E-3</v>
      </c>
      <c r="DC69" s="3">
        <v>1.2717400075974032</v>
      </c>
      <c r="DD69" s="3">
        <v>0.97233371241570365</v>
      </c>
    </row>
    <row r="70" spans="1:108" ht="12.75" customHeight="1">
      <c r="A70" s="254">
        <v>511</v>
      </c>
      <c r="B70" s="83" t="s">
        <v>3</v>
      </c>
      <c r="C70" s="1">
        <v>5.4472388877765787E-2</v>
      </c>
      <c r="D70" s="1">
        <v>5.1063478066790159E-2</v>
      </c>
      <c r="E70" s="1">
        <v>3.5318479836451443E-2</v>
      </c>
      <c r="F70" s="1">
        <v>2.5540195943078547E-2</v>
      </c>
      <c r="G70" s="1">
        <v>5.4879638572166857E-2</v>
      </c>
      <c r="H70" s="1">
        <v>4.0265532404632272E-2</v>
      </c>
      <c r="I70" s="1">
        <v>0</v>
      </c>
      <c r="J70" s="1">
        <v>6.9513489145509602E-2</v>
      </c>
      <c r="K70" s="1">
        <v>2.0690281012255965E-2</v>
      </c>
      <c r="L70" s="1">
        <v>8.4763657696159858E-2</v>
      </c>
      <c r="M70" s="1">
        <v>0</v>
      </c>
      <c r="N70" s="1">
        <v>6.8266375743795599E-2</v>
      </c>
      <c r="O70" s="1">
        <v>5.9246771618044203E-2</v>
      </c>
      <c r="P70" s="1">
        <v>7.4887525488941634E-2</v>
      </c>
      <c r="Q70" s="1">
        <v>6.9582322734674545E-2</v>
      </c>
      <c r="R70" s="1">
        <v>5.3857989717450865E-2</v>
      </c>
      <c r="S70" s="1">
        <v>7.1505102605801993E-2</v>
      </c>
      <c r="T70" s="1">
        <v>6.3958209622984749E-2</v>
      </c>
      <c r="U70" s="1">
        <v>3.4061593167327334E-2</v>
      </c>
      <c r="V70" s="1">
        <v>2.7737994850958451E-2</v>
      </c>
      <c r="W70" s="1">
        <v>1.0455042251347154E-2</v>
      </c>
      <c r="X70" s="1">
        <v>3.153536404187602E-2</v>
      </c>
      <c r="Y70" s="1">
        <v>3.0814376770337402E-2</v>
      </c>
      <c r="Z70" s="1">
        <v>0</v>
      </c>
      <c r="AA70" s="1">
        <v>2.8107807077995886E-2</v>
      </c>
      <c r="AB70" s="1">
        <v>3.2341745702242748E-2</v>
      </c>
      <c r="AC70" s="1">
        <v>4.7134240703583762E-3</v>
      </c>
      <c r="AD70" s="1">
        <v>1.2446630910554495E-2</v>
      </c>
      <c r="AE70" s="1">
        <v>6.2764263764351791E-2</v>
      </c>
      <c r="AF70" s="1">
        <v>5.8271305586497645E-2</v>
      </c>
      <c r="AG70" s="1">
        <v>8.6726737640301421E-2</v>
      </c>
      <c r="AH70" s="1">
        <v>3.5386742998779336E-2</v>
      </c>
      <c r="AI70" s="1">
        <v>2.5842363205894624E-2</v>
      </c>
      <c r="AJ70" s="1">
        <v>3.9647983243567872E-2</v>
      </c>
      <c r="AK70" s="1">
        <v>4.5645592203137637E-2</v>
      </c>
      <c r="AL70" s="1">
        <v>1.4291195647581923E-2</v>
      </c>
      <c r="AM70" s="1">
        <v>2.5027871323449295E-2</v>
      </c>
      <c r="AN70" s="1">
        <v>8.946354390872073E-2</v>
      </c>
      <c r="AO70" s="1">
        <v>1.122935772453889E-2</v>
      </c>
      <c r="AP70" s="1">
        <v>4.8730884452921577E-2</v>
      </c>
      <c r="AQ70" s="1">
        <v>5.7281977569061511E-2</v>
      </c>
      <c r="AR70" s="1">
        <v>5.0186418776174607E-2</v>
      </c>
      <c r="AS70" s="1">
        <v>3.8811357741595394E-2</v>
      </c>
      <c r="AT70" s="1">
        <v>3.5817383560893555E-2</v>
      </c>
      <c r="AU70" s="1">
        <v>5.4478196912931126E-2</v>
      </c>
      <c r="AV70" s="1">
        <v>4.1778361618993003E-2</v>
      </c>
      <c r="AW70" s="1">
        <v>2.4318401708379917E-2</v>
      </c>
      <c r="AX70" s="1">
        <v>4.8065099309967815E-2</v>
      </c>
      <c r="AY70" s="1">
        <v>3.9715151332139972E-2</v>
      </c>
      <c r="AZ70" s="1">
        <v>3.162543602099107E-2</v>
      </c>
      <c r="BA70" s="1">
        <v>4.7937323697857109E-2</v>
      </c>
      <c r="BB70" s="1">
        <v>4.3752278219827516E-2</v>
      </c>
      <c r="BC70" s="1">
        <v>3.3689970125476497E-2</v>
      </c>
      <c r="BD70" s="1">
        <v>3.4928927400389227E-2</v>
      </c>
      <c r="BE70" s="1">
        <v>6.5188438163200205E-2</v>
      </c>
      <c r="BF70" s="1">
        <v>0</v>
      </c>
      <c r="BG70" s="1">
        <v>7.0495259654225387E-2</v>
      </c>
      <c r="BH70" s="1">
        <v>1.0105354438871634E-2</v>
      </c>
      <c r="BI70" s="1">
        <v>5.698804785640401E-2</v>
      </c>
      <c r="BJ70" s="1">
        <v>6.9145985691031905E-2</v>
      </c>
      <c r="BK70" s="1">
        <v>4.5406591059044973E-2</v>
      </c>
      <c r="BL70" s="1">
        <v>4.0407935697902415E-2</v>
      </c>
      <c r="BM70" s="1">
        <v>1.8271414011617387E-2</v>
      </c>
      <c r="BN70" s="1">
        <v>1.8650904794496163E-2</v>
      </c>
      <c r="BO70" s="1">
        <v>2.3836151228202103E-2</v>
      </c>
      <c r="BP70" s="1">
        <v>1.4876004292327405E-2</v>
      </c>
      <c r="BQ70" s="1">
        <v>1.0174531612911646</v>
      </c>
      <c r="BR70" s="1">
        <v>8.5412663635801023E-3</v>
      </c>
      <c r="BS70" s="1">
        <v>6.3327442763255271E-3</v>
      </c>
      <c r="BT70" s="1">
        <v>6.2124545438794728E-3</v>
      </c>
      <c r="BU70" s="1">
        <v>5.0018819499112362E-3</v>
      </c>
      <c r="BV70" s="1">
        <v>7.0500969584272781E-3</v>
      </c>
      <c r="BW70" s="1">
        <v>1.2121801435064059E-2</v>
      </c>
      <c r="BX70" s="1">
        <v>7.5359525109752537E-2</v>
      </c>
      <c r="BY70" s="1">
        <v>1.5891101959963513E-2</v>
      </c>
      <c r="BZ70" s="1">
        <v>7.3424411545768148E-3</v>
      </c>
      <c r="CA70" s="1">
        <v>1.0952072936493472E-2</v>
      </c>
      <c r="CB70" s="1">
        <v>1.255102164308595E-2</v>
      </c>
      <c r="CC70" s="1">
        <v>1.2440905564342963E-2</v>
      </c>
      <c r="CD70" s="1">
        <v>8.2356988199295683E-3</v>
      </c>
      <c r="CE70" s="1">
        <v>8.483454286910979E-3</v>
      </c>
      <c r="CF70" s="1">
        <v>1.3077901780525139E-2</v>
      </c>
      <c r="CG70" s="1">
        <v>1.5088903604711512E-2</v>
      </c>
      <c r="CH70" s="1">
        <v>1.0233429765342212E-2</v>
      </c>
      <c r="CI70" s="1">
        <v>4.8975574115334798E-2</v>
      </c>
      <c r="CJ70" s="1">
        <v>1.4007532623080465E-2</v>
      </c>
      <c r="CK70" s="1">
        <v>9.7615796319432836E-3</v>
      </c>
      <c r="CL70" s="1">
        <v>2.6983264014245556E-2</v>
      </c>
      <c r="CM70" s="1">
        <v>4.5237170541871714E-2</v>
      </c>
      <c r="CN70" s="1">
        <v>2.1958976171470263E-2</v>
      </c>
      <c r="CO70" s="1">
        <v>3.0272575744998732E-2</v>
      </c>
      <c r="CP70" s="1">
        <v>2.2151007069069004E-2</v>
      </c>
      <c r="CQ70" s="1">
        <v>3.4814086817595673E-2</v>
      </c>
      <c r="CR70" s="1">
        <v>1.3176497928772703E-2</v>
      </c>
      <c r="CS70" s="1">
        <v>1.5296297332128206E-2</v>
      </c>
      <c r="CT70" s="1">
        <v>5.0101184775684711E-2</v>
      </c>
      <c r="CU70" s="1">
        <v>1.1563401788505857E-2</v>
      </c>
      <c r="CV70" s="1">
        <v>5.8313836329811117E-2</v>
      </c>
      <c r="CW70" s="1">
        <v>9.0288270118158348E-2</v>
      </c>
      <c r="CX70" s="1">
        <v>2.8629158498383215E-2</v>
      </c>
      <c r="CY70" s="1">
        <v>2.5223301374107981E-2</v>
      </c>
      <c r="CZ70" s="1">
        <v>3.1239161361344737E-2</v>
      </c>
      <c r="DA70" s="1">
        <v>0.17157582631899757</v>
      </c>
      <c r="DB70" s="1">
        <v>1.9958775062473073E-2</v>
      </c>
      <c r="DC70" s="3">
        <v>4.6907089715732102</v>
      </c>
      <c r="DD70" s="3">
        <v>3.5863733474957953</v>
      </c>
    </row>
    <row r="71" spans="1:108" ht="12.75" customHeight="1">
      <c r="A71" s="254">
        <v>531</v>
      </c>
      <c r="B71" s="83" t="s">
        <v>4</v>
      </c>
      <c r="C71" s="1">
        <v>7.1696148078378213E-3</v>
      </c>
      <c r="D71" s="1">
        <v>7.9573114294200185E-3</v>
      </c>
      <c r="E71" s="1">
        <v>9.1387293270044929E-3</v>
      </c>
      <c r="F71" s="1">
        <v>7.0206284964439251E-3</v>
      </c>
      <c r="G71" s="1">
        <v>1.0056458277612304E-2</v>
      </c>
      <c r="H71" s="1">
        <v>3.6001753932884878E-2</v>
      </c>
      <c r="I71" s="1">
        <v>0</v>
      </c>
      <c r="J71" s="1">
        <v>5.6621520717480668E-3</v>
      </c>
      <c r="K71" s="1">
        <v>8.2559835077713646E-3</v>
      </c>
      <c r="L71" s="1">
        <v>6.3727233498895247E-3</v>
      </c>
      <c r="M71" s="1">
        <v>0</v>
      </c>
      <c r="N71" s="1">
        <v>1.4518354989829702E-2</v>
      </c>
      <c r="O71" s="1">
        <v>8.7223270697043137E-3</v>
      </c>
      <c r="P71" s="1">
        <v>1.0179716417136376E-2</v>
      </c>
      <c r="Q71" s="1">
        <v>1.2039230094223707E-2</v>
      </c>
      <c r="R71" s="1">
        <v>6.4214168320952053E-3</v>
      </c>
      <c r="S71" s="1">
        <v>7.3569556502675916E-3</v>
      </c>
      <c r="T71" s="1">
        <v>7.7956385377552038E-3</v>
      </c>
      <c r="U71" s="1">
        <v>8.69510856855466E-3</v>
      </c>
      <c r="V71" s="1">
        <v>1.0914444222315071E-2</v>
      </c>
      <c r="W71" s="1">
        <v>4.5089442250424759E-3</v>
      </c>
      <c r="X71" s="1">
        <v>7.6692313092173439E-3</v>
      </c>
      <c r="Y71" s="1">
        <v>6.4528627315862943E-3</v>
      </c>
      <c r="Z71" s="1">
        <v>0</v>
      </c>
      <c r="AA71" s="1">
        <v>4.8543146695318095E-3</v>
      </c>
      <c r="AB71" s="1">
        <v>1.0794729773186932E-2</v>
      </c>
      <c r="AC71" s="1">
        <v>2.3014012372653539E-3</v>
      </c>
      <c r="AD71" s="1">
        <v>3.5239466175923774E-3</v>
      </c>
      <c r="AE71" s="1">
        <v>4.2589852077567249E-3</v>
      </c>
      <c r="AF71" s="1">
        <v>5.389608548791832E-3</v>
      </c>
      <c r="AG71" s="1">
        <v>5.0286633140066194E-3</v>
      </c>
      <c r="AH71" s="1">
        <v>1.5934477210607775E-3</v>
      </c>
      <c r="AI71" s="1">
        <v>8.8731860200623458E-3</v>
      </c>
      <c r="AJ71" s="1">
        <v>1.2755557828865016E-2</v>
      </c>
      <c r="AK71" s="1">
        <v>1.1441795603128404E-2</v>
      </c>
      <c r="AL71" s="1">
        <v>4.9340069527616503E-3</v>
      </c>
      <c r="AM71" s="1">
        <v>4.2839833859778347E-3</v>
      </c>
      <c r="AN71" s="1">
        <v>7.8405322432830403E-3</v>
      </c>
      <c r="AO71" s="1">
        <v>5.309503183318594E-3</v>
      </c>
      <c r="AP71" s="1">
        <v>6.5859057465638485E-3</v>
      </c>
      <c r="AQ71" s="1">
        <v>1.1246701464275649E-2</v>
      </c>
      <c r="AR71" s="1">
        <v>8.9543039678348976E-3</v>
      </c>
      <c r="AS71" s="1">
        <v>5.8612371953969209E-3</v>
      </c>
      <c r="AT71" s="1">
        <v>6.1440483391700142E-3</v>
      </c>
      <c r="AU71" s="1">
        <v>8.5039187203191924E-3</v>
      </c>
      <c r="AV71" s="1">
        <v>7.7138036364057258E-3</v>
      </c>
      <c r="AW71" s="1">
        <v>3.7997977563859653E-3</v>
      </c>
      <c r="AX71" s="1">
        <v>4.8649576275859446E-3</v>
      </c>
      <c r="AY71" s="1">
        <v>4.0778994963089968E-3</v>
      </c>
      <c r="AZ71" s="1">
        <v>3.5075203787215984E-3</v>
      </c>
      <c r="BA71" s="1">
        <v>5.9119471983361633E-3</v>
      </c>
      <c r="BB71" s="1">
        <v>3.5451803124524964E-3</v>
      </c>
      <c r="BC71" s="1">
        <v>6.8130662135477719E-3</v>
      </c>
      <c r="BD71" s="1">
        <v>4.9140322221160777E-3</v>
      </c>
      <c r="BE71" s="1">
        <v>1.094966568502116E-2</v>
      </c>
      <c r="BF71" s="1">
        <v>0</v>
      </c>
      <c r="BG71" s="1">
        <v>1.7042814078587099E-2</v>
      </c>
      <c r="BH71" s="1">
        <v>6.7603726778977524E-3</v>
      </c>
      <c r="BI71" s="1">
        <v>1.1656486493223083E-2</v>
      </c>
      <c r="BJ71" s="1">
        <v>8.1699882748527235E-3</v>
      </c>
      <c r="BK71" s="1">
        <v>1.7252752592845796E-2</v>
      </c>
      <c r="BL71" s="1">
        <v>1.501545818622122E-2</v>
      </c>
      <c r="BM71" s="1">
        <v>1.9585414336950571E-2</v>
      </c>
      <c r="BN71" s="1">
        <v>6.552420023166681E-3</v>
      </c>
      <c r="BO71" s="1">
        <v>6.3593523289007811E-3</v>
      </c>
      <c r="BP71" s="1">
        <v>9.3244666563918818E-3</v>
      </c>
      <c r="BQ71" s="1">
        <v>1.5024104689611465E-2</v>
      </c>
      <c r="BR71" s="1">
        <v>1.0426775363223364</v>
      </c>
      <c r="BS71" s="1">
        <v>6.3470621768553018E-2</v>
      </c>
      <c r="BT71" s="1">
        <v>4.8727466920184002E-2</v>
      </c>
      <c r="BU71" s="1">
        <v>5.6932323590997314E-2</v>
      </c>
      <c r="BV71" s="1">
        <v>3.5600473139868007E-2</v>
      </c>
      <c r="BW71" s="1">
        <v>8.9939902841795864E-3</v>
      </c>
      <c r="BX71" s="1">
        <v>3.0251018623188825E-2</v>
      </c>
      <c r="BY71" s="1">
        <v>2.1702812513283889E-2</v>
      </c>
      <c r="BZ71" s="1">
        <v>1.0597752346944751E-2</v>
      </c>
      <c r="CA71" s="1">
        <v>1.6953594137657828E-2</v>
      </c>
      <c r="CB71" s="1">
        <v>8.0734863853202787E-3</v>
      </c>
      <c r="CC71" s="1">
        <v>1.0354603589895395E-2</v>
      </c>
      <c r="CD71" s="1">
        <v>2.6516167044461809E-3</v>
      </c>
      <c r="CE71" s="1">
        <v>8.7100114784405842E-3</v>
      </c>
      <c r="CF71" s="1">
        <v>6.8776918017148239E-3</v>
      </c>
      <c r="CG71" s="1">
        <v>5.1886169218272205E-3</v>
      </c>
      <c r="CH71" s="1">
        <v>7.9178149590504905E-3</v>
      </c>
      <c r="CI71" s="1">
        <v>5.2659258454634782E-3</v>
      </c>
      <c r="CJ71" s="1">
        <v>3.1603337320313889E-2</v>
      </c>
      <c r="CK71" s="1">
        <v>1.765106933930397E-3</v>
      </c>
      <c r="CL71" s="1">
        <v>5.5153159017312632E-3</v>
      </c>
      <c r="CM71" s="1">
        <v>6.3036017937988615E-3</v>
      </c>
      <c r="CN71" s="1">
        <v>1.1964769672683763E-2</v>
      </c>
      <c r="CO71" s="1">
        <v>5.6811300174655528E-3</v>
      </c>
      <c r="CP71" s="1">
        <v>7.0815526920144228E-3</v>
      </c>
      <c r="CQ71" s="1">
        <v>4.5686569560068467E-2</v>
      </c>
      <c r="CR71" s="1">
        <v>3.898713154659212E-2</v>
      </c>
      <c r="CS71" s="1">
        <v>5.2010225125755476E-3</v>
      </c>
      <c r="CT71" s="1">
        <v>7.2657796295125272E-3</v>
      </c>
      <c r="CU71" s="1">
        <v>4.6347286970712838E-3</v>
      </c>
      <c r="CV71" s="1">
        <v>1.6187738722665559E-2</v>
      </c>
      <c r="CW71" s="1">
        <v>6.7215907932207915E-3</v>
      </c>
      <c r="CX71" s="1">
        <v>4.7218185229938349E-3</v>
      </c>
      <c r="CY71" s="1">
        <v>1.1530848787944607E-2</v>
      </c>
      <c r="CZ71" s="1">
        <v>6.6995628139655634E-3</v>
      </c>
      <c r="DA71" s="1">
        <v>3.4881170111878868E-3</v>
      </c>
      <c r="DB71" s="1">
        <v>1.4752729930139777E-2</v>
      </c>
      <c r="DC71" s="3">
        <v>2.1589706746472483</v>
      </c>
      <c r="DD71" s="3">
        <v>1.6506832831675411</v>
      </c>
    </row>
    <row r="72" spans="1:108" ht="12.75" customHeight="1">
      <c r="A72" s="254">
        <v>551</v>
      </c>
      <c r="B72" s="83" t="s">
        <v>304</v>
      </c>
      <c r="C72" s="1">
        <v>2.2736557710025637E-3</v>
      </c>
      <c r="D72" s="1">
        <v>2.5029849533551411E-3</v>
      </c>
      <c r="E72" s="1">
        <v>8.680724748084661E-3</v>
      </c>
      <c r="F72" s="1">
        <v>1.5784330210747821E-3</v>
      </c>
      <c r="G72" s="1">
        <v>2.1981355200669048E-3</v>
      </c>
      <c r="H72" s="1">
        <v>4.8191695737349882E-3</v>
      </c>
      <c r="I72" s="1">
        <v>0</v>
      </c>
      <c r="J72" s="1">
        <v>2.739714842316757E-3</v>
      </c>
      <c r="K72" s="1">
        <v>1.1393165940131731E-3</v>
      </c>
      <c r="L72" s="1">
        <v>3.1765887753957495E-3</v>
      </c>
      <c r="M72" s="1">
        <v>0</v>
      </c>
      <c r="N72" s="1">
        <v>2.8266517917201381E-3</v>
      </c>
      <c r="O72" s="1">
        <v>2.1048379987605413E-3</v>
      </c>
      <c r="P72" s="1">
        <v>2.8983821123030797E-3</v>
      </c>
      <c r="Q72" s="1">
        <v>3.2646392970122331E-3</v>
      </c>
      <c r="R72" s="1">
        <v>1.7796493873108396E-3</v>
      </c>
      <c r="S72" s="1">
        <v>2.2231742968023354E-3</v>
      </c>
      <c r="T72" s="1">
        <v>3.10083425692594E-3</v>
      </c>
      <c r="U72" s="1">
        <v>2.093720878478339E-3</v>
      </c>
      <c r="V72" s="1">
        <v>3.6797318878849196E-3</v>
      </c>
      <c r="W72" s="1">
        <v>1.2199408508970088E-3</v>
      </c>
      <c r="X72" s="1">
        <v>2.0799069745004368E-3</v>
      </c>
      <c r="Y72" s="1">
        <v>2.3150737130656213E-3</v>
      </c>
      <c r="Z72" s="1">
        <v>0</v>
      </c>
      <c r="AA72" s="1">
        <v>2.6979060149518843E-3</v>
      </c>
      <c r="AB72" s="1">
        <v>5.236707867709578E-4</v>
      </c>
      <c r="AC72" s="1">
        <v>5.7915109459463342E-4</v>
      </c>
      <c r="AD72" s="1">
        <v>1.018317068925297E-3</v>
      </c>
      <c r="AE72" s="1">
        <v>3.6946346698814802E-3</v>
      </c>
      <c r="AF72" s="1">
        <v>2.7662557974469262E-3</v>
      </c>
      <c r="AG72" s="1">
        <v>3.2202481085505394E-3</v>
      </c>
      <c r="AH72" s="1">
        <v>1.1000242892654723E-3</v>
      </c>
      <c r="AI72" s="1">
        <v>2.8387145253856486E-3</v>
      </c>
      <c r="AJ72" s="1">
        <v>2.6981052762700326E-3</v>
      </c>
      <c r="AK72" s="1">
        <v>2.7222640105791195E-3</v>
      </c>
      <c r="AL72" s="1">
        <v>1.4163523303952256E-3</v>
      </c>
      <c r="AM72" s="1">
        <v>8.6018687271138242E-4</v>
      </c>
      <c r="AN72" s="1">
        <v>2.4363901846987195E-3</v>
      </c>
      <c r="AO72" s="1">
        <v>1.2915275232092242E-3</v>
      </c>
      <c r="AP72" s="1">
        <v>1.9910619947565182E-3</v>
      </c>
      <c r="AQ72" s="1">
        <v>4.7359312307727261E-3</v>
      </c>
      <c r="AR72" s="1">
        <v>2.4281199008826517E-3</v>
      </c>
      <c r="AS72" s="1">
        <v>2.3455092187966327E-3</v>
      </c>
      <c r="AT72" s="1">
        <v>2.7290314876658789E-3</v>
      </c>
      <c r="AU72" s="1">
        <v>2.4323949802182677E-3</v>
      </c>
      <c r="AV72" s="1">
        <v>2.3485291789992059E-3</v>
      </c>
      <c r="AW72" s="1">
        <v>1.1995736299457327E-3</v>
      </c>
      <c r="AX72" s="1">
        <v>2.1943169801469514E-3</v>
      </c>
      <c r="AY72" s="1">
        <v>2.7570818901282873E-3</v>
      </c>
      <c r="AZ72" s="1">
        <v>1.8390606668253462E-3</v>
      </c>
      <c r="BA72" s="1">
        <v>2.1994663954048367E-3</v>
      </c>
      <c r="BB72" s="1">
        <v>3.2182188519256113E-3</v>
      </c>
      <c r="BC72" s="1">
        <v>2.4867095299505961E-3</v>
      </c>
      <c r="BD72" s="1">
        <v>1.8962898175374136E-3</v>
      </c>
      <c r="BE72" s="1">
        <v>3.1252612602900871E-3</v>
      </c>
      <c r="BF72" s="1">
        <v>0</v>
      </c>
      <c r="BG72" s="1">
        <v>2.5544941174997083E-3</v>
      </c>
      <c r="BH72" s="1">
        <v>4.2582464669006217E-3</v>
      </c>
      <c r="BI72" s="1">
        <v>4.6255940016492443E-3</v>
      </c>
      <c r="BJ72" s="1">
        <v>3.1252043364211374E-3</v>
      </c>
      <c r="BK72" s="1">
        <v>2.6772038671491012E-3</v>
      </c>
      <c r="BL72" s="1">
        <v>2.9904970012172281E-3</v>
      </c>
      <c r="BM72" s="1">
        <v>5.161564068814203E-3</v>
      </c>
      <c r="BN72" s="1">
        <v>7.3760760302403481E-3</v>
      </c>
      <c r="BO72" s="1">
        <v>2.7041637008003907E-3</v>
      </c>
      <c r="BP72" s="1">
        <v>2.4917883740375557E-3</v>
      </c>
      <c r="BQ72" s="1">
        <v>1.6581559197917407E-2</v>
      </c>
      <c r="BR72" s="1">
        <v>1.3369849925164235E-2</v>
      </c>
      <c r="BS72" s="1">
        <v>1.0297763223577105</v>
      </c>
      <c r="BT72" s="1">
        <v>3.7407532687982872E-2</v>
      </c>
      <c r="BU72" s="1">
        <v>2.8754989109148533E-3</v>
      </c>
      <c r="BV72" s="1">
        <v>2.9420721381202631E-3</v>
      </c>
      <c r="BW72" s="1">
        <v>5.2535634040884313E-3</v>
      </c>
      <c r="BX72" s="1">
        <v>7.3797269710794812E-3</v>
      </c>
      <c r="BY72" s="1">
        <v>2.7572205732172287E-2</v>
      </c>
      <c r="BZ72" s="1">
        <v>6.1224401631117999E-3</v>
      </c>
      <c r="CA72" s="1">
        <v>4.1507259703867962E-2</v>
      </c>
      <c r="CB72" s="1">
        <v>3.1647268985146887E-2</v>
      </c>
      <c r="CC72" s="1">
        <v>1.7668211207837944E-2</v>
      </c>
      <c r="CD72" s="1">
        <v>7.7985522163255419E-3</v>
      </c>
      <c r="CE72" s="1">
        <v>6.5137857820661265E-3</v>
      </c>
      <c r="CF72" s="1">
        <v>8.1133334908348436E-3</v>
      </c>
      <c r="CG72" s="1">
        <v>2.4419670825032987E-2</v>
      </c>
      <c r="CH72" s="1">
        <v>4.3921670733012362E-2</v>
      </c>
      <c r="CI72" s="1">
        <v>9.1722274437957291E-3</v>
      </c>
      <c r="CJ72" s="1">
        <v>1.9080188877623118E-3</v>
      </c>
      <c r="CK72" s="1">
        <v>1.4165803901384638E-3</v>
      </c>
      <c r="CL72" s="1">
        <v>1.1788608349900887E-2</v>
      </c>
      <c r="CM72" s="1">
        <v>1.1608930200429681E-2</v>
      </c>
      <c r="CN72" s="1">
        <v>7.5728478405815303E-3</v>
      </c>
      <c r="CO72" s="1">
        <v>3.8562195980381187E-3</v>
      </c>
      <c r="CP72" s="1">
        <v>8.1535456308082146E-3</v>
      </c>
      <c r="CQ72" s="1">
        <v>1.3704507114138113E-2</v>
      </c>
      <c r="CR72" s="1">
        <v>7.3934891484269951E-3</v>
      </c>
      <c r="CS72" s="1">
        <v>3.463967955858533E-3</v>
      </c>
      <c r="CT72" s="1">
        <v>2.8807416991997979E-3</v>
      </c>
      <c r="CU72" s="1">
        <v>6.5197745044348479E-3</v>
      </c>
      <c r="CV72" s="1">
        <v>9.9548907558384692E-3</v>
      </c>
      <c r="CW72" s="1">
        <v>9.1962569305981713E-3</v>
      </c>
      <c r="CX72" s="1">
        <v>1.7406150092916822E-2</v>
      </c>
      <c r="CY72" s="1">
        <v>6.8742893079188237E-3</v>
      </c>
      <c r="CZ72" s="1">
        <v>1.774997087795761E-2</v>
      </c>
      <c r="DA72" s="1">
        <v>3.2285478497452542E-3</v>
      </c>
      <c r="DB72" s="1">
        <v>2.0157890265034513E-2</v>
      </c>
      <c r="DC72" s="3">
        <v>1.6713283840532283</v>
      </c>
      <c r="DD72" s="3">
        <v>1.2778468260995932</v>
      </c>
    </row>
    <row r="73" spans="1:108" ht="12.75" customHeight="1">
      <c r="A73" s="255">
        <v>552</v>
      </c>
      <c r="B73" s="256" t="s">
        <v>305</v>
      </c>
      <c r="C73" s="26">
        <v>0</v>
      </c>
      <c r="D73" s="26">
        <v>0</v>
      </c>
      <c r="E73" s="26">
        <v>0</v>
      </c>
      <c r="F73" s="26">
        <v>0</v>
      </c>
      <c r="G73" s="26">
        <v>0</v>
      </c>
      <c r="H73" s="26">
        <v>0</v>
      </c>
      <c r="I73" s="26">
        <v>0</v>
      </c>
      <c r="J73" s="26">
        <v>0</v>
      </c>
      <c r="K73" s="26">
        <v>0</v>
      </c>
      <c r="L73" s="26">
        <v>0</v>
      </c>
      <c r="M73" s="26">
        <v>0</v>
      </c>
      <c r="N73" s="26">
        <v>0</v>
      </c>
      <c r="O73" s="26">
        <v>0</v>
      </c>
      <c r="P73" s="26">
        <v>0</v>
      </c>
      <c r="Q73" s="26">
        <v>0</v>
      </c>
      <c r="R73" s="26">
        <v>0</v>
      </c>
      <c r="S73" s="26">
        <v>0</v>
      </c>
      <c r="T73" s="26">
        <v>0</v>
      </c>
      <c r="U73" s="26">
        <v>0</v>
      </c>
      <c r="V73" s="26">
        <v>0</v>
      </c>
      <c r="W73" s="26">
        <v>0</v>
      </c>
      <c r="X73" s="26">
        <v>0</v>
      </c>
      <c r="Y73" s="26">
        <v>0</v>
      </c>
      <c r="Z73" s="26">
        <v>0</v>
      </c>
      <c r="AA73" s="26">
        <v>0</v>
      </c>
      <c r="AB73" s="26">
        <v>0</v>
      </c>
      <c r="AC73" s="26">
        <v>0</v>
      </c>
      <c r="AD73" s="26">
        <v>0</v>
      </c>
      <c r="AE73" s="26">
        <v>0</v>
      </c>
      <c r="AF73" s="26">
        <v>0</v>
      </c>
      <c r="AG73" s="26">
        <v>0</v>
      </c>
      <c r="AH73" s="26">
        <v>0</v>
      </c>
      <c r="AI73" s="26">
        <v>0</v>
      </c>
      <c r="AJ73" s="26">
        <v>0</v>
      </c>
      <c r="AK73" s="26">
        <v>0</v>
      </c>
      <c r="AL73" s="26">
        <v>0</v>
      </c>
      <c r="AM73" s="26">
        <v>0</v>
      </c>
      <c r="AN73" s="26">
        <v>0</v>
      </c>
      <c r="AO73" s="26">
        <v>0</v>
      </c>
      <c r="AP73" s="26">
        <v>0</v>
      </c>
      <c r="AQ73" s="26">
        <v>0</v>
      </c>
      <c r="AR73" s="26">
        <v>0</v>
      </c>
      <c r="AS73" s="26">
        <v>0</v>
      </c>
      <c r="AT73" s="26">
        <v>0</v>
      </c>
      <c r="AU73" s="26">
        <v>0</v>
      </c>
      <c r="AV73" s="26">
        <v>0</v>
      </c>
      <c r="AW73" s="26">
        <v>0</v>
      </c>
      <c r="AX73" s="26">
        <v>0</v>
      </c>
      <c r="AY73" s="26">
        <v>0</v>
      </c>
      <c r="AZ73" s="26">
        <v>0</v>
      </c>
      <c r="BA73" s="26">
        <v>0</v>
      </c>
      <c r="BB73" s="26">
        <v>0</v>
      </c>
      <c r="BC73" s="26">
        <v>0</v>
      </c>
      <c r="BD73" s="26">
        <v>0</v>
      </c>
      <c r="BE73" s="26">
        <v>0</v>
      </c>
      <c r="BF73" s="26">
        <v>0</v>
      </c>
      <c r="BG73" s="26">
        <v>0</v>
      </c>
      <c r="BH73" s="26">
        <v>0</v>
      </c>
      <c r="BI73" s="26">
        <v>0</v>
      </c>
      <c r="BJ73" s="26">
        <v>0</v>
      </c>
      <c r="BK73" s="26">
        <v>0</v>
      </c>
      <c r="BL73" s="26">
        <v>0</v>
      </c>
      <c r="BM73" s="26">
        <v>0</v>
      </c>
      <c r="BN73" s="26">
        <v>0</v>
      </c>
      <c r="BO73" s="26">
        <v>0</v>
      </c>
      <c r="BP73" s="26">
        <v>0</v>
      </c>
      <c r="BQ73" s="26">
        <v>0</v>
      </c>
      <c r="BR73" s="26">
        <v>0</v>
      </c>
      <c r="BS73" s="26">
        <v>0</v>
      </c>
      <c r="BT73" s="26">
        <v>1</v>
      </c>
      <c r="BU73" s="26">
        <v>0</v>
      </c>
      <c r="BV73" s="26">
        <v>0</v>
      </c>
      <c r="BW73" s="26">
        <v>0</v>
      </c>
      <c r="BX73" s="26">
        <v>0</v>
      </c>
      <c r="BY73" s="26">
        <v>0</v>
      </c>
      <c r="BZ73" s="26">
        <v>0</v>
      </c>
      <c r="CA73" s="26">
        <v>0</v>
      </c>
      <c r="CB73" s="26">
        <v>0</v>
      </c>
      <c r="CC73" s="26">
        <v>0</v>
      </c>
      <c r="CD73" s="26">
        <v>0</v>
      </c>
      <c r="CE73" s="26">
        <v>0</v>
      </c>
      <c r="CF73" s="26">
        <v>0</v>
      </c>
      <c r="CG73" s="26">
        <v>0</v>
      </c>
      <c r="CH73" s="26">
        <v>0</v>
      </c>
      <c r="CI73" s="26">
        <v>0</v>
      </c>
      <c r="CJ73" s="26">
        <v>0</v>
      </c>
      <c r="CK73" s="26">
        <v>0</v>
      </c>
      <c r="CL73" s="26">
        <v>0</v>
      </c>
      <c r="CM73" s="26">
        <v>0</v>
      </c>
      <c r="CN73" s="26">
        <v>0</v>
      </c>
      <c r="CO73" s="26">
        <v>0</v>
      </c>
      <c r="CP73" s="26">
        <v>0</v>
      </c>
      <c r="CQ73" s="26">
        <v>0</v>
      </c>
      <c r="CR73" s="26">
        <v>0</v>
      </c>
      <c r="CS73" s="26">
        <v>0</v>
      </c>
      <c r="CT73" s="26">
        <v>0</v>
      </c>
      <c r="CU73" s="26">
        <v>0</v>
      </c>
      <c r="CV73" s="26">
        <v>0</v>
      </c>
      <c r="CW73" s="26">
        <v>0</v>
      </c>
      <c r="CX73" s="26">
        <v>0</v>
      </c>
      <c r="CY73" s="26">
        <v>0</v>
      </c>
      <c r="CZ73" s="26">
        <v>0</v>
      </c>
      <c r="DA73" s="26">
        <v>0</v>
      </c>
      <c r="DB73" s="26">
        <v>0</v>
      </c>
      <c r="DC73" s="6">
        <v>1</v>
      </c>
      <c r="DD73" s="6">
        <v>0.76456957130149272</v>
      </c>
    </row>
    <row r="74" spans="1:108" ht="12.75" customHeight="1">
      <c r="A74" s="254">
        <v>553</v>
      </c>
      <c r="B74" s="83" t="s">
        <v>306</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0</v>
      </c>
      <c r="AC74" s="1">
        <v>0</v>
      </c>
      <c r="AD74" s="1">
        <v>0</v>
      </c>
      <c r="AE74" s="1">
        <v>0</v>
      </c>
      <c r="AF74" s="1">
        <v>0</v>
      </c>
      <c r="AG74" s="1">
        <v>0</v>
      </c>
      <c r="AH74" s="1">
        <v>0</v>
      </c>
      <c r="AI74" s="1">
        <v>0</v>
      </c>
      <c r="AJ74" s="1">
        <v>0</v>
      </c>
      <c r="AK74" s="1">
        <v>0</v>
      </c>
      <c r="AL74" s="1">
        <v>0</v>
      </c>
      <c r="AM74" s="1">
        <v>0</v>
      </c>
      <c r="AN74" s="1">
        <v>0</v>
      </c>
      <c r="AO74" s="1">
        <v>0</v>
      </c>
      <c r="AP74" s="1">
        <v>0</v>
      </c>
      <c r="AQ74" s="1">
        <v>0</v>
      </c>
      <c r="AR74" s="1">
        <v>0</v>
      </c>
      <c r="AS74" s="1">
        <v>0</v>
      </c>
      <c r="AT74" s="1">
        <v>0</v>
      </c>
      <c r="AU74" s="1">
        <v>0</v>
      </c>
      <c r="AV74" s="1">
        <v>0</v>
      </c>
      <c r="AW74" s="1">
        <v>0</v>
      </c>
      <c r="AX74" s="1">
        <v>0</v>
      </c>
      <c r="AY74" s="1">
        <v>0</v>
      </c>
      <c r="AZ74" s="1">
        <v>0</v>
      </c>
      <c r="BA74" s="1">
        <v>0</v>
      </c>
      <c r="BB74" s="1">
        <v>0</v>
      </c>
      <c r="BC74" s="1">
        <v>0</v>
      </c>
      <c r="BD74" s="1">
        <v>0</v>
      </c>
      <c r="BE74" s="1">
        <v>0</v>
      </c>
      <c r="BF74" s="1">
        <v>0</v>
      </c>
      <c r="BG74" s="1">
        <v>0</v>
      </c>
      <c r="BH74" s="1">
        <v>0</v>
      </c>
      <c r="BI74" s="1">
        <v>0</v>
      </c>
      <c r="BJ74" s="1">
        <v>0</v>
      </c>
      <c r="BK74" s="1">
        <v>0</v>
      </c>
      <c r="BL74" s="1">
        <v>0</v>
      </c>
      <c r="BM74" s="1">
        <v>0</v>
      </c>
      <c r="BN74" s="1">
        <v>0</v>
      </c>
      <c r="BO74" s="1">
        <v>0</v>
      </c>
      <c r="BP74" s="1">
        <v>0</v>
      </c>
      <c r="BQ74" s="1">
        <v>0</v>
      </c>
      <c r="BR74" s="1">
        <v>0</v>
      </c>
      <c r="BS74" s="1">
        <v>0</v>
      </c>
      <c r="BT74" s="1">
        <v>0</v>
      </c>
      <c r="BU74" s="1">
        <v>1</v>
      </c>
      <c r="BV74" s="1">
        <v>0</v>
      </c>
      <c r="BW74" s="1">
        <v>0</v>
      </c>
      <c r="BX74" s="1">
        <v>0</v>
      </c>
      <c r="BY74" s="1">
        <v>0</v>
      </c>
      <c r="BZ74" s="1">
        <v>0</v>
      </c>
      <c r="CA74" s="1">
        <v>0</v>
      </c>
      <c r="CB74" s="1">
        <v>0</v>
      </c>
      <c r="CC74" s="1">
        <v>0</v>
      </c>
      <c r="CD74" s="1">
        <v>0</v>
      </c>
      <c r="CE74" s="1">
        <v>0</v>
      </c>
      <c r="CF74" s="1">
        <v>0</v>
      </c>
      <c r="CG74" s="1">
        <v>0</v>
      </c>
      <c r="CH74" s="1">
        <v>0</v>
      </c>
      <c r="CI74" s="1">
        <v>0</v>
      </c>
      <c r="CJ74" s="1">
        <v>0</v>
      </c>
      <c r="CK74" s="1">
        <v>0</v>
      </c>
      <c r="CL74" s="1">
        <v>0</v>
      </c>
      <c r="CM74" s="1">
        <v>0</v>
      </c>
      <c r="CN74" s="1">
        <v>0</v>
      </c>
      <c r="CO74" s="1">
        <v>0</v>
      </c>
      <c r="CP74" s="1">
        <v>0</v>
      </c>
      <c r="CQ74" s="1">
        <v>0</v>
      </c>
      <c r="CR74" s="1">
        <v>0</v>
      </c>
      <c r="CS74" s="1">
        <v>0</v>
      </c>
      <c r="CT74" s="1">
        <v>0</v>
      </c>
      <c r="CU74" s="1">
        <v>0</v>
      </c>
      <c r="CV74" s="1">
        <v>0</v>
      </c>
      <c r="CW74" s="1">
        <v>0</v>
      </c>
      <c r="CX74" s="1">
        <v>0</v>
      </c>
      <c r="CY74" s="1">
        <v>0</v>
      </c>
      <c r="CZ74" s="1">
        <v>0</v>
      </c>
      <c r="DA74" s="1">
        <v>0</v>
      </c>
      <c r="DB74" s="1">
        <v>0</v>
      </c>
      <c r="DC74" s="3">
        <v>1</v>
      </c>
      <c r="DD74" s="3">
        <v>0.76456957130149272</v>
      </c>
    </row>
    <row r="75" spans="1:108" ht="12.75" customHeight="1">
      <c r="A75" s="254">
        <v>571</v>
      </c>
      <c r="B75" s="83" t="s">
        <v>307</v>
      </c>
      <c r="C75" s="1">
        <v>1.4161937901375473E-4</v>
      </c>
      <c r="D75" s="1">
        <v>1.6481385905247226E-4</v>
      </c>
      <c r="E75" s="1">
        <v>1.6610532955952959E-4</v>
      </c>
      <c r="F75" s="1">
        <v>2.1634683641189801E-4</v>
      </c>
      <c r="G75" s="1">
        <v>2.9081834482488049E-4</v>
      </c>
      <c r="H75" s="1">
        <v>1.548556719987176E-3</v>
      </c>
      <c r="I75" s="1">
        <v>0</v>
      </c>
      <c r="J75" s="1">
        <v>3.0763703187272834E-4</v>
      </c>
      <c r="K75" s="1">
        <v>1.5675879182941595E-4</v>
      </c>
      <c r="L75" s="1">
        <v>2.3555065156323634E-4</v>
      </c>
      <c r="M75" s="1">
        <v>0</v>
      </c>
      <c r="N75" s="1">
        <v>5.5690891559276258E-4</v>
      </c>
      <c r="O75" s="1">
        <v>3.3046121736042284E-4</v>
      </c>
      <c r="P75" s="1">
        <v>2.4384871328634992E-4</v>
      </c>
      <c r="Q75" s="1">
        <v>3.7671849267052548E-4</v>
      </c>
      <c r="R75" s="1">
        <v>2.8263292402711844E-4</v>
      </c>
      <c r="S75" s="1">
        <v>2.5108400274418845E-4</v>
      </c>
      <c r="T75" s="1">
        <v>8.6861822267317616E-4</v>
      </c>
      <c r="U75" s="1">
        <v>2.7299429360739261E-4</v>
      </c>
      <c r="V75" s="1">
        <v>4.4636544157423047E-4</v>
      </c>
      <c r="W75" s="1">
        <v>2.3409853306231336E-4</v>
      </c>
      <c r="X75" s="1">
        <v>3.72340348541708E-4</v>
      </c>
      <c r="Y75" s="1">
        <v>4.9237314685301775E-4</v>
      </c>
      <c r="Z75" s="1">
        <v>0</v>
      </c>
      <c r="AA75" s="1">
        <v>7.5757575318542226E-4</v>
      </c>
      <c r="AB75" s="1">
        <v>4.2119948698100801E-4</v>
      </c>
      <c r="AC75" s="1">
        <v>6.4011719204051708E-5</v>
      </c>
      <c r="AD75" s="1">
        <v>1.9120027497163318E-4</v>
      </c>
      <c r="AE75" s="1">
        <v>7.2773679754245622E-4</v>
      </c>
      <c r="AF75" s="1">
        <v>5.8588050541523971E-4</v>
      </c>
      <c r="AG75" s="1">
        <v>3.5327926541978437E-4</v>
      </c>
      <c r="AH75" s="1">
        <v>9.4983666392047035E-5</v>
      </c>
      <c r="AI75" s="1">
        <v>3.8929724989781499E-4</v>
      </c>
      <c r="AJ75" s="1">
        <v>5.5543571320430232E-4</v>
      </c>
      <c r="AK75" s="1">
        <v>2.0608913394857234E-3</v>
      </c>
      <c r="AL75" s="1">
        <v>2.0429036246530604E-4</v>
      </c>
      <c r="AM75" s="1">
        <v>1.3897543305411514E-4</v>
      </c>
      <c r="AN75" s="1">
        <v>2.0636701593175827E-4</v>
      </c>
      <c r="AO75" s="1">
        <v>1.9166225289008219E-4</v>
      </c>
      <c r="AP75" s="1">
        <v>4.4072892079710598E-4</v>
      </c>
      <c r="AQ75" s="1">
        <v>1.0747183907004625E-3</v>
      </c>
      <c r="AR75" s="1">
        <v>3.8095491769994314E-4</v>
      </c>
      <c r="AS75" s="1">
        <v>3.684418883296136E-4</v>
      </c>
      <c r="AT75" s="1">
        <v>6.2712857911224873E-4</v>
      </c>
      <c r="AU75" s="1">
        <v>8.859649689280225E-4</v>
      </c>
      <c r="AV75" s="1">
        <v>7.245280564140426E-4</v>
      </c>
      <c r="AW75" s="1">
        <v>4.4118554510963264E-4</v>
      </c>
      <c r="AX75" s="1">
        <v>4.5816130887524266E-4</v>
      </c>
      <c r="AY75" s="1">
        <v>3.7356041209392056E-4</v>
      </c>
      <c r="AZ75" s="1">
        <v>6.4749884833952811E-4</v>
      </c>
      <c r="BA75" s="1">
        <v>2.5589960251517081E-4</v>
      </c>
      <c r="BB75" s="1">
        <v>4.6488567443658726E-4</v>
      </c>
      <c r="BC75" s="1">
        <v>9.8773313274249644E-4</v>
      </c>
      <c r="BD75" s="1">
        <v>2.2685235242198403E-4</v>
      </c>
      <c r="BE75" s="1">
        <v>3.8167028401540817E-4</v>
      </c>
      <c r="BF75" s="1">
        <v>0</v>
      </c>
      <c r="BG75" s="1">
        <v>5.7555801653257229E-4</v>
      </c>
      <c r="BH75" s="1">
        <v>5.3381083427706119E-4</v>
      </c>
      <c r="BI75" s="1">
        <v>4.3015911751896401E-4</v>
      </c>
      <c r="BJ75" s="1">
        <v>5.0898805137255176E-4</v>
      </c>
      <c r="BK75" s="1">
        <v>5.4692376534393747E-4</v>
      </c>
      <c r="BL75" s="1">
        <v>3.392353929222168E-4</v>
      </c>
      <c r="BM75" s="1">
        <v>3.3603527472272069E-4</v>
      </c>
      <c r="BN75" s="1">
        <v>2.385313243765265E-4</v>
      </c>
      <c r="BO75" s="1">
        <v>4.3973922387615175E-4</v>
      </c>
      <c r="BP75" s="1">
        <v>3.0059496589868021E-3</v>
      </c>
      <c r="BQ75" s="1">
        <v>1.0610070200389641E-3</v>
      </c>
      <c r="BR75" s="1">
        <v>2.461968446430673E-3</v>
      </c>
      <c r="BS75" s="1">
        <v>3.0195212161395369E-4</v>
      </c>
      <c r="BT75" s="1">
        <v>1.8962647854345945E-4</v>
      </c>
      <c r="BU75" s="1">
        <v>1.6396917761687268E-4</v>
      </c>
      <c r="BV75" s="1">
        <v>1.0002707821437831</v>
      </c>
      <c r="BW75" s="1">
        <v>4.5657724942940216E-4</v>
      </c>
      <c r="BX75" s="1">
        <v>2.894685783965393E-4</v>
      </c>
      <c r="BY75" s="1">
        <v>6.5418516930262731E-4</v>
      </c>
      <c r="BZ75" s="1">
        <v>2.6199666355701675E-4</v>
      </c>
      <c r="CA75" s="1">
        <v>1.428492586381101E-3</v>
      </c>
      <c r="CB75" s="1">
        <v>4.4328175227500825E-4</v>
      </c>
      <c r="CC75" s="1">
        <v>5.999409224839012E-4</v>
      </c>
      <c r="CD75" s="1">
        <v>4.0937420299497733E-4</v>
      </c>
      <c r="CE75" s="1">
        <v>5.9613859903581462E-4</v>
      </c>
      <c r="CF75" s="1">
        <v>1.0349580131620265E-3</v>
      </c>
      <c r="CG75" s="1">
        <v>2.3154241411521369E-4</v>
      </c>
      <c r="CH75" s="1">
        <v>7.9977840190877483E-4</v>
      </c>
      <c r="CI75" s="1">
        <v>6.4327783624222915E-4</v>
      </c>
      <c r="CJ75" s="1">
        <v>1.4702617052700091E-3</v>
      </c>
      <c r="CK75" s="1">
        <v>1.012369351588891E-3</v>
      </c>
      <c r="CL75" s="1">
        <v>1.6349081889549873E-3</v>
      </c>
      <c r="CM75" s="1">
        <v>4.6086894271282872E-4</v>
      </c>
      <c r="CN75" s="1">
        <v>6.4514052981995136E-4</v>
      </c>
      <c r="CO75" s="1">
        <v>3.5022306634168273E-4</v>
      </c>
      <c r="CP75" s="1">
        <v>3.4472524909752038E-4</v>
      </c>
      <c r="CQ75" s="1">
        <v>1.184865050813318E-3</v>
      </c>
      <c r="CR75" s="1">
        <v>5.4076091427497164E-4</v>
      </c>
      <c r="CS75" s="1">
        <v>5.6991806978820276E-4</v>
      </c>
      <c r="CT75" s="1">
        <v>2.9064767689950476E-4</v>
      </c>
      <c r="CU75" s="1">
        <v>3.6902299950427973E-4</v>
      </c>
      <c r="CV75" s="1">
        <v>4.9687808525121632E-4</v>
      </c>
      <c r="CW75" s="1">
        <v>5.908461569763782E-4</v>
      </c>
      <c r="CX75" s="1">
        <v>4.2872741981337379E-4</v>
      </c>
      <c r="CY75" s="1">
        <v>4.7245923118300384E-4</v>
      </c>
      <c r="CZ75" s="1">
        <v>6.1551709179502806E-4</v>
      </c>
      <c r="DA75" s="1">
        <v>3.4825634550774657E-4</v>
      </c>
      <c r="DB75" s="1">
        <v>1.3268981943001068E-3</v>
      </c>
      <c r="DC75" s="3">
        <v>1.0560458936218149</v>
      </c>
      <c r="DD75" s="3">
        <v>0.80742055616113284</v>
      </c>
    </row>
    <row r="76" spans="1:108" ht="12.75" customHeight="1">
      <c r="A76" s="254">
        <v>572</v>
      </c>
      <c r="B76" s="83" t="s">
        <v>389</v>
      </c>
      <c r="C76" s="1">
        <v>7.9133325168453811E-3</v>
      </c>
      <c r="D76" s="1">
        <v>3.4654558333411058E-2</v>
      </c>
      <c r="E76" s="1">
        <v>7.2850960260951178E-3</v>
      </c>
      <c r="F76" s="1">
        <v>1.8400643818850045E-2</v>
      </c>
      <c r="G76" s="1">
        <v>1.1013094491060013E-2</v>
      </c>
      <c r="H76" s="1">
        <v>1.4690595077529449E-2</v>
      </c>
      <c r="I76" s="1">
        <v>0</v>
      </c>
      <c r="J76" s="1">
        <v>1.93204343597152E-2</v>
      </c>
      <c r="K76" s="1">
        <v>6.3673446060741748E-3</v>
      </c>
      <c r="L76" s="1">
        <v>2.1566347729620721E-2</v>
      </c>
      <c r="M76" s="1">
        <v>0</v>
      </c>
      <c r="N76" s="1">
        <v>7.9163427299373049E-3</v>
      </c>
      <c r="O76" s="1">
        <v>6.3285893151979033E-3</v>
      </c>
      <c r="P76" s="1">
        <v>1.8358743095103776E-2</v>
      </c>
      <c r="Q76" s="1">
        <v>1.4710654619525462E-2</v>
      </c>
      <c r="R76" s="1">
        <v>1.2602886233367239E-2</v>
      </c>
      <c r="S76" s="1">
        <v>2.2107226395155888E-2</v>
      </c>
      <c r="T76" s="1">
        <v>1.0565013228604331E-2</v>
      </c>
      <c r="U76" s="1">
        <v>1.2974343646099286E-2</v>
      </c>
      <c r="V76" s="1">
        <v>7.829143643359E-3</v>
      </c>
      <c r="W76" s="1">
        <v>8.5753763560642206E-3</v>
      </c>
      <c r="X76" s="1">
        <v>1.1095554734099563E-2</v>
      </c>
      <c r="Y76" s="1">
        <v>1.2183298224650096E-2</v>
      </c>
      <c r="Z76" s="1">
        <v>0</v>
      </c>
      <c r="AA76" s="1">
        <v>5.9495372390389704E-3</v>
      </c>
      <c r="AB76" s="1">
        <v>6.7932505206109769E-3</v>
      </c>
      <c r="AC76" s="1">
        <v>2.0142220584441328E-3</v>
      </c>
      <c r="AD76" s="1">
        <v>5.7157457799139211E-3</v>
      </c>
      <c r="AE76" s="1">
        <v>1.0382718959264115E-2</v>
      </c>
      <c r="AF76" s="1">
        <v>9.3319265524428891E-3</v>
      </c>
      <c r="AG76" s="1">
        <v>9.1203578838938704E-3</v>
      </c>
      <c r="AH76" s="1">
        <v>1.3945070918884384E-2</v>
      </c>
      <c r="AI76" s="1">
        <v>1.8565230408882437E-2</v>
      </c>
      <c r="AJ76" s="1">
        <v>1.5796465240331872E-2</v>
      </c>
      <c r="AK76" s="1">
        <v>2.4488787326243388E-2</v>
      </c>
      <c r="AL76" s="1">
        <v>8.9422858142756464E-3</v>
      </c>
      <c r="AM76" s="1">
        <v>1.4393708473567548E-2</v>
      </c>
      <c r="AN76" s="1">
        <v>2.0361312750572794E-2</v>
      </c>
      <c r="AO76" s="1">
        <v>8.3725891525865195E-3</v>
      </c>
      <c r="AP76" s="1">
        <v>1.1704129514260428E-2</v>
      </c>
      <c r="AQ76" s="1">
        <v>1.3212538180059175E-2</v>
      </c>
      <c r="AR76" s="1">
        <v>1.009201375935955E-2</v>
      </c>
      <c r="AS76" s="1">
        <v>7.7957963796564424E-3</v>
      </c>
      <c r="AT76" s="1">
        <v>6.8916651373270004E-3</v>
      </c>
      <c r="AU76" s="1">
        <v>8.4721721735255655E-3</v>
      </c>
      <c r="AV76" s="1">
        <v>8.8786792924342058E-3</v>
      </c>
      <c r="AW76" s="1">
        <v>5.3290872231375663E-3</v>
      </c>
      <c r="AX76" s="1">
        <v>7.6071544743575156E-3</v>
      </c>
      <c r="AY76" s="1">
        <v>6.0048618595093606E-3</v>
      </c>
      <c r="AZ76" s="1">
        <v>5.4508505463820014E-3</v>
      </c>
      <c r="BA76" s="1">
        <v>7.1923744345431632E-3</v>
      </c>
      <c r="BB76" s="1">
        <v>6.7357874379925112E-3</v>
      </c>
      <c r="BC76" s="1">
        <v>8.3943768032572804E-3</v>
      </c>
      <c r="BD76" s="1">
        <v>1.1238991027821658E-2</v>
      </c>
      <c r="BE76" s="1">
        <v>1.2352709608684134E-2</v>
      </c>
      <c r="BF76" s="1">
        <v>0</v>
      </c>
      <c r="BG76" s="1">
        <v>1.0626478703924741E-2</v>
      </c>
      <c r="BH76" s="1">
        <v>0.25569275515885892</v>
      </c>
      <c r="BI76" s="1">
        <v>1.4816677983938424E-2</v>
      </c>
      <c r="BJ76" s="1">
        <v>1.5864966829660557E-2</v>
      </c>
      <c r="BK76" s="1">
        <v>1.6696206696306712E-2</v>
      </c>
      <c r="BL76" s="1">
        <v>1.7176332809036479E-2</v>
      </c>
      <c r="BM76" s="1">
        <v>1.3568770185177412E-2</v>
      </c>
      <c r="BN76" s="1">
        <v>1.9363662745954024E-2</v>
      </c>
      <c r="BO76" s="1">
        <v>6.5460877665972205E-3</v>
      </c>
      <c r="BP76" s="1">
        <v>1.5931248031718769E-2</v>
      </c>
      <c r="BQ76" s="1">
        <v>4.4247415614164787E-3</v>
      </c>
      <c r="BR76" s="1">
        <v>7.0648969725849503E-3</v>
      </c>
      <c r="BS76" s="1">
        <v>2.3038053946825795E-3</v>
      </c>
      <c r="BT76" s="1">
        <v>2.0119470860803113E-3</v>
      </c>
      <c r="BU76" s="1">
        <v>1.3430442439945421E-3</v>
      </c>
      <c r="BV76" s="1">
        <v>2.4330903844050184E-3</v>
      </c>
      <c r="BW76" s="1">
        <v>1.0033102304727741</v>
      </c>
      <c r="BX76" s="1">
        <v>4.3057357399855188E-3</v>
      </c>
      <c r="BY76" s="1">
        <v>3.8778265241648157E-3</v>
      </c>
      <c r="BZ76" s="1">
        <v>3.546742518231161E-3</v>
      </c>
      <c r="CA76" s="1">
        <v>2.9799226868338028E-3</v>
      </c>
      <c r="CB76" s="1">
        <v>3.7888433922253035E-3</v>
      </c>
      <c r="CC76" s="1">
        <v>5.2101504511588414E-3</v>
      </c>
      <c r="CD76" s="1">
        <v>4.5743138351050067E-2</v>
      </c>
      <c r="CE76" s="1">
        <v>5.3697112572470172E-3</v>
      </c>
      <c r="CF76" s="1">
        <v>4.984809873918368E-3</v>
      </c>
      <c r="CG76" s="1">
        <v>3.3112436584501396E-3</v>
      </c>
      <c r="CH76" s="1">
        <v>7.205489644718681E-3</v>
      </c>
      <c r="CI76" s="1">
        <v>1.285470913158112E-2</v>
      </c>
      <c r="CJ76" s="1">
        <v>6.90927609928831E-3</v>
      </c>
      <c r="CK76" s="1">
        <v>3.0905784863200611E-3</v>
      </c>
      <c r="CL76" s="1">
        <v>6.6458748712275618E-3</v>
      </c>
      <c r="CM76" s="1">
        <v>6.0592121700415759E-3</v>
      </c>
      <c r="CN76" s="1">
        <v>4.2216445628593521E-3</v>
      </c>
      <c r="CO76" s="1">
        <v>5.5293478403220598E-3</v>
      </c>
      <c r="CP76" s="1">
        <v>3.4561971130321507E-3</v>
      </c>
      <c r="CQ76" s="1">
        <v>8.8699407685264662E-3</v>
      </c>
      <c r="CR76" s="1">
        <v>3.0307962192261308E-3</v>
      </c>
      <c r="CS76" s="1">
        <v>4.4995468856697824E-3</v>
      </c>
      <c r="CT76" s="1">
        <v>7.6867508383670173E-3</v>
      </c>
      <c r="CU76" s="1">
        <v>2.8572426375321125E-3</v>
      </c>
      <c r="CV76" s="1">
        <v>8.0832055058464337E-3</v>
      </c>
      <c r="CW76" s="1">
        <v>1.1772755160207881E-2</v>
      </c>
      <c r="CX76" s="1">
        <v>3.5879219922380782E-3</v>
      </c>
      <c r="CY76" s="1">
        <v>4.3729698656334642E-3</v>
      </c>
      <c r="CZ76" s="1">
        <v>1.6728138251885846E-2</v>
      </c>
      <c r="DA76" s="1">
        <v>2.9014871779993481E-2</v>
      </c>
      <c r="DB76" s="1">
        <v>3.4533448285335208E-2</v>
      </c>
      <c r="DC76" s="3">
        <v>2.2812880017018546</v>
      </c>
      <c r="DD76" s="3">
        <v>1.7442033894764259</v>
      </c>
    </row>
    <row r="77" spans="1:108" ht="12.75" customHeight="1">
      <c r="A77" s="254">
        <v>573</v>
      </c>
      <c r="B77" s="83" t="s">
        <v>309</v>
      </c>
      <c r="C77" s="1">
        <v>4.3060972900604386E-2</v>
      </c>
      <c r="D77" s="1">
        <v>2.1036646266730127E-2</v>
      </c>
      <c r="E77" s="1">
        <v>1.5156086581137762E-2</v>
      </c>
      <c r="F77" s="1">
        <v>3.6331106356221096E-2</v>
      </c>
      <c r="G77" s="1">
        <v>2.560364323319924E-2</v>
      </c>
      <c r="H77" s="1">
        <v>0.28210349169689308</v>
      </c>
      <c r="I77" s="1">
        <v>0</v>
      </c>
      <c r="J77" s="1">
        <v>1.7190767114215081E-2</v>
      </c>
      <c r="K77" s="1">
        <v>4.2401798078195189E-3</v>
      </c>
      <c r="L77" s="1">
        <v>1.8132079470043978E-2</v>
      </c>
      <c r="M77" s="1">
        <v>0</v>
      </c>
      <c r="N77" s="1">
        <v>1.7156253054334662E-2</v>
      </c>
      <c r="O77" s="1">
        <v>6.6854695596872378E-3</v>
      </c>
      <c r="P77" s="1">
        <v>2.8103756028138048E-2</v>
      </c>
      <c r="Q77" s="1">
        <v>9.1848709762755321E-3</v>
      </c>
      <c r="R77" s="1">
        <v>5.3649548837706512E-3</v>
      </c>
      <c r="S77" s="1">
        <v>5.8362014840797087E-3</v>
      </c>
      <c r="T77" s="1">
        <v>9.5966229214580513E-3</v>
      </c>
      <c r="U77" s="1">
        <v>5.3384629080433909E-3</v>
      </c>
      <c r="V77" s="1">
        <v>6.6641300917551025E-3</v>
      </c>
      <c r="W77" s="1">
        <v>3.1748602259134336E-3</v>
      </c>
      <c r="X77" s="1">
        <v>6.4705135960900998E-3</v>
      </c>
      <c r="Y77" s="1">
        <v>3.1392460973747225E-3</v>
      </c>
      <c r="Z77" s="1">
        <v>0</v>
      </c>
      <c r="AA77" s="1">
        <v>3.6628893545591788E-3</v>
      </c>
      <c r="AB77" s="1">
        <v>2.585541391157548E-3</v>
      </c>
      <c r="AC77" s="1">
        <v>5.7671055547835225E-4</v>
      </c>
      <c r="AD77" s="1">
        <v>1.2392791854627134E-3</v>
      </c>
      <c r="AE77" s="1">
        <v>4.3522836315103165E-3</v>
      </c>
      <c r="AF77" s="1">
        <v>5.9364056014725337E-3</v>
      </c>
      <c r="AG77" s="1">
        <v>1.3611218734487451E-2</v>
      </c>
      <c r="AH77" s="1">
        <v>2.016198605588564E-3</v>
      </c>
      <c r="AI77" s="1">
        <v>2.2570846937116227E-2</v>
      </c>
      <c r="AJ77" s="1">
        <v>5.6906208983933115E-3</v>
      </c>
      <c r="AK77" s="1">
        <v>7.9570334241802904E-3</v>
      </c>
      <c r="AL77" s="1">
        <v>5.3809254266779316E-3</v>
      </c>
      <c r="AM77" s="1">
        <v>3.8283373991130744E-3</v>
      </c>
      <c r="AN77" s="1">
        <v>8.8619897626623315E-3</v>
      </c>
      <c r="AO77" s="1">
        <v>4.3372768902924224E-3</v>
      </c>
      <c r="AP77" s="1">
        <v>5.3550407978491645E-3</v>
      </c>
      <c r="AQ77" s="1">
        <v>1.3496653616584505E-2</v>
      </c>
      <c r="AR77" s="1">
        <v>1.0385779187699555E-2</v>
      </c>
      <c r="AS77" s="1">
        <v>7.2810335741541289E-3</v>
      </c>
      <c r="AT77" s="1">
        <v>6.3491001705636811E-3</v>
      </c>
      <c r="AU77" s="1">
        <v>1.006898116834608E-2</v>
      </c>
      <c r="AV77" s="1">
        <v>7.2662035108059207E-3</v>
      </c>
      <c r="AW77" s="1">
        <v>1.8630253487545087E-3</v>
      </c>
      <c r="AX77" s="1">
        <v>4.8752871709618105E-3</v>
      </c>
      <c r="AY77" s="1">
        <v>4.249570444229472E-3</v>
      </c>
      <c r="AZ77" s="1">
        <v>3.2605681577856493E-3</v>
      </c>
      <c r="BA77" s="1">
        <v>5.0622932072734517E-3</v>
      </c>
      <c r="BB77" s="1">
        <v>2.9027998446933311E-3</v>
      </c>
      <c r="BC77" s="1">
        <v>4.6278935910315615E-3</v>
      </c>
      <c r="BD77" s="1">
        <v>3.2462812857082667E-3</v>
      </c>
      <c r="BE77" s="1">
        <v>4.4786336974313012E-3</v>
      </c>
      <c r="BF77" s="1">
        <v>0</v>
      </c>
      <c r="BG77" s="1">
        <v>3.2236507926816468E-2</v>
      </c>
      <c r="BH77" s="1">
        <v>1.0745477577297879E-2</v>
      </c>
      <c r="BI77" s="1">
        <v>2.2568049778458974E-2</v>
      </c>
      <c r="BJ77" s="1">
        <v>2.2344918078498005E-2</v>
      </c>
      <c r="BK77" s="1">
        <v>2.304736065360069E-2</v>
      </c>
      <c r="BL77" s="1">
        <v>1.4699592424624106E-2</v>
      </c>
      <c r="BM77" s="1">
        <v>6.6949983429730794E-3</v>
      </c>
      <c r="BN77" s="1">
        <v>6.769659395509383E-3</v>
      </c>
      <c r="BO77" s="1">
        <v>1.0222792033234352E-2</v>
      </c>
      <c r="BP77" s="1">
        <v>2.0311772888960553E-2</v>
      </c>
      <c r="BQ77" s="1">
        <v>3.6581336192823714E-2</v>
      </c>
      <c r="BR77" s="1">
        <v>8.6754158092498396E-3</v>
      </c>
      <c r="BS77" s="1">
        <v>6.3648036493609648E-3</v>
      </c>
      <c r="BT77" s="1">
        <v>5.6634881004224702E-3</v>
      </c>
      <c r="BU77" s="1">
        <v>2.4774186387510775E-3</v>
      </c>
      <c r="BV77" s="1">
        <v>4.6690868893491102E-3</v>
      </c>
      <c r="BW77" s="1">
        <v>2.9255375654541303E-3</v>
      </c>
      <c r="BX77" s="1">
        <v>1.0045957244867847</v>
      </c>
      <c r="BY77" s="1">
        <v>6.8557918551057579E-3</v>
      </c>
      <c r="BZ77" s="1">
        <v>3.0829112927872799E-3</v>
      </c>
      <c r="CA77" s="1">
        <v>4.8069708944130859E-3</v>
      </c>
      <c r="CB77" s="1">
        <v>5.0281839867863517E-3</v>
      </c>
      <c r="CC77" s="1">
        <v>7.1435642638922811E-3</v>
      </c>
      <c r="CD77" s="1">
        <v>8.1169062219704647E-3</v>
      </c>
      <c r="CE77" s="1">
        <v>9.1599796999989914E-3</v>
      </c>
      <c r="CF77" s="1">
        <v>1.0599336124610776E-2</v>
      </c>
      <c r="CG77" s="1">
        <v>1.4483491446203211E-2</v>
      </c>
      <c r="CH77" s="1">
        <v>8.3066419488173025E-3</v>
      </c>
      <c r="CI77" s="1">
        <v>1.4762676881624113E-2</v>
      </c>
      <c r="CJ77" s="1">
        <v>1.2598158203828378E-2</v>
      </c>
      <c r="CK77" s="1">
        <v>9.8284558078525503E-3</v>
      </c>
      <c r="CL77" s="1">
        <v>8.494198299736775E-3</v>
      </c>
      <c r="CM77" s="1">
        <v>6.4225154471815463E-3</v>
      </c>
      <c r="CN77" s="1">
        <v>6.6153574876917434E-3</v>
      </c>
      <c r="CO77" s="1">
        <v>8.935959976180961E-3</v>
      </c>
      <c r="CP77" s="1">
        <v>9.280937636622074E-3</v>
      </c>
      <c r="CQ77" s="1">
        <v>1.1231844593315164E-2</v>
      </c>
      <c r="CR77" s="1">
        <v>1.1556365466572073E-2</v>
      </c>
      <c r="CS77" s="1">
        <v>1.4188479817820296E-2</v>
      </c>
      <c r="CT77" s="1">
        <v>6.293177881433445E-3</v>
      </c>
      <c r="CU77" s="1">
        <v>7.9253283439513645E-3</v>
      </c>
      <c r="CV77" s="1">
        <v>2.5816508412070244E-2</v>
      </c>
      <c r="CW77" s="1">
        <v>7.0546615190841631E-3</v>
      </c>
      <c r="CX77" s="1">
        <v>1.2458692090329562E-2</v>
      </c>
      <c r="CY77" s="1">
        <v>2.6048402046327003E-2</v>
      </c>
      <c r="CZ77" s="1">
        <v>2.3728397092814334E-2</v>
      </c>
      <c r="DA77" s="1">
        <v>6.8978428335565245E-3</v>
      </c>
      <c r="DB77" s="1">
        <v>5.0716529854808449E-2</v>
      </c>
      <c r="DC77" s="3">
        <v>2.3569792256853659</v>
      </c>
      <c r="DD77" s="3">
        <v>1.8020745961487845</v>
      </c>
    </row>
    <row r="78" spans="1:108" ht="12.75" customHeight="1">
      <c r="A78" s="255">
        <v>574</v>
      </c>
      <c r="B78" s="256" t="s">
        <v>310</v>
      </c>
      <c r="C78" s="26">
        <v>1.8030066224274349E-3</v>
      </c>
      <c r="D78" s="26">
        <v>3.9320770461805541E-3</v>
      </c>
      <c r="E78" s="26">
        <v>8.3617552877848767E-4</v>
      </c>
      <c r="F78" s="26">
        <v>6.6495252336117212E-4</v>
      </c>
      <c r="G78" s="26">
        <v>1.7796600257558846E-3</v>
      </c>
      <c r="H78" s="26">
        <v>2.189693535505916E-3</v>
      </c>
      <c r="I78" s="26">
        <v>0</v>
      </c>
      <c r="J78" s="26">
        <v>1.5099827035089132E-3</v>
      </c>
      <c r="K78" s="26">
        <v>4.2448177001478055E-4</v>
      </c>
      <c r="L78" s="26">
        <v>3.5167666601512069E-3</v>
      </c>
      <c r="M78" s="26">
        <v>0</v>
      </c>
      <c r="N78" s="26">
        <v>7.8234309076950597E-4</v>
      </c>
      <c r="O78" s="26">
        <v>1.803230757465801E-4</v>
      </c>
      <c r="P78" s="26">
        <v>4.1990561776612707E-3</v>
      </c>
      <c r="Q78" s="26">
        <v>9.3586352962347745E-4</v>
      </c>
      <c r="R78" s="26">
        <v>2.295453431116562E-3</v>
      </c>
      <c r="S78" s="26">
        <v>1.4863225936683298E-3</v>
      </c>
      <c r="T78" s="26">
        <v>6.1959458801969305E-4</v>
      </c>
      <c r="U78" s="26">
        <v>2.8587370213015639E-3</v>
      </c>
      <c r="V78" s="26">
        <v>2.5407149744274622E-3</v>
      </c>
      <c r="W78" s="26">
        <v>2.746217672787809E-3</v>
      </c>
      <c r="X78" s="26">
        <v>2.3106515113695417E-3</v>
      </c>
      <c r="Y78" s="26">
        <v>2.4785619505741309E-3</v>
      </c>
      <c r="Z78" s="26">
        <v>0</v>
      </c>
      <c r="AA78" s="26">
        <v>4.9131974197269936E-4</v>
      </c>
      <c r="AB78" s="26">
        <v>7.7566029849859201E-4</v>
      </c>
      <c r="AC78" s="26">
        <v>3.9834899334067848E-3</v>
      </c>
      <c r="AD78" s="26">
        <v>1.8844883719719156E-2</v>
      </c>
      <c r="AE78" s="26">
        <v>1.0405940884052856E-3</v>
      </c>
      <c r="AF78" s="26">
        <v>9.1656128832924696E-4</v>
      </c>
      <c r="AG78" s="26">
        <v>7.108569188364189E-4</v>
      </c>
      <c r="AH78" s="26">
        <v>5.1204065279090907E-4</v>
      </c>
      <c r="AI78" s="26">
        <v>6.2176848087062333E-3</v>
      </c>
      <c r="AJ78" s="26">
        <v>2.2502515586144281E-3</v>
      </c>
      <c r="AK78" s="26">
        <v>5.9051368836223342E-3</v>
      </c>
      <c r="AL78" s="26">
        <v>6.0315811947881269E-3</v>
      </c>
      <c r="AM78" s="26">
        <v>3.6948347669633185E-3</v>
      </c>
      <c r="AN78" s="26">
        <v>6.8224261098422546E-3</v>
      </c>
      <c r="AO78" s="26">
        <v>1.9224678476116808E-2</v>
      </c>
      <c r="AP78" s="26">
        <v>2.6917811681836708E-3</v>
      </c>
      <c r="AQ78" s="26">
        <v>3.0015916331175745E-3</v>
      </c>
      <c r="AR78" s="26">
        <v>2.4916898353557634E-3</v>
      </c>
      <c r="AS78" s="26">
        <v>1.1793865038408912E-3</v>
      </c>
      <c r="AT78" s="26">
        <v>1.041697650524227E-3</v>
      </c>
      <c r="AU78" s="26">
        <v>7.7346413583742613E-4</v>
      </c>
      <c r="AV78" s="26">
        <v>8.8062507501003953E-4</v>
      </c>
      <c r="AW78" s="26">
        <v>5.397667083525536E-4</v>
      </c>
      <c r="AX78" s="26">
        <v>9.2328966872933557E-4</v>
      </c>
      <c r="AY78" s="26">
        <v>7.7635680973195658E-4</v>
      </c>
      <c r="AZ78" s="26">
        <v>3.481750909895078E-4</v>
      </c>
      <c r="BA78" s="26">
        <v>8.5557252171984514E-4</v>
      </c>
      <c r="BB78" s="26">
        <v>6.7019709921910286E-4</v>
      </c>
      <c r="BC78" s="26">
        <v>1.4873449292206718E-4</v>
      </c>
      <c r="BD78" s="26">
        <v>2.3958582022222787E-3</v>
      </c>
      <c r="BE78" s="26">
        <v>2.4683418018316967E-3</v>
      </c>
      <c r="BF78" s="26">
        <v>0</v>
      </c>
      <c r="BG78" s="26">
        <v>7.3846225249612964E-4</v>
      </c>
      <c r="BH78" s="26">
        <v>6.4205736910910957E-2</v>
      </c>
      <c r="BI78" s="26">
        <v>1.0734805580644544E-3</v>
      </c>
      <c r="BJ78" s="26">
        <v>9.598816536749681E-4</v>
      </c>
      <c r="BK78" s="26">
        <v>2.3999270314298267E-3</v>
      </c>
      <c r="BL78" s="26">
        <v>2.0971766778574083E-3</v>
      </c>
      <c r="BM78" s="26">
        <v>6.7321084464393617E-3</v>
      </c>
      <c r="BN78" s="26">
        <v>3.5006065530813011E-3</v>
      </c>
      <c r="BO78" s="26">
        <v>7.4739432571723223E-4</v>
      </c>
      <c r="BP78" s="26">
        <v>6.502305522822796E-4</v>
      </c>
      <c r="BQ78" s="26">
        <v>4.7647016323366665E-4</v>
      </c>
      <c r="BR78" s="26">
        <v>2.7015821537088828E-4</v>
      </c>
      <c r="BS78" s="26">
        <v>2.8721472152380294E-4</v>
      </c>
      <c r="BT78" s="26">
        <v>1.8477444460540392E-4</v>
      </c>
      <c r="BU78" s="26">
        <v>7.9634832497287988E-5</v>
      </c>
      <c r="BV78" s="26">
        <v>4.0245593798259196E-4</v>
      </c>
      <c r="BW78" s="26">
        <v>1.7871672861895593E-3</v>
      </c>
      <c r="BX78" s="26">
        <v>4.0451116970557687E-3</v>
      </c>
      <c r="BY78" s="26">
        <v>1.1497669477687369</v>
      </c>
      <c r="BZ78" s="26">
        <v>1.2830608110616687E-3</v>
      </c>
      <c r="CA78" s="26">
        <v>1.6003791663446272E-4</v>
      </c>
      <c r="CB78" s="26">
        <v>4.9567533452174201E-4</v>
      </c>
      <c r="CC78" s="26">
        <v>2.4526793704785795E-4</v>
      </c>
      <c r="CD78" s="26">
        <v>9.348245752524685E-4</v>
      </c>
      <c r="CE78" s="26">
        <v>2.3558344186905863E-4</v>
      </c>
      <c r="CF78" s="26">
        <v>2.2531164058663383E-4</v>
      </c>
      <c r="CG78" s="26">
        <v>2.921192041938602E-4</v>
      </c>
      <c r="CH78" s="26">
        <v>1.7151160660404098E-4</v>
      </c>
      <c r="CI78" s="26">
        <v>6.5724715616020935E-4</v>
      </c>
      <c r="CJ78" s="26">
        <v>2.9243956914091297E-4</v>
      </c>
      <c r="CK78" s="26">
        <v>3.38984032142668E-4</v>
      </c>
      <c r="CL78" s="26">
        <v>3.8510365342159063E-4</v>
      </c>
      <c r="CM78" s="26">
        <v>2.5051714287225609E-4</v>
      </c>
      <c r="CN78" s="26">
        <v>1.567030135145587E-4</v>
      </c>
      <c r="CO78" s="26">
        <v>3.5489409057544078E-4</v>
      </c>
      <c r="CP78" s="26">
        <v>2.9852234778218669E-4</v>
      </c>
      <c r="CQ78" s="26">
        <v>3.3236327702589025E-4</v>
      </c>
      <c r="CR78" s="26">
        <v>2.1420522638249256E-4</v>
      </c>
      <c r="CS78" s="26">
        <v>2.3928117868217007E-4</v>
      </c>
      <c r="CT78" s="26">
        <v>1.0045684462182667E-3</v>
      </c>
      <c r="CU78" s="26">
        <v>2.0874601609453952E-4</v>
      </c>
      <c r="CV78" s="26">
        <v>6.3912014842621074E-4</v>
      </c>
      <c r="CW78" s="26">
        <v>6.2743139854868745E-4</v>
      </c>
      <c r="CX78" s="26">
        <v>4.3410008446700759E-4</v>
      </c>
      <c r="CY78" s="26">
        <v>5.6958228959960581E-4</v>
      </c>
      <c r="CZ78" s="26">
        <v>5.4800273964526096E-4</v>
      </c>
      <c r="DA78" s="26">
        <v>1.8847508352781009E-3</v>
      </c>
      <c r="DB78" s="26">
        <v>9.7842921934929161E-4</v>
      </c>
      <c r="DC78" s="6">
        <v>1.3935624892331993</v>
      </c>
      <c r="DD78" s="6">
        <v>1.0654754749748683</v>
      </c>
    </row>
    <row r="79" spans="1:108" ht="12.75" customHeight="1">
      <c r="A79" s="254">
        <v>575</v>
      </c>
      <c r="B79" s="83" t="s">
        <v>311</v>
      </c>
      <c r="C79" s="1">
        <v>1.0745710782858132E-4</v>
      </c>
      <c r="D79" s="1">
        <v>1.2582387870152604E-4</v>
      </c>
      <c r="E79" s="1">
        <v>5.2327169080926283E-4</v>
      </c>
      <c r="F79" s="1">
        <v>1.4623374645248794E-4</v>
      </c>
      <c r="G79" s="1">
        <v>1.7543722526512843E-4</v>
      </c>
      <c r="H79" s="1">
        <v>1.9911797920051893E-3</v>
      </c>
      <c r="I79" s="1">
        <v>0</v>
      </c>
      <c r="J79" s="1">
        <v>1.2725030996036348E-4</v>
      </c>
      <c r="K79" s="1">
        <v>7.6699645465793965E-5</v>
      </c>
      <c r="L79" s="1">
        <v>1.5438739603140339E-4</v>
      </c>
      <c r="M79" s="1">
        <v>0</v>
      </c>
      <c r="N79" s="1">
        <v>4.3477063800942818E-4</v>
      </c>
      <c r="O79" s="1">
        <v>3.0530559161925052E-4</v>
      </c>
      <c r="P79" s="1">
        <v>1.8047347475599472E-4</v>
      </c>
      <c r="Q79" s="1">
        <v>4.4485802911788813E-4</v>
      </c>
      <c r="R79" s="1">
        <v>1.3196620588243967E-4</v>
      </c>
      <c r="S79" s="1">
        <v>2.1131828344146837E-4</v>
      </c>
      <c r="T79" s="1">
        <v>4.9446467577864963E-4</v>
      </c>
      <c r="U79" s="1">
        <v>1.5680768599185205E-4</v>
      </c>
      <c r="V79" s="1">
        <v>2.1709059986025874E-4</v>
      </c>
      <c r="W79" s="1">
        <v>7.5607734709952283E-5</v>
      </c>
      <c r="X79" s="1">
        <v>1.8399020763695291E-4</v>
      </c>
      <c r="Y79" s="1">
        <v>2.0329870248914406E-4</v>
      </c>
      <c r="Z79" s="1">
        <v>0</v>
      </c>
      <c r="AA79" s="1">
        <v>1.0585508311555633E-3</v>
      </c>
      <c r="AB79" s="1">
        <v>2.0859613398941854E-4</v>
      </c>
      <c r="AC79" s="1">
        <v>3.0597668297714374E-5</v>
      </c>
      <c r="AD79" s="1">
        <v>9.8062012099015851E-5</v>
      </c>
      <c r="AE79" s="1">
        <v>3.3491843231608893E-4</v>
      </c>
      <c r="AF79" s="1">
        <v>3.6916634328249746E-4</v>
      </c>
      <c r="AG79" s="1">
        <v>5.5957728942957613E-4</v>
      </c>
      <c r="AH79" s="1">
        <v>6.7571569614803155E-5</v>
      </c>
      <c r="AI79" s="1">
        <v>2.7414801271609135E-4</v>
      </c>
      <c r="AJ79" s="1">
        <v>2.7318884948322823E-4</v>
      </c>
      <c r="AK79" s="1">
        <v>3.4320536042370018E-4</v>
      </c>
      <c r="AL79" s="1">
        <v>1.0683071244700796E-4</v>
      </c>
      <c r="AM79" s="1">
        <v>1.2531678205092927E-4</v>
      </c>
      <c r="AN79" s="1">
        <v>1.4213770527081928E-4</v>
      </c>
      <c r="AO79" s="1">
        <v>1.0910973524424557E-4</v>
      </c>
      <c r="AP79" s="1">
        <v>1.6996951972502792E-4</v>
      </c>
      <c r="AQ79" s="1">
        <v>6.1072072737539205E-4</v>
      </c>
      <c r="AR79" s="1">
        <v>2.9150098290499387E-4</v>
      </c>
      <c r="AS79" s="1">
        <v>4.7216414518446023E-4</v>
      </c>
      <c r="AT79" s="1">
        <v>4.6713057481159075E-4</v>
      </c>
      <c r="AU79" s="1">
        <v>3.8713280204499313E-4</v>
      </c>
      <c r="AV79" s="1">
        <v>2.7587549324697362E-4</v>
      </c>
      <c r="AW79" s="1">
        <v>1.9243434420720642E-4</v>
      </c>
      <c r="AX79" s="1">
        <v>3.10678267880113E-4</v>
      </c>
      <c r="AY79" s="1">
        <v>3.686522648858438E-4</v>
      </c>
      <c r="AZ79" s="1">
        <v>4.2747809753045188E-4</v>
      </c>
      <c r="BA79" s="1">
        <v>4.0454143909145722E-4</v>
      </c>
      <c r="BB79" s="1">
        <v>1.455917058885843E-4</v>
      </c>
      <c r="BC79" s="1">
        <v>3.7297111829046812E-4</v>
      </c>
      <c r="BD79" s="1">
        <v>2.0100392007882102E-4</v>
      </c>
      <c r="BE79" s="1">
        <v>1.4349741043873091E-4</v>
      </c>
      <c r="BF79" s="1">
        <v>0</v>
      </c>
      <c r="BG79" s="1">
        <v>2.6523799076726064E-4</v>
      </c>
      <c r="BH79" s="1">
        <v>1.0273129761388542E-4</v>
      </c>
      <c r="BI79" s="1">
        <v>1.6099564308750121E-4</v>
      </c>
      <c r="BJ79" s="1">
        <v>2.620240975266452E-4</v>
      </c>
      <c r="BK79" s="1">
        <v>2.1012335870367678E-4</v>
      </c>
      <c r="BL79" s="1">
        <v>1.7321865078766426E-4</v>
      </c>
      <c r="BM79" s="1">
        <v>1.6173058840219799E-4</v>
      </c>
      <c r="BN79" s="1">
        <v>1.1886018622873091E-4</v>
      </c>
      <c r="BO79" s="1">
        <v>3.072913451657121E-4</v>
      </c>
      <c r="BP79" s="1">
        <v>1.4239504681117581E-3</v>
      </c>
      <c r="BQ79" s="1">
        <v>9.8341205654185943E-4</v>
      </c>
      <c r="BR79" s="1">
        <v>4.4809619808501718E-4</v>
      </c>
      <c r="BS79" s="1">
        <v>1.7695234353862899E-4</v>
      </c>
      <c r="BT79" s="1">
        <v>1.1833132150608476E-4</v>
      </c>
      <c r="BU79" s="1">
        <v>4.0905753784733608E-5</v>
      </c>
      <c r="BV79" s="1">
        <v>9.3090058955501971E-5</v>
      </c>
      <c r="BW79" s="1">
        <v>1.7856571761830329E-4</v>
      </c>
      <c r="BX79" s="1">
        <v>1.4452959227649129E-4</v>
      </c>
      <c r="BY79" s="1">
        <v>2.4004484107792074E-4</v>
      </c>
      <c r="BZ79" s="1">
        <v>1.0015752542354135</v>
      </c>
      <c r="CA79" s="1">
        <v>8.779929318279893E-4</v>
      </c>
      <c r="CB79" s="1">
        <v>2.2215283135629233E-4</v>
      </c>
      <c r="CC79" s="1">
        <v>3.2251213919500611E-4</v>
      </c>
      <c r="CD79" s="1">
        <v>5.6824090233869107E-3</v>
      </c>
      <c r="CE79" s="1">
        <v>5.3777600197644072E-4</v>
      </c>
      <c r="CF79" s="1">
        <v>1.1756101160718558E-3</v>
      </c>
      <c r="CG79" s="1">
        <v>1.3572225630655828E-3</v>
      </c>
      <c r="CH79" s="1">
        <v>1.0878345989795389E-3</v>
      </c>
      <c r="CI79" s="1">
        <v>4.6546317283808984E-3</v>
      </c>
      <c r="CJ79" s="1">
        <v>4.169514749340851E-4</v>
      </c>
      <c r="CK79" s="1">
        <v>1.0120902338967694E-3</v>
      </c>
      <c r="CL79" s="1">
        <v>1.1405709454384396E-3</v>
      </c>
      <c r="CM79" s="1">
        <v>3.2971230461048849E-4</v>
      </c>
      <c r="CN79" s="1">
        <v>1.0113065595691581E-4</v>
      </c>
      <c r="CO79" s="1">
        <v>1.7162363491962415E-4</v>
      </c>
      <c r="CP79" s="1">
        <v>1.5551385972187618E-4</v>
      </c>
      <c r="CQ79" s="1">
        <v>1.2688459429260311E-3</v>
      </c>
      <c r="CR79" s="1">
        <v>5.4999593497034014E-4</v>
      </c>
      <c r="CS79" s="1">
        <v>1.4534765741038196E-3</v>
      </c>
      <c r="CT79" s="1">
        <v>2.2169615547245917E-4</v>
      </c>
      <c r="CU79" s="1">
        <v>8.5344046633578695E-4</v>
      </c>
      <c r="CV79" s="1">
        <v>4.1060130874326649E-4</v>
      </c>
      <c r="CW79" s="1">
        <v>2.7977241583266113E-4</v>
      </c>
      <c r="CX79" s="1">
        <v>4.491228670412579E-4</v>
      </c>
      <c r="CY79" s="1">
        <v>7.0669529740514318E-4</v>
      </c>
      <c r="CZ79" s="1">
        <v>5.6110242525144447E-4</v>
      </c>
      <c r="DA79" s="1">
        <v>2.1564533607854923E-4</v>
      </c>
      <c r="DB79" s="1">
        <v>2.1137457765948264E-3</v>
      </c>
      <c r="DC79" s="3">
        <v>1.051325234162886</v>
      </c>
      <c r="DD79" s="3">
        <v>0.8038112835823592</v>
      </c>
    </row>
    <row r="80" spans="1:108" ht="12.75" customHeight="1">
      <c r="A80" s="254">
        <v>576</v>
      </c>
      <c r="B80" s="83" t="s">
        <v>312</v>
      </c>
      <c r="C80" s="1">
        <v>2.1875476915144193E-4</v>
      </c>
      <c r="D80" s="1">
        <v>7.8740728481617472E-4</v>
      </c>
      <c r="E80" s="1">
        <v>1.7971348367208358E-4</v>
      </c>
      <c r="F80" s="1">
        <v>1.0529019653112111E-4</v>
      </c>
      <c r="G80" s="1">
        <v>3.2732458754073865E-4</v>
      </c>
      <c r="H80" s="1">
        <v>1.786945625055236E-4</v>
      </c>
      <c r="I80" s="1">
        <v>0</v>
      </c>
      <c r="J80" s="1">
        <v>5.9125405450435268E-4</v>
      </c>
      <c r="K80" s="1">
        <v>1.3708016335160301E-4</v>
      </c>
      <c r="L80" s="1">
        <v>5.0120936688208555E-4</v>
      </c>
      <c r="M80" s="1">
        <v>0</v>
      </c>
      <c r="N80" s="1">
        <v>2.745780108276118E-4</v>
      </c>
      <c r="O80" s="1">
        <v>1.4616027504287926E-4</v>
      </c>
      <c r="P80" s="1">
        <v>2.9390785317408302E-4</v>
      </c>
      <c r="Q80" s="1">
        <v>2.9249530841317335E-4</v>
      </c>
      <c r="R80" s="1">
        <v>3.1899204831849258E-4</v>
      </c>
      <c r="S80" s="1">
        <v>5.6001242083015233E-4</v>
      </c>
      <c r="T80" s="1">
        <v>3.31345334421673E-4</v>
      </c>
      <c r="U80" s="1">
        <v>3.4379365228734974E-4</v>
      </c>
      <c r="V80" s="1">
        <v>1.9975568783587634E-4</v>
      </c>
      <c r="W80" s="1">
        <v>3.7702809296467915E-4</v>
      </c>
      <c r="X80" s="1">
        <v>3.5245491551283024E-4</v>
      </c>
      <c r="Y80" s="1">
        <v>3.9794240000776848E-4</v>
      </c>
      <c r="Z80" s="1">
        <v>0</v>
      </c>
      <c r="AA80" s="1">
        <v>1.1967100613553286E-4</v>
      </c>
      <c r="AB80" s="1">
        <v>1.82389465305867E-4</v>
      </c>
      <c r="AC80" s="1">
        <v>1.8185015988225322E-4</v>
      </c>
      <c r="AD80" s="1">
        <v>1.2360360793371353E-4</v>
      </c>
      <c r="AE80" s="1">
        <v>1.9754283493280238E-4</v>
      </c>
      <c r="AF80" s="1">
        <v>1.922601325702593E-4</v>
      </c>
      <c r="AG80" s="1">
        <v>1.6159380848647685E-4</v>
      </c>
      <c r="AH80" s="1">
        <v>3.420228812378859E-5</v>
      </c>
      <c r="AI80" s="1">
        <v>5.9164821999363741E-4</v>
      </c>
      <c r="AJ80" s="1">
        <v>3.3813331432588944E-4</v>
      </c>
      <c r="AK80" s="1">
        <v>7.3460755601441612E-4</v>
      </c>
      <c r="AL80" s="1">
        <v>2.3393779403812625E-4</v>
      </c>
      <c r="AM80" s="1">
        <v>3.1120582559487691E-4</v>
      </c>
      <c r="AN80" s="1">
        <v>4.1699426507544192E-4</v>
      </c>
      <c r="AO80" s="1">
        <v>2.1460453230333888E-4</v>
      </c>
      <c r="AP80" s="1">
        <v>2.5072816554471431E-4</v>
      </c>
      <c r="AQ80" s="1">
        <v>2.6065474547660176E-4</v>
      </c>
      <c r="AR80" s="1">
        <v>2.0396642530439585E-4</v>
      </c>
      <c r="AS80" s="1">
        <v>1.5793197391256441E-4</v>
      </c>
      <c r="AT80" s="1">
        <v>1.3423668927127537E-4</v>
      </c>
      <c r="AU80" s="1">
        <v>1.7359251407294513E-4</v>
      </c>
      <c r="AV80" s="1">
        <v>1.6003759612422098E-4</v>
      </c>
      <c r="AW80" s="1">
        <v>9.0387046995482444E-5</v>
      </c>
      <c r="AX80" s="1">
        <v>1.3140994264597303E-4</v>
      </c>
      <c r="AY80" s="1">
        <v>1.1085886473709641E-4</v>
      </c>
      <c r="AZ80" s="1">
        <v>1.2344490143499377E-4</v>
      </c>
      <c r="BA80" s="1">
        <v>1.6264113945501258E-4</v>
      </c>
      <c r="BB80" s="1">
        <v>1.5233082021231709E-4</v>
      </c>
      <c r="BC80" s="1">
        <v>1.4571145396346993E-4</v>
      </c>
      <c r="BD80" s="1">
        <v>2.9473650933997344E-4</v>
      </c>
      <c r="BE80" s="1">
        <v>2.6303542995413025E-4</v>
      </c>
      <c r="BF80" s="1">
        <v>0</v>
      </c>
      <c r="BG80" s="1">
        <v>2.1124841735532202E-4</v>
      </c>
      <c r="BH80" s="1">
        <v>4.2522956482392667E-4</v>
      </c>
      <c r="BI80" s="1">
        <v>2.8192213644713824E-4</v>
      </c>
      <c r="BJ80" s="1">
        <v>2.9853468137024022E-4</v>
      </c>
      <c r="BK80" s="1">
        <v>3.3102270199853525E-4</v>
      </c>
      <c r="BL80" s="1">
        <v>3.4871970381950836E-4</v>
      </c>
      <c r="BM80" s="1">
        <v>3.9167449282746E-4</v>
      </c>
      <c r="BN80" s="1">
        <v>4.4889131905962739E-4</v>
      </c>
      <c r="BO80" s="1">
        <v>1.1145908791830833E-4</v>
      </c>
      <c r="BP80" s="1">
        <v>6.3514984544976919E-5</v>
      </c>
      <c r="BQ80" s="1">
        <v>6.9669095289874339E-5</v>
      </c>
      <c r="BR80" s="1">
        <v>5.6456945689148169E-5</v>
      </c>
      <c r="BS80" s="1">
        <v>4.4591071988392082E-5</v>
      </c>
      <c r="BT80" s="1">
        <v>4.5646372147176725E-5</v>
      </c>
      <c r="BU80" s="1">
        <v>2.1531852910081304E-5</v>
      </c>
      <c r="BV80" s="1">
        <v>1.527730769530174E-4</v>
      </c>
      <c r="BW80" s="1">
        <v>2.1435157111739526E-4</v>
      </c>
      <c r="BX80" s="1">
        <v>2.1031674963621887E-4</v>
      </c>
      <c r="BY80" s="1">
        <v>1.4612612803375756E-4</v>
      </c>
      <c r="BZ80" s="1">
        <v>1.7797679000156256E-4</v>
      </c>
      <c r="CA80" s="1">
        <v>1.0007451034629384</v>
      </c>
      <c r="CB80" s="1">
        <v>7.7947867983133763E-5</v>
      </c>
      <c r="CC80" s="1">
        <v>4.5066082760002246E-5</v>
      </c>
      <c r="CD80" s="1">
        <v>1.9583333963117235E-3</v>
      </c>
      <c r="CE80" s="1">
        <v>5.522325252666946E-5</v>
      </c>
      <c r="CF80" s="1">
        <v>6.1527365210389053E-5</v>
      </c>
      <c r="CG80" s="1">
        <v>6.9177742774667827E-5</v>
      </c>
      <c r="CH80" s="1">
        <v>4.7908957105473824E-5</v>
      </c>
      <c r="CI80" s="1">
        <v>3.321937370567578E-4</v>
      </c>
      <c r="CJ80" s="1">
        <v>6.3875848585549384E-5</v>
      </c>
      <c r="CK80" s="1">
        <v>5.5517824696379103E-5</v>
      </c>
      <c r="CL80" s="1">
        <v>1.1251354929535396E-4</v>
      </c>
      <c r="CM80" s="1">
        <v>1.4633027755993992E-4</v>
      </c>
      <c r="CN80" s="1">
        <v>2.7400805804509272E-5</v>
      </c>
      <c r="CO80" s="1">
        <v>1.1256679629567896E-4</v>
      </c>
      <c r="CP80" s="1">
        <v>8.2176559788026975E-5</v>
      </c>
      <c r="CQ80" s="1">
        <v>1.1453188389846766E-4</v>
      </c>
      <c r="CR80" s="1">
        <v>4.7208571896922918E-5</v>
      </c>
      <c r="CS80" s="1">
        <v>2.2918713812299996E-4</v>
      </c>
      <c r="CT80" s="1">
        <v>1.928356216051116E-4</v>
      </c>
      <c r="CU80" s="1">
        <v>4.9104306727224175E-5</v>
      </c>
      <c r="CV80" s="1">
        <v>1.9314819216336779E-4</v>
      </c>
      <c r="CW80" s="1">
        <v>2.8771552447583382E-4</v>
      </c>
      <c r="CX80" s="1">
        <v>8.6591156292256872E-5</v>
      </c>
      <c r="CY80" s="1">
        <v>8.5827460166948441E-5</v>
      </c>
      <c r="CZ80" s="1">
        <v>9.4546139822982415E-5</v>
      </c>
      <c r="DA80" s="1">
        <v>7.4047814649201647E-4</v>
      </c>
      <c r="DB80" s="1">
        <v>7.4357939258128613E-4</v>
      </c>
      <c r="DC80" s="3">
        <v>1.0246744173026232</v>
      </c>
      <c r="DD80" s="3">
        <v>0.78343487996067351</v>
      </c>
    </row>
    <row r="81" spans="1:108" ht="12.75" customHeight="1">
      <c r="A81" s="254">
        <v>577</v>
      </c>
      <c r="B81" s="83" t="s">
        <v>313</v>
      </c>
      <c r="C81" s="1">
        <v>2.1633522190705689E-3</v>
      </c>
      <c r="D81" s="1">
        <v>8.4911187736458459E-3</v>
      </c>
      <c r="E81" s="1">
        <v>1.9330236452254593E-3</v>
      </c>
      <c r="F81" s="1">
        <v>1.1342409207523781E-3</v>
      </c>
      <c r="G81" s="1">
        <v>3.6713134323671298E-3</v>
      </c>
      <c r="H81" s="1">
        <v>1.9657773444822523E-3</v>
      </c>
      <c r="I81" s="1">
        <v>0</v>
      </c>
      <c r="J81" s="1">
        <v>5.3878714318867085E-3</v>
      </c>
      <c r="K81" s="1">
        <v>1.3718525421807348E-3</v>
      </c>
      <c r="L81" s="1">
        <v>2.3855796818161804E-2</v>
      </c>
      <c r="M81" s="1">
        <v>0</v>
      </c>
      <c r="N81" s="1">
        <v>2.4110554907375552E-3</v>
      </c>
      <c r="O81" s="1">
        <v>1.58903043533157E-3</v>
      </c>
      <c r="P81" s="1">
        <v>3.1822417777146597E-3</v>
      </c>
      <c r="Q81" s="1">
        <v>1.9516854484398936E-3</v>
      </c>
      <c r="R81" s="1">
        <v>4.8080462522017637E-3</v>
      </c>
      <c r="S81" s="1">
        <v>4.371217197804843E-3</v>
      </c>
      <c r="T81" s="1">
        <v>2.3255163507435281E-3</v>
      </c>
      <c r="U81" s="1">
        <v>6.0251171665821118E-3</v>
      </c>
      <c r="V81" s="1">
        <v>3.5556347870462509E-3</v>
      </c>
      <c r="W81" s="1">
        <v>3.6111884271410447E-3</v>
      </c>
      <c r="X81" s="1">
        <v>2.7737519396914588E-3</v>
      </c>
      <c r="Y81" s="1">
        <v>4.3575261910702772E-3</v>
      </c>
      <c r="Z81" s="1">
        <v>0</v>
      </c>
      <c r="AA81" s="1">
        <v>9.704576972324959E-4</v>
      </c>
      <c r="AB81" s="1">
        <v>1.400877011231264E-3</v>
      </c>
      <c r="AC81" s="1">
        <v>7.3792701328033944E-3</v>
      </c>
      <c r="AD81" s="1">
        <v>1.7392644522738533E-3</v>
      </c>
      <c r="AE81" s="1">
        <v>2.6051304386067323E-3</v>
      </c>
      <c r="AF81" s="1">
        <v>1.8394542382336155E-3</v>
      </c>
      <c r="AG81" s="1">
        <v>2.1755000650434692E-3</v>
      </c>
      <c r="AH81" s="1">
        <v>7.3427835908623275E-4</v>
      </c>
      <c r="AI81" s="1">
        <v>4.6196679052715219E-3</v>
      </c>
      <c r="AJ81" s="1">
        <v>4.6902914462705171E-3</v>
      </c>
      <c r="AK81" s="1">
        <v>7.4794593840267461E-3</v>
      </c>
      <c r="AL81" s="1">
        <v>1.8830457835748904E-3</v>
      </c>
      <c r="AM81" s="1">
        <v>2.7169394471195409E-3</v>
      </c>
      <c r="AN81" s="1">
        <v>3.8324701865931569E-3</v>
      </c>
      <c r="AO81" s="1">
        <v>6.8896743614826174E-3</v>
      </c>
      <c r="AP81" s="1">
        <v>5.3530113407441763E-3</v>
      </c>
      <c r="AQ81" s="1">
        <v>2.1859677687782754E-3</v>
      </c>
      <c r="AR81" s="1">
        <v>2.1502321871256225E-3</v>
      </c>
      <c r="AS81" s="1">
        <v>1.4918496840023003E-3</v>
      </c>
      <c r="AT81" s="1">
        <v>1.2786250457146229E-3</v>
      </c>
      <c r="AU81" s="1">
        <v>2.4241300685633135E-3</v>
      </c>
      <c r="AV81" s="1">
        <v>1.9439246370066144E-3</v>
      </c>
      <c r="AW81" s="1">
        <v>1.0924254447066265E-3</v>
      </c>
      <c r="AX81" s="1">
        <v>1.7155668156201536E-3</v>
      </c>
      <c r="AY81" s="1">
        <v>1.1813195314692856E-3</v>
      </c>
      <c r="AZ81" s="1">
        <v>1.2368085648108128E-3</v>
      </c>
      <c r="BA81" s="1">
        <v>2.4306056179959914E-3</v>
      </c>
      <c r="BB81" s="1">
        <v>1.529309097467701E-3</v>
      </c>
      <c r="BC81" s="1">
        <v>1.5697134879624349E-3</v>
      </c>
      <c r="BD81" s="1">
        <v>1.9296430059993286E-3</v>
      </c>
      <c r="BE81" s="1">
        <v>2.1330057326821423E-3</v>
      </c>
      <c r="BF81" s="1">
        <v>0</v>
      </c>
      <c r="BG81" s="1">
        <v>1.9563346913120724E-3</v>
      </c>
      <c r="BH81" s="1">
        <v>2.71636598437155E-2</v>
      </c>
      <c r="BI81" s="1">
        <v>1.5558331435309661E-3</v>
      </c>
      <c r="BJ81" s="1">
        <v>1.6524876721443779E-3</v>
      </c>
      <c r="BK81" s="1">
        <v>1.8930782147776424E-3</v>
      </c>
      <c r="BL81" s="1">
        <v>2.0360808492445358E-3</v>
      </c>
      <c r="BM81" s="1">
        <v>1.2417108159225834E-2</v>
      </c>
      <c r="BN81" s="1">
        <v>1.6832625051440953E-2</v>
      </c>
      <c r="BO81" s="1">
        <v>1.1926321738493586E-3</v>
      </c>
      <c r="BP81" s="1">
        <v>7.4923959922275612E-4</v>
      </c>
      <c r="BQ81" s="1">
        <v>8.1667541845743743E-4</v>
      </c>
      <c r="BR81" s="1">
        <v>4.2592023358473867E-4</v>
      </c>
      <c r="BS81" s="1">
        <v>5.6374124230693741E-4</v>
      </c>
      <c r="BT81" s="1">
        <v>4.39313181854976E-4</v>
      </c>
      <c r="BU81" s="1">
        <v>1.2530906428249097E-4</v>
      </c>
      <c r="BV81" s="1">
        <v>7.2250280324730914E-4</v>
      </c>
      <c r="BW81" s="1">
        <v>5.4648523421584202E-4</v>
      </c>
      <c r="BX81" s="1">
        <v>2.056530987054521E-3</v>
      </c>
      <c r="BY81" s="1">
        <v>7.8910659215948738E-4</v>
      </c>
      <c r="BZ81" s="1">
        <v>1.6705167456416228E-3</v>
      </c>
      <c r="CA81" s="1">
        <v>2.8426005118861736E-4</v>
      </c>
      <c r="CB81" s="1">
        <v>1.0010248038154541</v>
      </c>
      <c r="CC81" s="1">
        <v>6.3018440199177439E-4</v>
      </c>
      <c r="CD81" s="1">
        <v>3.2343353825597384E-4</v>
      </c>
      <c r="CE81" s="1">
        <v>5.7180733463572529E-4</v>
      </c>
      <c r="CF81" s="1">
        <v>6.8304925837140958E-4</v>
      </c>
      <c r="CG81" s="1">
        <v>8.1316133944494564E-4</v>
      </c>
      <c r="CH81" s="1">
        <v>3.1269969884949552E-4</v>
      </c>
      <c r="CI81" s="1">
        <v>2.3134722762106867E-3</v>
      </c>
      <c r="CJ81" s="1">
        <v>5.0162351807777747E-3</v>
      </c>
      <c r="CK81" s="1">
        <v>6.7145114777714338E-4</v>
      </c>
      <c r="CL81" s="1">
        <v>1.0916255396340928E-3</v>
      </c>
      <c r="CM81" s="1">
        <v>7.2801157492152345E-4</v>
      </c>
      <c r="CN81" s="1">
        <v>8.8375257046111586E-4</v>
      </c>
      <c r="CO81" s="1">
        <v>1.0252762413791635E-3</v>
      </c>
      <c r="CP81" s="1">
        <v>7.0435446992840297E-4</v>
      </c>
      <c r="CQ81" s="1">
        <v>8.4165059788085582E-4</v>
      </c>
      <c r="CR81" s="1">
        <v>3.4237370026791953E-4</v>
      </c>
      <c r="CS81" s="1">
        <v>7.5317388241473795E-4</v>
      </c>
      <c r="CT81" s="1">
        <v>1.2316654901414743E-3</v>
      </c>
      <c r="CU81" s="1">
        <v>4.0817268272675278E-4</v>
      </c>
      <c r="CV81" s="1">
        <v>1.7938741136534239E-3</v>
      </c>
      <c r="CW81" s="1">
        <v>2.4725268678039503E-3</v>
      </c>
      <c r="CX81" s="1">
        <v>7.5216812275982346E-4</v>
      </c>
      <c r="CY81" s="1">
        <v>9.748524386878223E-4</v>
      </c>
      <c r="CZ81" s="1">
        <v>8.3570107233422813E-4</v>
      </c>
      <c r="DA81" s="1">
        <v>4.0107802631253013E-3</v>
      </c>
      <c r="DB81" s="1">
        <v>1.8835600405551786E-3</v>
      </c>
      <c r="DC81" s="3">
        <v>1.2825215361446796</v>
      </c>
      <c r="DD81" s="3">
        <v>0.98057694107506954</v>
      </c>
    </row>
    <row r="82" spans="1:108" ht="12.75" customHeight="1">
      <c r="A82" s="254">
        <v>578</v>
      </c>
      <c r="B82" s="83" t="s">
        <v>314</v>
      </c>
      <c r="C82" s="1">
        <v>1.2290090391418407E-3</v>
      </c>
      <c r="D82" s="1">
        <v>9.037299570017086E-4</v>
      </c>
      <c r="E82" s="1">
        <v>5.2379969403842052E-4</v>
      </c>
      <c r="F82" s="1">
        <v>1.0787270622974738E-3</v>
      </c>
      <c r="G82" s="1">
        <v>1.0764352666201595E-3</v>
      </c>
      <c r="H82" s="1">
        <v>7.740426959221931E-3</v>
      </c>
      <c r="I82" s="1">
        <v>0</v>
      </c>
      <c r="J82" s="1">
        <v>7.2834940125828212E-4</v>
      </c>
      <c r="K82" s="1">
        <v>2.8409099837523895E-4</v>
      </c>
      <c r="L82" s="1">
        <v>9.6532368701222426E-4</v>
      </c>
      <c r="M82" s="1">
        <v>0</v>
      </c>
      <c r="N82" s="1">
        <v>5.8384765272049329E-4</v>
      </c>
      <c r="O82" s="1">
        <v>4.0264667847748095E-4</v>
      </c>
      <c r="P82" s="1">
        <v>9.7731052438812462E-4</v>
      </c>
      <c r="Q82" s="1">
        <v>5.4287336483400711E-4</v>
      </c>
      <c r="R82" s="1">
        <v>7.9674734096612306E-4</v>
      </c>
      <c r="S82" s="1">
        <v>4.5967419630818713E-4</v>
      </c>
      <c r="T82" s="1">
        <v>7.5054808398188641E-4</v>
      </c>
      <c r="U82" s="1">
        <v>1.0503377944331325E-3</v>
      </c>
      <c r="V82" s="1">
        <v>5.3015119665452109E-4</v>
      </c>
      <c r="W82" s="1">
        <v>2.1075451166895643E-4</v>
      </c>
      <c r="X82" s="1">
        <v>4.7707757448657719E-4</v>
      </c>
      <c r="Y82" s="1">
        <v>3.3225676806422465E-4</v>
      </c>
      <c r="Z82" s="1">
        <v>0</v>
      </c>
      <c r="AA82" s="1">
        <v>3.7565344256132736E-4</v>
      </c>
      <c r="AB82" s="1">
        <v>6.037645756614068E-4</v>
      </c>
      <c r="AC82" s="1">
        <v>9.9041465288549662E-5</v>
      </c>
      <c r="AD82" s="1">
        <v>3.7677475612134682E-4</v>
      </c>
      <c r="AE82" s="1">
        <v>7.1521596917312397E-4</v>
      </c>
      <c r="AF82" s="1">
        <v>7.2370583843212445E-4</v>
      </c>
      <c r="AG82" s="1">
        <v>6.4311881081333643E-4</v>
      </c>
      <c r="AH82" s="1">
        <v>1.5675397232644589E-3</v>
      </c>
      <c r="AI82" s="1">
        <v>9.5362673566726675E-4</v>
      </c>
      <c r="AJ82" s="1">
        <v>1.1646957625983294E-3</v>
      </c>
      <c r="AK82" s="1">
        <v>7.5059539549260032E-4</v>
      </c>
      <c r="AL82" s="1">
        <v>4.8366697783113578E-4</v>
      </c>
      <c r="AM82" s="1">
        <v>3.4541734643168471E-4</v>
      </c>
      <c r="AN82" s="1">
        <v>6.8930677307728187E-4</v>
      </c>
      <c r="AO82" s="1">
        <v>4.3087643910763275E-4</v>
      </c>
      <c r="AP82" s="1">
        <v>4.3963396692096374E-4</v>
      </c>
      <c r="AQ82" s="1">
        <v>5.8626207579737157E-4</v>
      </c>
      <c r="AR82" s="1">
        <v>6.8488470166332615E-4</v>
      </c>
      <c r="AS82" s="1">
        <v>4.0210596238936377E-4</v>
      </c>
      <c r="AT82" s="1">
        <v>3.9987612806645373E-4</v>
      </c>
      <c r="AU82" s="1">
        <v>5.4782470906377051E-4</v>
      </c>
      <c r="AV82" s="1">
        <v>4.547302775789444E-4</v>
      </c>
      <c r="AW82" s="1">
        <v>2.1055298197127713E-4</v>
      </c>
      <c r="AX82" s="1">
        <v>1.8320582148895483E-3</v>
      </c>
      <c r="AY82" s="1">
        <v>2.2504510357282241E-4</v>
      </c>
      <c r="AZ82" s="1">
        <v>2.757661734475289E-4</v>
      </c>
      <c r="BA82" s="1">
        <v>6.4708137509268411E-4</v>
      </c>
      <c r="BB82" s="1">
        <v>1.9541735882293545E-4</v>
      </c>
      <c r="BC82" s="1">
        <v>6.6615413916039747E-4</v>
      </c>
      <c r="BD82" s="1">
        <v>4.197968492498632E-4</v>
      </c>
      <c r="BE82" s="1">
        <v>3.4732980457390084E-4</v>
      </c>
      <c r="BF82" s="1">
        <v>0</v>
      </c>
      <c r="BG82" s="1">
        <v>1.1956766613078879E-3</v>
      </c>
      <c r="BH82" s="1">
        <v>2.8486314390441369E-3</v>
      </c>
      <c r="BI82" s="1">
        <v>7.6006315331947967E-4</v>
      </c>
      <c r="BJ82" s="1">
        <v>7.7245481532037653E-4</v>
      </c>
      <c r="BK82" s="1">
        <v>8.0745412802103863E-4</v>
      </c>
      <c r="BL82" s="1">
        <v>5.9581119426907827E-4</v>
      </c>
      <c r="BM82" s="1">
        <v>3.9956282578573814E-4</v>
      </c>
      <c r="BN82" s="1">
        <v>4.0801731684028095E-4</v>
      </c>
      <c r="BO82" s="1">
        <v>3.6451372120173815E-4</v>
      </c>
      <c r="BP82" s="1">
        <v>7.4134475096058333E-4</v>
      </c>
      <c r="BQ82" s="1">
        <v>1.6856523865834147E-3</v>
      </c>
      <c r="BR82" s="1">
        <v>3.2976877531776824E-4</v>
      </c>
      <c r="BS82" s="1">
        <v>2.1446008462504894E-4</v>
      </c>
      <c r="BT82" s="1">
        <v>1.9778557744517796E-4</v>
      </c>
      <c r="BU82" s="1">
        <v>8.1438099619815057E-5</v>
      </c>
      <c r="BV82" s="1">
        <v>5.898879728640628E-3</v>
      </c>
      <c r="BW82" s="1">
        <v>6.5808180051500301E-3</v>
      </c>
      <c r="BX82" s="1">
        <v>2.5257594988790245E-2</v>
      </c>
      <c r="BY82" s="1">
        <v>1.3827293365451111E-2</v>
      </c>
      <c r="BZ82" s="1">
        <v>6.1450454979909981E-2</v>
      </c>
      <c r="CA82" s="1">
        <v>8.6847773245896202E-3</v>
      </c>
      <c r="CB82" s="1">
        <v>2.4038169715445623E-3</v>
      </c>
      <c r="CC82" s="1">
        <v>1.0034721055418037</v>
      </c>
      <c r="CD82" s="1">
        <v>8.8912081881030371E-4</v>
      </c>
      <c r="CE82" s="1">
        <v>3.3211498042056748E-4</v>
      </c>
      <c r="CF82" s="1">
        <v>4.4451218718833183E-4</v>
      </c>
      <c r="CG82" s="1">
        <v>5.0456531086751338E-4</v>
      </c>
      <c r="CH82" s="1">
        <v>4.0560879205704599E-4</v>
      </c>
      <c r="CI82" s="1">
        <v>1.2460598984188342E-3</v>
      </c>
      <c r="CJ82" s="1">
        <v>4.5603195176477699E-4</v>
      </c>
      <c r="CK82" s="1">
        <v>3.5829963406967997E-4</v>
      </c>
      <c r="CL82" s="1">
        <v>3.8506035112066775E-4</v>
      </c>
      <c r="CM82" s="1">
        <v>2.743116928107104E-4</v>
      </c>
      <c r="CN82" s="1">
        <v>2.4441438714337506E-4</v>
      </c>
      <c r="CO82" s="1">
        <v>3.1825025031808962E-4</v>
      </c>
      <c r="CP82" s="1">
        <v>3.1054231394868473E-4</v>
      </c>
      <c r="CQ82" s="1">
        <v>4.715987939325595E-4</v>
      </c>
      <c r="CR82" s="1">
        <v>1.3186531059292228E-3</v>
      </c>
      <c r="CS82" s="1">
        <v>5.5162907572149774E-4</v>
      </c>
      <c r="CT82" s="1">
        <v>3.0534908053442294E-4</v>
      </c>
      <c r="CU82" s="1">
        <v>3.0033520066157675E-4</v>
      </c>
      <c r="CV82" s="1">
        <v>1.1904752112166822E-2</v>
      </c>
      <c r="CW82" s="1">
        <v>1.1422325962693795E-3</v>
      </c>
      <c r="CX82" s="1">
        <v>4.0785914539507673E-4</v>
      </c>
      <c r="CY82" s="1">
        <v>8.4797036254188852E-4</v>
      </c>
      <c r="CZ82" s="1">
        <v>7.8801434701610885E-4</v>
      </c>
      <c r="DA82" s="1">
        <v>5.4684004539001904E-4</v>
      </c>
      <c r="DB82" s="1">
        <v>3.6215115934396741E-3</v>
      </c>
      <c r="DC82" s="3">
        <v>1.2072556514492119</v>
      </c>
      <c r="DD82" s="3">
        <v>0.92303093587982821</v>
      </c>
    </row>
    <row r="83" spans="1:108" ht="12.75" customHeight="1">
      <c r="A83" s="255">
        <v>579</v>
      </c>
      <c r="B83" s="256" t="s">
        <v>391</v>
      </c>
      <c r="C83" s="26">
        <v>2.383036955828521E-4</v>
      </c>
      <c r="D83" s="26">
        <v>3.1036124918033597E-4</v>
      </c>
      <c r="E83" s="26">
        <v>4.2516869183985371E-4</v>
      </c>
      <c r="F83" s="26">
        <v>2.2234727773167985E-4</v>
      </c>
      <c r="G83" s="26">
        <v>3.6895969094481544E-4</v>
      </c>
      <c r="H83" s="26">
        <v>9.5218964360907694E-4</v>
      </c>
      <c r="I83" s="26">
        <v>0</v>
      </c>
      <c r="J83" s="26">
        <v>2.6581533798752385E-4</v>
      </c>
      <c r="K83" s="26">
        <v>1.8922010229797283E-4</v>
      </c>
      <c r="L83" s="26">
        <v>3.050941571667687E-4</v>
      </c>
      <c r="M83" s="26">
        <v>0</v>
      </c>
      <c r="N83" s="26">
        <v>2.573312271860449E-4</v>
      </c>
      <c r="O83" s="26">
        <v>4.680091594260156E-4</v>
      </c>
      <c r="P83" s="26">
        <v>3.1922307139281943E-4</v>
      </c>
      <c r="Q83" s="26">
        <v>5.2066579848366495E-4</v>
      </c>
      <c r="R83" s="26">
        <v>2.5985176393550303E-4</v>
      </c>
      <c r="S83" s="26">
        <v>3.0867098260830417E-4</v>
      </c>
      <c r="T83" s="26">
        <v>3.2943179961237185E-4</v>
      </c>
      <c r="U83" s="26">
        <v>5.1298711634924839E-4</v>
      </c>
      <c r="V83" s="26">
        <v>4.8875502782610005E-4</v>
      </c>
      <c r="W83" s="26">
        <v>1.0647121997474997E-4</v>
      </c>
      <c r="X83" s="26">
        <v>2.7870886208897108E-4</v>
      </c>
      <c r="Y83" s="26">
        <v>3.0443088740711547E-4</v>
      </c>
      <c r="Z83" s="26">
        <v>0</v>
      </c>
      <c r="AA83" s="26">
        <v>8.2194140138865286E-4</v>
      </c>
      <c r="AB83" s="26">
        <v>2.4987064819416595E-4</v>
      </c>
      <c r="AC83" s="26">
        <v>5.0988914205557265E-5</v>
      </c>
      <c r="AD83" s="26">
        <v>1.1286359157223425E-4</v>
      </c>
      <c r="AE83" s="26">
        <v>4.9719261094600259E-4</v>
      </c>
      <c r="AF83" s="26">
        <v>2.9167418560776057E-4</v>
      </c>
      <c r="AG83" s="26">
        <v>5.2168431265684693E-4</v>
      </c>
      <c r="AH83" s="26">
        <v>1.4916401363183719E-4</v>
      </c>
      <c r="AI83" s="26">
        <v>3.4610704213124187E-4</v>
      </c>
      <c r="AJ83" s="26">
        <v>4.1554323419805205E-4</v>
      </c>
      <c r="AK83" s="26">
        <v>3.8887398068923444E-4</v>
      </c>
      <c r="AL83" s="26">
        <v>1.4661548006476068E-4</v>
      </c>
      <c r="AM83" s="26">
        <v>1.3015072047146804E-4</v>
      </c>
      <c r="AN83" s="26">
        <v>2.2763366187128839E-4</v>
      </c>
      <c r="AO83" s="26">
        <v>1.8588529555934284E-4</v>
      </c>
      <c r="AP83" s="26">
        <v>2.754922420549289E-4</v>
      </c>
      <c r="AQ83" s="26">
        <v>5.6908579655106045E-4</v>
      </c>
      <c r="AR83" s="26">
        <v>4.001833999488899E-4</v>
      </c>
      <c r="AS83" s="26">
        <v>3.0857330351858622E-4</v>
      </c>
      <c r="AT83" s="26">
        <v>3.3888747926312664E-4</v>
      </c>
      <c r="AU83" s="26">
        <v>3.1777055189446854E-4</v>
      </c>
      <c r="AV83" s="26">
        <v>2.9863282570497836E-4</v>
      </c>
      <c r="AW83" s="26">
        <v>1.6061765870055983E-4</v>
      </c>
      <c r="AX83" s="26">
        <v>2.9990357220741352E-4</v>
      </c>
      <c r="AY83" s="26">
        <v>1.6700712526884141E-4</v>
      </c>
      <c r="AZ83" s="26">
        <v>3.0258416652089928E-4</v>
      </c>
      <c r="BA83" s="26">
        <v>2.7931764622017444E-4</v>
      </c>
      <c r="BB83" s="26">
        <v>1.6437603320043674E-4</v>
      </c>
      <c r="BC83" s="26">
        <v>2.17538707977771E-4</v>
      </c>
      <c r="BD83" s="26">
        <v>2.2973760822879978E-4</v>
      </c>
      <c r="BE83" s="26">
        <v>2.7436974548398493E-4</v>
      </c>
      <c r="BF83" s="26">
        <v>0</v>
      </c>
      <c r="BG83" s="26">
        <v>2.7387855017665892E-4</v>
      </c>
      <c r="BH83" s="26">
        <v>7.3987419503567951E-4</v>
      </c>
      <c r="BI83" s="26">
        <v>4.4086132897679179E-4</v>
      </c>
      <c r="BJ83" s="26">
        <v>8.384416966631872E-4</v>
      </c>
      <c r="BK83" s="26">
        <v>6.4471862145047687E-4</v>
      </c>
      <c r="BL83" s="26">
        <v>5.7824020091189557E-4</v>
      </c>
      <c r="BM83" s="26">
        <v>9.6699687854282098E-4</v>
      </c>
      <c r="BN83" s="26">
        <v>1.7159246381766194E-3</v>
      </c>
      <c r="BO83" s="26">
        <v>1.5135767655439336E-3</v>
      </c>
      <c r="BP83" s="26">
        <v>9.266083276641226E-4</v>
      </c>
      <c r="BQ83" s="26">
        <v>1.3578310512310239E-3</v>
      </c>
      <c r="BR83" s="26">
        <v>5.292115482665543E-3</v>
      </c>
      <c r="BS83" s="26">
        <v>6.7181394801314352E-4</v>
      </c>
      <c r="BT83" s="26">
        <v>8.6776770908894227E-4</v>
      </c>
      <c r="BU83" s="26">
        <v>3.3710913428588849E-4</v>
      </c>
      <c r="BV83" s="26">
        <v>7.3740344155802417E-4</v>
      </c>
      <c r="BW83" s="26">
        <v>4.0842128878936011E-4</v>
      </c>
      <c r="BX83" s="26">
        <v>3.9306577154228552E-4</v>
      </c>
      <c r="BY83" s="26">
        <v>9.4967758917350762E-4</v>
      </c>
      <c r="BZ83" s="26">
        <v>6.8049645795026251E-4</v>
      </c>
      <c r="CA83" s="26">
        <v>1.2328919366309888E-3</v>
      </c>
      <c r="CB83" s="26">
        <v>8.4663880897620637E-4</v>
      </c>
      <c r="CC83" s="26">
        <v>1.2949905226883143E-3</v>
      </c>
      <c r="CD83" s="26">
        <v>1.0001041604887404</v>
      </c>
      <c r="CE83" s="26">
        <v>5.6794001394319124E-3</v>
      </c>
      <c r="CF83" s="26">
        <v>2.3352070733010238E-3</v>
      </c>
      <c r="CG83" s="26">
        <v>3.0005051417209303E-4</v>
      </c>
      <c r="CH83" s="26">
        <v>3.6500728916275217E-3</v>
      </c>
      <c r="CI83" s="26">
        <v>3.3046323205555353E-3</v>
      </c>
      <c r="CJ83" s="26">
        <v>3.0870593891309545E-3</v>
      </c>
      <c r="CK83" s="26">
        <v>9.079000086114965E-4</v>
      </c>
      <c r="CL83" s="26">
        <v>3.8176968211016018E-3</v>
      </c>
      <c r="CM83" s="26">
        <v>4.4432226126443265E-4</v>
      </c>
      <c r="CN83" s="26">
        <v>2.8843533227575547E-3</v>
      </c>
      <c r="CO83" s="26">
        <v>4.8452515108083618E-3</v>
      </c>
      <c r="CP83" s="26">
        <v>5.3838702613604893E-4</v>
      </c>
      <c r="CQ83" s="26">
        <v>4.2744746801950265E-3</v>
      </c>
      <c r="CR83" s="26">
        <v>8.4537770766120776E-4</v>
      </c>
      <c r="CS83" s="26">
        <v>1.1233633543252283E-3</v>
      </c>
      <c r="CT83" s="26">
        <v>6.4796054671051361E-4</v>
      </c>
      <c r="CU83" s="26">
        <v>7.9409409676051276E-4</v>
      </c>
      <c r="CV83" s="26">
        <v>1.0604361339781139E-3</v>
      </c>
      <c r="CW83" s="26">
        <v>1.1665394293279723E-3</v>
      </c>
      <c r="CX83" s="26">
        <v>8.1628513511904945E-4</v>
      </c>
      <c r="CY83" s="26">
        <v>8.4695062235118151E-4</v>
      </c>
      <c r="CZ83" s="26">
        <v>1.8834507058163243E-3</v>
      </c>
      <c r="DA83" s="26">
        <v>2.647832524600722E-4</v>
      </c>
      <c r="DB83" s="26">
        <v>1.2542443312180001E-3</v>
      </c>
      <c r="DC83" s="6">
        <v>1.0871580618278629</v>
      </c>
      <c r="DD83" s="6">
        <v>0.83120797326869089</v>
      </c>
    </row>
    <row r="84" spans="1:108" ht="12.75" customHeight="1">
      <c r="A84" s="254">
        <v>591</v>
      </c>
      <c r="B84" s="83" t="s">
        <v>316</v>
      </c>
      <c r="C84" s="1">
        <v>2.4190312765616129E-3</v>
      </c>
      <c r="D84" s="1">
        <v>2.3387885158612813E-3</v>
      </c>
      <c r="E84" s="1">
        <v>4.5445396546222048E-3</v>
      </c>
      <c r="F84" s="1">
        <v>2.1074470657569525E-3</v>
      </c>
      <c r="G84" s="1">
        <v>5.3555477839904901E-3</v>
      </c>
      <c r="H84" s="1">
        <v>6.7567274136676779E-3</v>
      </c>
      <c r="I84" s="1">
        <v>0</v>
      </c>
      <c r="J84" s="1">
        <v>3.2856932708937299E-3</v>
      </c>
      <c r="K84" s="1">
        <v>1.2726854029858517E-3</v>
      </c>
      <c r="L84" s="1">
        <v>2.7545790669095249E-3</v>
      </c>
      <c r="M84" s="1">
        <v>0</v>
      </c>
      <c r="N84" s="1">
        <v>3.9297422313807695E-3</v>
      </c>
      <c r="O84" s="1">
        <v>2.9122636477764184E-3</v>
      </c>
      <c r="P84" s="1">
        <v>3.4798629154663054E-3</v>
      </c>
      <c r="Q84" s="1">
        <v>4.0248725138992457E-3</v>
      </c>
      <c r="R84" s="1">
        <v>2.2583342215113278E-3</v>
      </c>
      <c r="S84" s="1">
        <v>2.8128269241621926E-3</v>
      </c>
      <c r="T84" s="1">
        <v>3.5823986587280804E-3</v>
      </c>
      <c r="U84" s="1">
        <v>4.5785657442918319E-3</v>
      </c>
      <c r="V84" s="1">
        <v>2.9043411481690833E-3</v>
      </c>
      <c r="W84" s="1">
        <v>7.8553449183652003E-4</v>
      </c>
      <c r="X84" s="1">
        <v>1.9669584026464409E-3</v>
      </c>
      <c r="Y84" s="1">
        <v>2.2871529740205762E-3</v>
      </c>
      <c r="Z84" s="1">
        <v>0</v>
      </c>
      <c r="AA84" s="1">
        <v>1.4356818282754513E-2</v>
      </c>
      <c r="AB84" s="1">
        <v>2.3037002212257132E-3</v>
      </c>
      <c r="AC84" s="1">
        <v>4.2250721025407438E-4</v>
      </c>
      <c r="AD84" s="1">
        <v>9.8080438477790273E-4</v>
      </c>
      <c r="AE84" s="1">
        <v>3.4217357266527249E-3</v>
      </c>
      <c r="AF84" s="1">
        <v>3.1390034719289634E-3</v>
      </c>
      <c r="AG84" s="1">
        <v>4.4741489870953983E-3</v>
      </c>
      <c r="AH84" s="1">
        <v>1.2466281888163897E-3</v>
      </c>
      <c r="AI84" s="1">
        <v>2.5006516125595296E-3</v>
      </c>
      <c r="AJ84" s="1">
        <v>3.3746662489872177E-3</v>
      </c>
      <c r="AK84" s="1">
        <v>3.5016914153589455E-3</v>
      </c>
      <c r="AL84" s="1">
        <v>1.246803354732541E-3</v>
      </c>
      <c r="AM84" s="1">
        <v>1.5862687468709367E-3</v>
      </c>
      <c r="AN84" s="1">
        <v>2.927123733305306E-3</v>
      </c>
      <c r="AO84" s="1">
        <v>1.382463035251532E-3</v>
      </c>
      <c r="AP84" s="1">
        <v>2.5113746468768236E-3</v>
      </c>
      <c r="AQ84" s="1">
        <v>5.6148067377034434E-3</v>
      </c>
      <c r="AR84" s="1">
        <v>2.7882116274156846E-3</v>
      </c>
      <c r="AS84" s="1">
        <v>3.5576423598343235E-3</v>
      </c>
      <c r="AT84" s="1">
        <v>3.2747027269083625E-3</v>
      </c>
      <c r="AU84" s="1">
        <v>2.9035938773985643E-3</v>
      </c>
      <c r="AV84" s="1">
        <v>2.573193492592937E-3</v>
      </c>
      <c r="AW84" s="1">
        <v>1.7598482541529958E-3</v>
      </c>
      <c r="AX84" s="1">
        <v>2.9471598295509045E-3</v>
      </c>
      <c r="AY84" s="1">
        <v>2.1415118926012993E-3</v>
      </c>
      <c r="AZ84" s="1">
        <v>2.9740878144600218E-3</v>
      </c>
      <c r="BA84" s="1">
        <v>2.8813161491445861E-3</v>
      </c>
      <c r="BB84" s="1">
        <v>1.6112810771439813E-3</v>
      </c>
      <c r="BC84" s="1">
        <v>2.6451367993946505E-3</v>
      </c>
      <c r="BD84" s="1">
        <v>1.96172452519896E-3</v>
      </c>
      <c r="BE84" s="1">
        <v>2.8613716210444452E-3</v>
      </c>
      <c r="BF84" s="1">
        <v>0</v>
      </c>
      <c r="BG84" s="1">
        <v>3.3658239169257237E-3</v>
      </c>
      <c r="BH84" s="1">
        <v>3.167046824072556E-3</v>
      </c>
      <c r="BI84" s="1">
        <v>3.0579455857668173E-3</v>
      </c>
      <c r="BJ84" s="1">
        <v>1.9638976377584005E-2</v>
      </c>
      <c r="BK84" s="1">
        <v>8.2286853264352516E-3</v>
      </c>
      <c r="BL84" s="1">
        <v>7.3263314722343811E-3</v>
      </c>
      <c r="BM84" s="1">
        <v>2.5253551793330007E-3</v>
      </c>
      <c r="BN84" s="1">
        <v>3.0964107785417779E-3</v>
      </c>
      <c r="BO84" s="1">
        <v>1.0451649972461195E-2</v>
      </c>
      <c r="BP84" s="1">
        <v>6.3396556832567503E-3</v>
      </c>
      <c r="BQ84" s="1">
        <v>1.9449860073620293E-2</v>
      </c>
      <c r="BR84" s="1">
        <v>1.7453271151520101E-2</v>
      </c>
      <c r="BS84" s="1">
        <v>7.1286521756054252E-3</v>
      </c>
      <c r="BT84" s="1">
        <v>7.6241461032046931E-3</v>
      </c>
      <c r="BU84" s="1">
        <v>2.1024260992060072E-3</v>
      </c>
      <c r="BV84" s="1">
        <v>6.1793101677645968E-3</v>
      </c>
      <c r="BW84" s="1">
        <v>4.2186401240924066E-3</v>
      </c>
      <c r="BX84" s="1">
        <v>3.3299650633311236E-3</v>
      </c>
      <c r="BY84" s="1">
        <v>2.0161194135005323E-2</v>
      </c>
      <c r="BZ84" s="1">
        <v>5.0035557858635589E-3</v>
      </c>
      <c r="CA84" s="1">
        <v>7.1756939472782943E-3</v>
      </c>
      <c r="CB84" s="1">
        <v>5.8977813592593891E-3</v>
      </c>
      <c r="CC84" s="1">
        <v>1.1681988523527505E-2</v>
      </c>
      <c r="CD84" s="1">
        <v>6.5447361126334449E-3</v>
      </c>
      <c r="CE84" s="1">
        <v>1.2042747437809278</v>
      </c>
      <c r="CF84" s="1">
        <v>6.4754556581114897E-2</v>
      </c>
      <c r="CG84" s="1">
        <v>1.0980215427384412E-2</v>
      </c>
      <c r="CH84" s="1">
        <v>0.14662670249521167</v>
      </c>
      <c r="CI84" s="1">
        <v>1.4680359279538639E-2</v>
      </c>
      <c r="CJ84" s="1">
        <v>9.757844017093599E-3</v>
      </c>
      <c r="CK84" s="1">
        <v>2.0540626931654618E-3</v>
      </c>
      <c r="CL84" s="1">
        <v>1.9236739610051481E-2</v>
      </c>
      <c r="CM84" s="1">
        <v>4.2796628362965017E-3</v>
      </c>
      <c r="CN84" s="1">
        <v>6.6825641812486352E-3</v>
      </c>
      <c r="CO84" s="1">
        <v>1.8757827214351392E-2</v>
      </c>
      <c r="CP84" s="1">
        <v>2.521943799663931E-3</v>
      </c>
      <c r="CQ84" s="1">
        <v>2.0083437905884207E-2</v>
      </c>
      <c r="CR84" s="1">
        <v>4.6119400944963345E-3</v>
      </c>
      <c r="CS84" s="1">
        <v>2.0343696275895072E-2</v>
      </c>
      <c r="CT84" s="1">
        <v>5.3403144134758929E-3</v>
      </c>
      <c r="CU84" s="1">
        <v>7.767267282639179E-3</v>
      </c>
      <c r="CV84" s="1">
        <v>8.8459114401126041E-3</v>
      </c>
      <c r="CW84" s="1">
        <v>1.1756737210286626E-2</v>
      </c>
      <c r="CX84" s="1">
        <v>7.9396272481198609E-3</v>
      </c>
      <c r="CY84" s="1">
        <v>5.236666413705072E-3</v>
      </c>
      <c r="CZ84" s="1">
        <v>6.2038080391190716E-3</v>
      </c>
      <c r="DA84" s="1">
        <v>3.5897115421124233E-3</v>
      </c>
      <c r="DB84" s="1">
        <v>4.1873253319808575E-2</v>
      </c>
      <c r="DC84" s="3">
        <v>1.9975785664173591</v>
      </c>
      <c r="DD84" s="3">
        <v>1.5272877881667706</v>
      </c>
    </row>
    <row r="85" spans="1:108" ht="12.75" customHeight="1">
      <c r="A85" s="254">
        <v>592</v>
      </c>
      <c r="B85" s="83" t="s">
        <v>317</v>
      </c>
      <c r="C85" s="1">
        <v>1.5903260751670657E-4</v>
      </c>
      <c r="D85" s="1">
        <v>1.2462413843385668E-4</v>
      </c>
      <c r="E85" s="1">
        <v>1.8433934551267931E-4</v>
      </c>
      <c r="F85" s="1">
        <v>1.099315784070202E-4</v>
      </c>
      <c r="G85" s="1">
        <v>1.3531449293593815E-4</v>
      </c>
      <c r="H85" s="1">
        <v>3.9148213777147209E-4</v>
      </c>
      <c r="I85" s="1">
        <v>0</v>
      </c>
      <c r="J85" s="1">
        <v>4.7912395295014726E-4</v>
      </c>
      <c r="K85" s="1">
        <v>1.5009717041251508E-3</v>
      </c>
      <c r="L85" s="1">
        <v>1.6077504861547611E-4</v>
      </c>
      <c r="M85" s="1">
        <v>0</v>
      </c>
      <c r="N85" s="1">
        <v>1.6446566491992243E-4</v>
      </c>
      <c r="O85" s="1">
        <v>2.003108689841925E-4</v>
      </c>
      <c r="P85" s="1">
        <v>1.4652672687793421E-4</v>
      </c>
      <c r="Q85" s="1">
        <v>4.7143412189662177E-4</v>
      </c>
      <c r="R85" s="1">
        <v>1.3397649281199743E-4</v>
      </c>
      <c r="S85" s="1">
        <v>1.8176212259353111E-4</v>
      </c>
      <c r="T85" s="1">
        <v>1.4588522955206681E-4</v>
      </c>
      <c r="U85" s="1">
        <v>2.4126848863379138E-4</v>
      </c>
      <c r="V85" s="1">
        <v>3.1941966327465632E-4</v>
      </c>
      <c r="W85" s="1">
        <v>5.16285676337437E-5</v>
      </c>
      <c r="X85" s="1">
        <v>1.3120818458463434E-4</v>
      </c>
      <c r="Y85" s="1">
        <v>1.1455624311480949E-4</v>
      </c>
      <c r="Z85" s="1">
        <v>0</v>
      </c>
      <c r="AA85" s="1">
        <v>1.6719448428914165E-3</v>
      </c>
      <c r="AB85" s="1">
        <v>2.0098709483390952E-4</v>
      </c>
      <c r="AC85" s="1">
        <v>3.2356484698282243E-5</v>
      </c>
      <c r="AD85" s="1">
        <v>4.8216688516144659E-5</v>
      </c>
      <c r="AE85" s="1">
        <v>3.1782013520826436E-4</v>
      </c>
      <c r="AF85" s="1">
        <v>3.0351396947454794E-4</v>
      </c>
      <c r="AG85" s="1">
        <v>5.494460910603513E-4</v>
      </c>
      <c r="AH85" s="1">
        <v>6.6827144631260367E-5</v>
      </c>
      <c r="AI85" s="1">
        <v>1.2442124708628995E-4</v>
      </c>
      <c r="AJ85" s="1">
        <v>4.2578790369574785E-4</v>
      </c>
      <c r="AK85" s="1">
        <v>1.7158340228665275E-4</v>
      </c>
      <c r="AL85" s="1">
        <v>9.1939413254299435E-5</v>
      </c>
      <c r="AM85" s="1">
        <v>6.9270922772722796E-5</v>
      </c>
      <c r="AN85" s="1">
        <v>1.3805607446521254E-4</v>
      </c>
      <c r="AO85" s="1">
        <v>6.5982881403977181E-5</v>
      </c>
      <c r="AP85" s="1">
        <v>1.5737370013378709E-4</v>
      </c>
      <c r="AQ85" s="1">
        <v>1.9932436959391381E-4</v>
      </c>
      <c r="AR85" s="1">
        <v>1.4118325218156669E-4</v>
      </c>
      <c r="AS85" s="1">
        <v>2.4284433200557004E-4</v>
      </c>
      <c r="AT85" s="1">
        <v>1.7847458007563718E-4</v>
      </c>
      <c r="AU85" s="1">
        <v>2.5807234984549841E-4</v>
      </c>
      <c r="AV85" s="1">
        <v>4.9756009963222302E-4</v>
      </c>
      <c r="AW85" s="1">
        <v>1.2882062792613831E-4</v>
      </c>
      <c r="AX85" s="1">
        <v>2.6288494674108642E-4</v>
      </c>
      <c r="AY85" s="1">
        <v>4.391500056643812E-4</v>
      </c>
      <c r="AZ85" s="1">
        <v>3.2311429965534079E-4</v>
      </c>
      <c r="BA85" s="1">
        <v>3.4166746708676833E-4</v>
      </c>
      <c r="BB85" s="1">
        <v>2.4173233548492067E-4</v>
      </c>
      <c r="BC85" s="1">
        <v>3.9399200100670629E-4</v>
      </c>
      <c r="BD85" s="1">
        <v>4.5474286398465119E-4</v>
      </c>
      <c r="BE85" s="1">
        <v>2.0440413785345856E-4</v>
      </c>
      <c r="BF85" s="1">
        <v>0</v>
      </c>
      <c r="BG85" s="1">
        <v>8.1069997817872011E-4</v>
      </c>
      <c r="BH85" s="1">
        <v>1.3719213645962115E-4</v>
      </c>
      <c r="BI85" s="1">
        <v>2.8936139402388684E-4</v>
      </c>
      <c r="BJ85" s="1">
        <v>2.0232365532214046E-4</v>
      </c>
      <c r="BK85" s="1">
        <v>2.2666204634197472E-4</v>
      </c>
      <c r="BL85" s="1">
        <v>2.1840180995879205E-4</v>
      </c>
      <c r="BM85" s="1">
        <v>2.7424603536157924E-4</v>
      </c>
      <c r="BN85" s="1">
        <v>5.2235206671211057E-4</v>
      </c>
      <c r="BO85" s="1">
        <v>3.6793391351977667E-4</v>
      </c>
      <c r="BP85" s="1">
        <v>2.5884080456873936E-4</v>
      </c>
      <c r="BQ85" s="1">
        <v>9.552756292663298E-4</v>
      </c>
      <c r="BR85" s="1">
        <v>1.8159472462934666E-3</v>
      </c>
      <c r="BS85" s="1">
        <v>1.0443447034499205E-3</v>
      </c>
      <c r="BT85" s="1">
        <v>8.4542294873650795E-4</v>
      </c>
      <c r="BU85" s="1">
        <v>1.1295193607775747E-4</v>
      </c>
      <c r="BV85" s="1">
        <v>4.1271394871763363E-4</v>
      </c>
      <c r="BW85" s="1">
        <v>2.7834046202531717E-4</v>
      </c>
      <c r="BX85" s="1">
        <v>2.1502859821549789E-4</v>
      </c>
      <c r="BY85" s="1">
        <v>3.5338499322397815E-4</v>
      </c>
      <c r="BZ85" s="1">
        <v>7.7470991163202849E-4</v>
      </c>
      <c r="CA85" s="1">
        <v>3.202410230924067E-4</v>
      </c>
      <c r="CB85" s="1">
        <v>1.6444261455927724E-4</v>
      </c>
      <c r="CC85" s="1">
        <v>1.2886659679155427E-3</v>
      </c>
      <c r="CD85" s="1">
        <v>9.8449001498463035E-5</v>
      </c>
      <c r="CE85" s="1">
        <v>1.3032073266498801E-3</v>
      </c>
      <c r="CF85" s="1">
        <v>1.0256286987544432</v>
      </c>
      <c r="CG85" s="1">
        <v>9.682476701137698E-4</v>
      </c>
      <c r="CH85" s="1">
        <v>1.7248936460723706E-3</v>
      </c>
      <c r="CI85" s="1">
        <v>2.3504760494512051E-3</v>
      </c>
      <c r="CJ85" s="1">
        <v>2.0358369667722033E-4</v>
      </c>
      <c r="CK85" s="1">
        <v>2.7353422353736692E-4</v>
      </c>
      <c r="CL85" s="1">
        <v>2.1698770052528874E-4</v>
      </c>
      <c r="CM85" s="1">
        <v>2.6892700107131336E-4</v>
      </c>
      <c r="CN85" s="1">
        <v>4.0379971500772191E-4</v>
      </c>
      <c r="CO85" s="1">
        <v>3.4089704009879608E-4</v>
      </c>
      <c r="CP85" s="1">
        <v>3.6319280821981017E-4</v>
      </c>
      <c r="CQ85" s="1">
        <v>6.2113206882130796E-4</v>
      </c>
      <c r="CR85" s="1">
        <v>5.9557500299774982E-4</v>
      </c>
      <c r="CS85" s="1">
        <v>0.18970842458158399</v>
      </c>
      <c r="CT85" s="1">
        <v>3.3859752448175192E-4</v>
      </c>
      <c r="CU85" s="1">
        <v>7.8485689458853282E-4</v>
      </c>
      <c r="CV85" s="1">
        <v>1.0227011409180708E-3</v>
      </c>
      <c r="CW85" s="1">
        <v>4.4549536704228459E-3</v>
      </c>
      <c r="CX85" s="1">
        <v>4.0707036859168617E-3</v>
      </c>
      <c r="CY85" s="1">
        <v>2.8660506249895195E-3</v>
      </c>
      <c r="CZ85" s="1">
        <v>6.4105551517095415E-4</v>
      </c>
      <c r="DA85" s="1">
        <v>1.8823284600073551E-4</v>
      </c>
      <c r="DB85" s="1">
        <v>4.2241652900130224E-4</v>
      </c>
      <c r="DC85" s="3">
        <v>1.2660406115882106</v>
      </c>
      <c r="DD85" s="3">
        <v>0.96797612765227781</v>
      </c>
    </row>
    <row r="86" spans="1:108" ht="12.75" customHeight="1">
      <c r="A86" s="254">
        <v>593</v>
      </c>
      <c r="B86" s="83" t="s">
        <v>318</v>
      </c>
      <c r="C86" s="1">
        <v>4.48925075436731E-4</v>
      </c>
      <c r="D86" s="1">
        <v>6.8858183047873652E-4</v>
      </c>
      <c r="E86" s="1">
        <v>6.1167587459812971E-4</v>
      </c>
      <c r="F86" s="1">
        <v>1.8534166910653014E-4</v>
      </c>
      <c r="G86" s="1">
        <v>5.0499000497254741E-4</v>
      </c>
      <c r="H86" s="1">
        <v>1.0342474092065411E-3</v>
      </c>
      <c r="I86" s="1">
        <v>0</v>
      </c>
      <c r="J86" s="1">
        <v>5.3339506512361558E-4</v>
      </c>
      <c r="K86" s="1">
        <v>5.903076773442846E-4</v>
      </c>
      <c r="L86" s="1">
        <v>7.8882936450210266E-4</v>
      </c>
      <c r="M86" s="1">
        <v>0</v>
      </c>
      <c r="N86" s="1">
        <v>5.942903564059226E-4</v>
      </c>
      <c r="O86" s="1">
        <v>4.8776955725679126E-4</v>
      </c>
      <c r="P86" s="1">
        <v>4.0587247870832124E-4</v>
      </c>
      <c r="Q86" s="1">
        <v>8.8490653680228305E-4</v>
      </c>
      <c r="R86" s="1">
        <v>6.1220343918468511E-4</v>
      </c>
      <c r="S86" s="1">
        <v>5.4307904395894328E-4</v>
      </c>
      <c r="T86" s="1">
        <v>7.061072334415998E-4</v>
      </c>
      <c r="U86" s="1">
        <v>1.1488598548479387E-3</v>
      </c>
      <c r="V86" s="1">
        <v>1.011336375785353E-3</v>
      </c>
      <c r="W86" s="1">
        <v>2.5691458318529423E-4</v>
      </c>
      <c r="X86" s="1">
        <v>6.7418056884583624E-4</v>
      </c>
      <c r="Y86" s="1">
        <v>7.5899526178511024E-4</v>
      </c>
      <c r="Z86" s="1">
        <v>0</v>
      </c>
      <c r="AA86" s="1">
        <v>1.5475167032833741E-3</v>
      </c>
      <c r="AB86" s="1">
        <v>6.1410943013907892E-4</v>
      </c>
      <c r="AC86" s="1">
        <v>8.0420037166700753E-5</v>
      </c>
      <c r="AD86" s="1">
        <v>1.5045040035045287E-4</v>
      </c>
      <c r="AE86" s="1">
        <v>7.3272907693700386E-4</v>
      </c>
      <c r="AF86" s="1">
        <v>8.4195351778579384E-4</v>
      </c>
      <c r="AG86" s="1">
        <v>4.1031936006773385E-4</v>
      </c>
      <c r="AH86" s="1">
        <v>2.3047241311732281E-4</v>
      </c>
      <c r="AI86" s="1">
        <v>6.5192591230099899E-4</v>
      </c>
      <c r="AJ86" s="1">
        <v>1.350616270888003E-3</v>
      </c>
      <c r="AK86" s="1">
        <v>1.4083153338610445E-3</v>
      </c>
      <c r="AL86" s="1">
        <v>3.3086901551842896E-4</v>
      </c>
      <c r="AM86" s="1">
        <v>4.4116191486719169E-4</v>
      </c>
      <c r="AN86" s="1">
        <v>8.2430374177662068E-4</v>
      </c>
      <c r="AO86" s="1">
        <v>3.6669117505580768E-4</v>
      </c>
      <c r="AP86" s="1">
        <v>6.3204858822383495E-4</v>
      </c>
      <c r="AQ86" s="1">
        <v>7.5017943732063545E-4</v>
      </c>
      <c r="AR86" s="1">
        <v>5.5059802179603017E-4</v>
      </c>
      <c r="AS86" s="1">
        <v>6.5743917579866599E-4</v>
      </c>
      <c r="AT86" s="1">
        <v>1.1828108623447874E-3</v>
      </c>
      <c r="AU86" s="1">
        <v>6.2569863363068378E-4</v>
      </c>
      <c r="AV86" s="1">
        <v>1.2095452501905883E-3</v>
      </c>
      <c r="AW86" s="1">
        <v>7.6050644656815538E-4</v>
      </c>
      <c r="AX86" s="1">
        <v>1.6195813029485603E-3</v>
      </c>
      <c r="AY86" s="1">
        <v>2.7179058595915527E-4</v>
      </c>
      <c r="AZ86" s="1">
        <v>2.6551438595022441E-3</v>
      </c>
      <c r="BA86" s="1">
        <v>1.0605566594997615E-3</v>
      </c>
      <c r="BB86" s="1">
        <v>1.3358020963145805E-3</v>
      </c>
      <c r="BC86" s="1">
        <v>3.6166454432131328E-3</v>
      </c>
      <c r="BD86" s="1">
        <v>4.8495804897905217E-4</v>
      </c>
      <c r="BE86" s="1">
        <v>6.0612468128581486E-4</v>
      </c>
      <c r="BF86" s="1">
        <v>0</v>
      </c>
      <c r="BG86" s="1">
        <v>7.1299863872463596E-4</v>
      </c>
      <c r="BH86" s="1">
        <v>3.9743850931858146E-4</v>
      </c>
      <c r="BI86" s="1">
        <v>5.7811750148763501E-4</v>
      </c>
      <c r="BJ86" s="1">
        <v>5.497758706101627E-4</v>
      </c>
      <c r="BK86" s="1">
        <v>6.8581473060854944E-4</v>
      </c>
      <c r="BL86" s="1">
        <v>7.4779887652666433E-4</v>
      </c>
      <c r="BM86" s="1">
        <v>1.9370260070384233E-3</v>
      </c>
      <c r="BN86" s="1">
        <v>9.8808516468978382E-4</v>
      </c>
      <c r="BO86" s="1">
        <v>4.5961048107208049E-3</v>
      </c>
      <c r="BP86" s="1">
        <v>5.9904173673710082E-4</v>
      </c>
      <c r="BQ86" s="1">
        <v>2.7373202007897083E-3</v>
      </c>
      <c r="BR86" s="1">
        <v>5.3444604248012477E-3</v>
      </c>
      <c r="BS86" s="1">
        <v>1.6251364913485431E-3</v>
      </c>
      <c r="BT86" s="1">
        <v>6.5977256197406232E-4</v>
      </c>
      <c r="BU86" s="1">
        <v>3.2658140701829526E-4</v>
      </c>
      <c r="BV86" s="1">
        <v>4.5949609660320432E-4</v>
      </c>
      <c r="BW86" s="1">
        <v>6.5129257686152354E-4</v>
      </c>
      <c r="BX86" s="1">
        <v>5.9517173882303218E-4</v>
      </c>
      <c r="BY86" s="1">
        <v>8.6830450514729658E-4</v>
      </c>
      <c r="BZ86" s="1">
        <v>1.1318835179239426E-3</v>
      </c>
      <c r="CA86" s="1">
        <v>8.6007175856132293E-4</v>
      </c>
      <c r="CB86" s="1">
        <v>1.5829735129172374E-3</v>
      </c>
      <c r="CC86" s="1">
        <v>2.9428247804379956E-3</v>
      </c>
      <c r="CD86" s="1">
        <v>5.3598677462495491E-4</v>
      </c>
      <c r="CE86" s="1">
        <v>4.303040367331425E-3</v>
      </c>
      <c r="CF86" s="1">
        <v>1.5535468660247689E-3</v>
      </c>
      <c r="CG86" s="1">
        <v>1.0032731340855112</v>
      </c>
      <c r="CH86" s="1">
        <v>8.7889223693867254E-3</v>
      </c>
      <c r="CI86" s="1">
        <v>2.8164631020508248E-3</v>
      </c>
      <c r="CJ86" s="1">
        <v>1.8159207356358259E-3</v>
      </c>
      <c r="CK86" s="1">
        <v>4.2330724358077891E-4</v>
      </c>
      <c r="CL86" s="1">
        <v>2.9026873810328864E-3</v>
      </c>
      <c r="CM86" s="1">
        <v>1.0992112323293917E-3</v>
      </c>
      <c r="CN86" s="1">
        <v>1.6654434317261151E-3</v>
      </c>
      <c r="CO86" s="1">
        <v>2.2715634476781479E-3</v>
      </c>
      <c r="CP86" s="1">
        <v>3.5542235481954352E-4</v>
      </c>
      <c r="CQ86" s="1">
        <v>3.529924334621811E-3</v>
      </c>
      <c r="CR86" s="1">
        <v>1.5825027754059445E-3</v>
      </c>
      <c r="CS86" s="1">
        <v>1.662319888599503E-3</v>
      </c>
      <c r="CT86" s="1">
        <v>5.390594846801576E-4</v>
      </c>
      <c r="CU86" s="1">
        <v>1.9424121145736844E-3</v>
      </c>
      <c r="CV86" s="1">
        <v>1.5799455097688395E-3</v>
      </c>
      <c r="CW86" s="1">
        <v>6.8850409438935369E-4</v>
      </c>
      <c r="CX86" s="1">
        <v>3.661729545014089E-4</v>
      </c>
      <c r="CY86" s="1">
        <v>1.0360513435598334E-3</v>
      </c>
      <c r="CZ86" s="1">
        <v>9.5526560707078704E-4</v>
      </c>
      <c r="DA86" s="1">
        <v>5.2653339474165238E-4</v>
      </c>
      <c r="DB86" s="1">
        <v>1.23156005804793E-3</v>
      </c>
      <c r="DC86" s="3">
        <v>1.1204944850290322</v>
      </c>
      <c r="DD86" s="3">
        <v>0.856695988064334</v>
      </c>
    </row>
    <row r="87" spans="1:108" ht="12.75" customHeight="1">
      <c r="A87" s="254">
        <v>594</v>
      </c>
      <c r="B87" s="83" t="s">
        <v>319</v>
      </c>
      <c r="C87" s="1">
        <v>2.4832079363600332E-5</v>
      </c>
      <c r="D87" s="1">
        <v>2.4557907100736304E-5</v>
      </c>
      <c r="E87" s="1">
        <v>2.1860106664867698E-5</v>
      </c>
      <c r="F87" s="1">
        <v>1.4743881898184922E-5</v>
      </c>
      <c r="G87" s="1">
        <v>2.9510173642120211E-5</v>
      </c>
      <c r="H87" s="1">
        <v>3.969455078214334E-5</v>
      </c>
      <c r="I87" s="1">
        <v>0</v>
      </c>
      <c r="J87" s="1">
        <v>4.4063112285179806E-5</v>
      </c>
      <c r="K87" s="1">
        <v>3.0433382620739567E-5</v>
      </c>
      <c r="L87" s="1">
        <v>4.1141327770896543E-5</v>
      </c>
      <c r="M87" s="1">
        <v>0</v>
      </c>
      <c r="N87" s="1">
        <v>2.9772780233630287E-5</v>
      </c>
      <c r="O87" s="1">
        <v>3.5992222775520819E-5</v>
      </c>
      <c r="P87" s="1">
        <v>3.4429988370436552E-5</v>
      </c>
      <c r="Q87" s="1">
        <v>4.4278762291058352E-5</v>
      </c>
      <c r="R87" s="1">
        <v>3.7834908478428265E-5</v>
      </c>
      <c r="S87" s="1">
        <v>2.9936219754870459E-5</v>
      </c>
      <c r="T87" s="1">
        <v>3.2692971073612748E-5</v>
      </c>
      <c r="U87" s="1">
        <v>3.3953645091450389E-5</v>
      </c>
      <c r="V87" s="1">
        <v>3.7842887526265786E-5</v>
      </c>
      <c r="W87" s="1">
        <v>1.9991107489414961E-5</v>
      </c>
      <c r="X87" s="1">
        <v>2.7189904844189867E-5</v>
      </c>
      <c r="Y87" s="1">
        <v>3.0360174969716562E-5</v>
      </c>
      <c r="Z87" s="1">
        <v>0</v>
      </c>
      <c r="AA87" s="1">
        <v>1.1899564776013646E-4</v>
      </c>
      <c r="AB87" s="1">
        <v>5.1832377033257311E-5</v>
      </c>
      <c r="AC87" s="1">
        <v>1.2577952870861272E-5</v>
      </c>
      <c r="AD87" s="1">
        <v>7.8342135929933253E-6</v>
      </c>
      <c r="AE87" s="1">
        <v>4.4422522328663472E-5</v>
      </c>
      <c r="AF87" s="1">
        <v>3.5575085515542114E-5</v>
      </c>
      <c r="AG87" s="1">
        <v>6.5449428432000383E-5</v>
      </c>
      <c r="AH87" s="1">
        <v>1.7090709772188374E-5</v>
      </c>
      <c r="AI87" s="1">
        <v>3.7138778140728626E-5</v>
      </c>
      <c r="AJ87" s="1">
        <v>3.9184655327356396E-5</v>
      </c>
      <c r="AK87" s="1">
        <v>3.3509956555340803E-5</v>
      </c>
      <c r="AL87" s="1">
        <v>1.436390089409396E-5</v>
      </c>
      <c r="AM87" s="1">
        <v>2.5897102025196827E-5</v>
      </c>
      <c r="AN87" s="1">
        <v>3.5859981871526559E-5</v>
      </c>
      <c r="AO87" s="1">
        <v>1.8187399414705195E-5</v>
      </c>
      <c r="AP87" s="1">
        <v>2.8037235038077894E-5</v>
      </c>
      <c r="AQ87" s="1">
        <v>5.8336950252165338E-5</v>
      </c>
      <c r="AR87" s="1">
        <v>3.1401200247415661E-5</v>
      </c>
      <c r="AS87" s="1">
        <v>5.224934065647952E-5</v>
      </c>
      <c r="AT87" s="1">
        <v>2.7749200617449778E-5</v>
      </c>
      <c r="AU87" s="1">
        <v>6.2945363967337715E-5</v>
      </c>
      <c r="AV87" s="1">
        <v>7.7570920397203999E-5</v>
      </c>
      <c r="AW87" s="1">
        <v>6.9238307244799755E-5</v>
      </c>
      <c r="AX87" s="1">
        <v>3.891848357896519E-5</v>
      </c>
      <c r="AY87" s="1">
        <v>2.2314030388169215E-5</v>
      </c>
      <c r="AZ87" s="1">
        <v>8.383943990702851E-5</v>
      </c>
      <c r="BA87" s="1">
        <v>5.1417211924571512E-5</v>
      </c>
      <c r="BB87" s="1">
        <v>4.0674566096114311E-5</v>
      </c>
      <c r="BC87" s="1">
        <v>2.4381996245147273E-5</v>
      </c>
      <c r="BD87" s="1">
        <v>3.7499845689175672E-5</v>
      </c>
      <c r="BE87" s="1">
        <v>6.2991482087102911E-5</v>
      </c>
      <c r="BF87" s="1">
        <v>0</v>
      </c>
      <c r="BG87" s="1">
        <v>8.1641634956680536E-5</v>
      </c>
      <c r="BH87" s="1">
        <v>2.8652889996143761E-5</v>
      </c>
      <c r="BI87" s="1">
        <v>3.9703342906360224E-5</v>
      </c>
      <c r="BJ87" s="1">
        <v>6.1047016261287252E-5</v>
      </c>
      <c r="BK87" s="1">
        <v>3.8746316918835912E-5</v>
      </c>
      <c r="BL87" s="1">
        <v>2.7595622025744937E-5</v>
      </c>
      <c r="BM87" s="1">
        <v>2.2728708054945252E-5</v>
      </c>
      <c r="BN87" s="1">
        <v>2.5077821035822646E-5</v>
      </c>
      <c r="BO87" s="1">
        <v>4.7321108885476431E-5</v>
      </c>
      <c r="BP87" s="1">
        <v>3.1814713155987156E-5</v>
      </c>
      <c r="BQ87" s="1">
        <v>3.1608034434445594E-4</v>
      </c>
      <c r="BR87" s="1">
        <v>1.8170688750625161E-4</v>
      </c>
      <c r="BS87" s="1">
        <v>5.0511142239792574E-5</v>
      </c>
      <c r="BT87" s="1">
        <v>9.621123246857479E-5</v>
      </c>
      <c r="BU87" s="1">
        <v>1.3774011372416173E-5</v>
      </c>
      <c r="BV87" s="1">
        <v>5.0086237496221197E-5</v>
      </c>
      <c r="BW87" s="1">
        <v>6.8475283360973246E-5</v>
      </c>
      <c r="BX87" s="1">
        <v>4.239746920628407E-5</v>
      </c>
      <c r="BY87" s="1">
        <v>6.0946734405740949E-5</v>
      </c>
      <c r="BZ87" s="1">
        <v>3.9119274702045381E-5</v>
      </c>
      <c r="CA87" s="1">
        <v>8.0450957752408635E-5</v>
      </c>
      <c r="CB87" s="1">
        <v>7.2843945867899027E-5</v>
      </c>
      <c r="CC87" s="1">
        <v>8.9444552799438243E-5</v>
      </c>
      <c r="CD87" s="1">
        <v>6.2652426248550937E-5</v>
      </c>
      <c r="CE87" s="1">
        <v>8.5336086442611332E-4</v>
      </c>
      <c r="CF87" s="1">
        <v>2.2103330577472659E-4</v>
      </c>
      <c r="CG87" s="1">
        <v>4.5948733324764119E-4</v>
      </c>
      <c r="CH87" s="1">
        <v>1.0053399123020141</v>
      </c>
      <c r="CI87" s="1">
        <v>2.1190631335398484E-4</v>
      </c>
      <c r="CJ87" s="1">
        <v>5.682432703090472E-5</v>
      </c>
      <c r="CK87" s="1">
        <v>1.6430629832821152E-5</v>
      </c>
      <c r="CL87" s="1">
        <v>7.8367749236346688E-5</v>
      </c>
      <c r="CM87" s="1">
        <v>2.8167825869479168E-5</v>
      </c>
      <c r="CN87" s="1">
        <v>4.1157407109854928E-5</v>
      </c>
      <c r="CO87" s="1">
        <v>7.8605222012503864E-5</v>
      </c>
      <c r="CP87" s="1">
        <v>1.8224525813707273E-5</v>
      </c>
      <c r="CQ87" s="1">
        <v>7.102871142063731E-5</v>
      </c>
      <c r="CR87" s="1">
        <v>3.8229988750732883E-5</v>
      </c>
      <c r="CS87" s="1">
        <v>2.1034704382050648E-3</v>
      </c>
      <c r="CT87" s="1">
        <v>1.1411249600235885E-4</v>
      </c>
      <c r="CU87" s="1">
        <v>2.5749751325070878E-4</v>
      </c>
      <c r="CV87" s="1">
        <v>4.9411636890806639E-5</v>
      </c>
      <c r="CW87" s="1">
        <v>5.6133051790013311E-5</v>
      </c>
      <c r="CX87" s="1">
        <v>4.0877529788983478E-5</v>
      </c>
      <c r="CY87" s="1">
        <v>3.7831835903256733E-5</v>
      </c>
      <c r="CZ87" s="1">
        <v>3.6639304748660436E-5</v>
      </c>
      <c r="DA87" s="1">
        <v>5.754433142155985E-5</v>
      </c>
      <c r="DB87" s="1">
        <v>1.834888304845328E-4</v>
      </c>
      <c r="DC87" s="3">
        <v>1.014071370529247</v>
      </c>
      <c r="DD87" s="3">
        <v>0.77532811303466354</v>
      </c>
    </row>
    <row r="88" spans="1:108" ht="12.75" customHeight="1">
      <c r="A88" s="255">
        <v>595</v>
      </c>
      <c r="B88" s="256" t="s">
        <v>392</v>
      </c>
      <c r="C88" s="26">
        <v>5.305891510108781E-4</v>
      </c>
      <c r="D88" s="26">
        <v>6.8847573662489175E-4</v>
      </c>
      <c r="E88" s="26">
        <v>1.7963709686542144E-3</v>
      </c>
      <c r="F88" s="26">
        <v>6.5634661394543565E-4</v>
      </c>
      <c r="G88" s="26">
        <v>1.0733753601386211E-3</v>
      </c>
      <c r="H88" s="26">
        <v>1.2445667875198199E-3</v>
      </c>
      <c r="I88" s="26">
        <v>0</v>
      </c>
      <c r="J88" s="26">
        <v>1.1417676905148806E-3</v>
      </c>
      <c r="K88" s="26">
        <v>1.1679635062353567E-3</v>
      </c>
      <c r="L88" s="26">
        <v>1.0073176549211934E-3</v>
      </c>
      <c r="M88" s="26">
        <v>0</v>
      </c>
      <c r="N88" s="26">
        <v>1.1337092778766977E-3</v>
      </c>
      <c r="O88" s="26">
        <v>1.2923621434905951E-3</v>
      </c>
      <c r="P88" s="26">
        <v>1.208836925440236E-3</v>
      </c>
      <c r="Q88" s="26">
        <v>1.6741588293625446E-3</v>
      </c>
      <c r="R88" s="26">
        <v>4.4387744419792705E-4</v>
      </c>
      <c r="S88" s="26">
        <v>6.0807665148268392E-4</v>
      </c>
      <c r="T88" s="26">
        <v>1.2347490043507605E-3</v>
      </c>
      <c r="U88" s="26">
        <v>2.8637871218302044E-3</v>
      </c>
      <c r="V88" s="26">
        <v>1.3882101625229196E-3</v>
      </c>
      <c r="W88" s="26">
        <v>2.8738888487566392E-4</v>
      </c>
      <c r="X88" s="26">
        <v>6.1333752092988119E-4</v>
      </c>
      <c r="Y88" s="26">
        <v>4.2628833497056423E-4</v>
      </c>
      <c r="Z88" s="26">
        <v>0</v>
      </c>
      <c r="AA88" s="26">
        <v>2.4342149532811286E-3</v>
      </c>
      <c r="AB88" s="26">
        <v>6.7765574170799113E-4</v>
      </c>
      <c r="AC88" s="26">
        <v>9.2943881457010905E-5</v>
      </c>
      <c r="AD88" s="26">
        <v>1.9202414426502623E-4</v>
      </c>
      <c r="AE88" s="26">
        <v>7.9827306680459165E-4</v>
      </c>
      <c r="AF88" s="26">
        <v>1.9667219839346944E-3</v>
      </c>
      <c r="AG88" s="26">
        <v>2.127096662770092E-3</v>
      </c>
      <c r="AH88" s="26">
        <v>2.455879005404518E-4</v>
      </c>
      <c r="AI88" s="26">
        <v>7.0798452872354058E-4</v>
      </c>
      <c r="AJ88" s="26">
        <v>1.6006056116482199E-3</v>
      </c>
      <c r="AK88" s="26">
        <v>7.9686419675573962E-4</v>
      </c>
      <c r="AL88" s="26">
        <v>4.1843715115038183E-4</v>
      </c>
      <c r="AM88" s="26">
        <v>3.1020884921067853E-4</v>
      </c>
      <c r="AN88" s="26">
        <v>4.3281725475357983E-4</v>
      </c>
      <c r="AO88" s="26">
        <v>2.2697650996463895E-4</v>
      </c>
      <c r="AP88" s="26">
        <v>7.1320768345667113E-4</v>
      </c>
      <c r="AQ88" s="26">
        <v>8.6604244204288236E-4</v>
      </c>
      <c r="AR88" s="26">
        <v>1.0269052832947826E-3</v>
      </c>
      <c r="AS88" s="26">
        <v>8.3226977512191973E-4</v>
      </c>
      <c r="AT88" s="26">
        <v>9.1549528189479451E-4</v>
      </c>
      <c r="AU88" s="26">
        <v>1.2504679235502928E-3</v>
      </c>
      <c r="AV88" s="26">
        <v>1.4225553549361057E-3</v>
      </c>
      <c r="AW88" s="26">
        <v>9.3452233694892365E-4</v>
      </c>
      <c r="AX88" s="26">
        <v>1.2884165317291053E-3</v>
      </c>
      <c r="AY88" s="26">
        <v>9.4658572854666235E-4</v>
      </c>
      <c r="AZ88" s="26">
        <v>1.1848940850585031E-3</v>
      </c>
      <c r="BA88" s="26">
        <v>9.9131652771816767E-4</v>
      </c>
      <c r="BB88" s="26">
        <v>1.5434907183399134E-3</v>
      </c>
      <c r="BC88" s="26">
        <v>2.0490917555874566E-3</v>
      </c>
      <c r="BD88" s="26">
        <v>8.5359933448540533E-4</v>
      </c>
      <c r="BE88" s="26">
        <v>8.2655854722558757E-4</v>
      </c>
      <c r="BF88" s="26">
        <v>0</v>
      </c>
      <c r="BG88" s="26">
        <v>1.8175195708765889E-3</v>
      </c>
      <c r="BH88" s="26">
        <v>1.2387308426628969E-3</v>
      </c>
      <c r="BI88" s="26">
        <v>1.3040049009023316E-3</v>
      </c>
      <c r="BJ88" s="26">
        <v>1.3428108523682646E-3</v>
      </c>
      <c r="BK88" s="26">
        <v>1.4459376006689007E-3</v>
      </c>
      <c r="BL88" s="26">
        <v>1.1985850908702526E-3</v>
      </c>
      <c r="BM88" s="26">
        <v>6.020795253564936E-4</v>
      </c>
      <c r="BN88" s="26">
        <v>7.2163469380725489E-4</v>
      </c>
      <c r="BO88" s="26">
        <v>1.5509581964124996E-3</v>
      </c>
      <c r="BP88" s="26">
        <v>1.2717179174078013E-3</v>
      </c>
      <c r="BQ88" s="26">
        <v>1.9671085101452867E-3</v>
      </c>
      <c r="BR88" s="26">
        <v>3.3306228148569914E-3</v>
      </c>
      <c r="BS88" s="26">
        <v>1.7364267742384721E-3</v>
      </c>
      <c r="BT88" s="26">
        <v>1.1254991917873357E-3</v>
      </c>
      <c r="BU88" s="26">
        <v>2.6450046442778652E-4</v>
      </c>
      <c r="BV88" s="26">
        <v>1.3784705784683044E-3</v>
      </c>
      <c r="BW88" s="26">
        <v>1.8116320315200846E-3</v>
      </c>
      <c r="BX88" s="26">
        <v>4.8485060250586421E-4</v>
      </c>
      <c r="BY88" s="26">
        <v>1.1549060127064282E-3</v>
      </c>
      <c r="BZ88" s="26">
        <v>1.6665655765710145E-3</v>
      </c>
      <c r="CA88" s="26">
        <v>2.3964537245837456E-3</v>
      </c>
      <c r="CB88" s="26">
        <v>1.9357855006829211E-3</v>
      </c>
      <c r="CC88" s="26">
        <v>2.2770520585165318E-3</v>
      </c>
      <c r="CD88" s="26">
        <v>3.7966136880483244E-3</v>
      </c>
      <c r="CE88" s="26">
        <v>9.2543012778965716E-3</v>
      </c>
      <c r="CF88" s="26">
        <v>8.5909720398353581E-2</v>
      </c>
      <c r="CG88" s="26">
        <v>5.6766092950711593E-3</v>
      </c>
      <c r="CH88" s="26">
        <v>3.8148743639401512E-3</v>
      </c>
      <c r="CI88" s="26">
        <v>1.0245420346689238</v>
      </c>
      <c r="CJ88" s="26">
        <v>3.805510402608138E-3</v>
      </c>
      <c r="CK88" s="26">
        <v>3.2321860245253672E-3</v>
      </c>
      <c r="CL88" s="26">
        <v>6.9268187206456755E-3</v>
      </c>
      <c r="CM88" s="26">
        <v>1.6347936321405724E-3</v>
      </c>
      <c r="CN88" s="26">
        <v>1.5034139182519685E-3</v>
      </c>
      <c r="CO88" s="26">
        <v>5.129530642585982E-3</v>
      </c>
      <c r="CP88" s="26">
        <v>1.2951587219666005E-3</v>
      </c>
      <c r="CQ88" s="26">
        <v>1.1559030980376826E-2</v>
      </c>
      <c r="CR88" s="26">
        <v>1.6982931938155017E-3</v>
      </c>
      <c r="CS88" s="26">
        <v>0.11023398238773904</v>
      </c>
      <c r="CT88" s="26">
        <v>6.9858524307327206E-4</v>
      </c>
      <c r="CU88" s="26">
        <v>3.2996080436805491E-3</v>
      </c>
      <c r="CV88" s="26">
        <v>2.7586450816344276E-3</v>
      </c>
      <c r="CW88" s="26">
        <v>2.1190348474219101E-3</v>
      </c>
      <c r="CX88" s="26">
        <v>3.435034590587931E-3</v>
      </c>
      <c r="CY88" s="26">
        <v>6.0754106567484185E-3</v>
      </c>
      <c r="CZ88" s="26">
        <v>3.1549805099522531E-3</v>
      </c>
      <c r="DA88" s="26">
        <v>4.538486572771456E-4</v>
      </c>
      <c r="DB88" s="26">
        <v>2.924721899581869E-3</v>
      </c>
      <c r="DC88" s="6">
        <v>1.3921119823969919</v>
      </c>
      <c r="DD88" s="6">
        <v>1.0643664615849393</v>
      </c>
    </row>
    <row r="89" spans="1:108" ht="12.75" customHeight="1">
      <c r="A89" s="254">
        <v>611</v>
      </c>
      <c r="B89" s="83" t="s">
        <v>5</v>
      </c>
      <c r="C89" s="1">
        <v>1.2606488791037662E-3</v>
      </c>
      <c r="D89" s="1">
        <v>1.165384833164994E-3</v>
      </c>
      <c r="E89" s="1">
        <v>2.0123625318380373E-3</v>
      </c>
      <c r="F89" s="1">
        <v>1.0247467654589978E-3</v>
      </c>
      <c r="G89" s="1">
        <v>1.1591057149575796E-3</v>
      </c>
      <c r="H89" s="1">
        <v>7.4799986888479295E-4</v>
      </c>
      <c r="I89" s="1">
        <v>0</v>
      </c>
      <c r="J89" s="1">
        <v>6.5467334993068896E-4</v>
      </c>
      <c r="K89" s="1">
        <v>3.3691502717538637E-4</v>
      </c>
      <c r="L89" s="1">
        <v>6.2650677720214735E-4</v>
      </c>
      <c r="M89" s="1">
        <v>0</v>
      </c>
      <c r="N89" s="1">
        <v>5.6451389207541765E-4</v>
      </c>
      <c r="O89" s="1">
        <v>3.2358971566557638E-4</v>
      </c>
      <c r="P89" s="1">
        <v>8.6074138146842818E-4</v>
      </c>
      <c r="Q89" s="1">
        <v>5.6672629970799121E-4</v>
      </c>
      <c r="R89" s="1">
        <v>3.0547117944754008E-4</v>
      </c>
      <c r="S89" s="1">
        <v>3.3704182118523413E-4</v>
      </c>
      <c r="T89" s="1">
        <v>4.3210296604933446E-4</v>
      </c>
      <c r="U89" s="1">
        <v>1.9525388326579017E-4</v>
      </c>
      <c r="V89" s="1">
        <v>6.140111731308981E-4</v>
      </c>
      <c r="W89" s="1">
        <v>1.4175569762482347E-4</v>
      </c>
      <c r="X89" s="1">
        <v>2.3738885239074937E-4</v>
      </c>
      <c r="Y89" s="1">
        <v>3.0188540055198459E-4</v>
      </c>
      <c r="Z89" s="1">
        <v>0</v>
      </c>
      <c r="AA89" s="1">
        <v>3.5546515548646589E-4</v>
      </c>
      <c r="AB89" s="1">
        <v>8.3263921638686051E-4</v>
      </c>
      <c r="AC89" s="1">
        <v>7.4219174248198053E-5</v>
      </c>
      <c r="AD89" s="1">
        <v>1.7463456240174923E-4</v>
      </c>
      <c r="AE89" s="1">
        <v>3.5371445299430654E-4</v>
      </c>
      <c r="AF89" s="1">
        <v>7.6180460566276813E-4</v>
      </c>
      <c r="AG89" s="1">
        <v>1.3577300830629839E-3</v>
      </c>
      <c r="AH89" s="1">
        <v>1.2789612958124901E-4</v>
      </c>
      <c r="AI89" s="1">
        <v>6.7190745178827738E-4</v>
      </c>
      <c r="AJ89" s="1">
        <v>9.9102605123196539E-4</v>
      </c>
      <c r="AK89" s="1">
        <v>4.669855243818731E-4</v>
      </c>
      <c r="AL89" s="1">
        <v>3.0724669007033102E-4</v>
      </c>
      <c r="AM89" s="1">
        <v>4.5565962893607674E-4</v>
      </c>
      <c r="AN89" s="1">
        <v>5.7344367366950655E-4</v>
      </c>
      <c r="AO89" s="1">
        <v>3.4169837325575273E-4</v>
      </c>
      <c r="AP89" s="1">
        <v>1.025625572085998E-3</v>
      </c>
      <c r="AQ89" s="1">
        <v>5.5370870014193616E-4</v>
      </c>
      <c r="AR89" s="1">
        <v>4.9240344402892364E-4</v>
      </c>
      <c r="AS89" s="1">
        <v>9.2391046423225345E-4</v>
      </c>
      <c r="AT89" s="1">
        <v>6.8508354527739232E-4</v>
      </c>
      <c r="AU89" s="1">
        <v>5.0173751087798232E-4</v>
      </c>
      <c r="AV89" s="1">
        <v>2.9066306131085432E-4</v>
      </c>
      <c r="AW89" s="1">
        <v>1.8789104617589341E-4</v>
      </c>
      <c r="AX89" s="1">
        <v>4.9702583901337733E-4</v>
      </c>
      <c r="AY89" s="1">
        <v>3.6277210628150755E-4</v>
      </c>
      <c r="AZ89" s="1">
        <v>3.8864691357518667E-4</v>
      </c>
      <c r="BA89" s="1">
        <v>6.8549664163090277E-4</v>
      </c>
      <c r="BB89" s="1">
        <v>4.6110774311355045E-4</v>
      </c>
      <c r="BC89" s="1">
        <v>5.0152730945996111E-4</v>
      </c>
      <c r="BD89" s="1">
        <v>2.3188244532730334E-4</v>
      </c>
      <c r="BE89" s="1">
        <v>8.0863684170609485E-4</v>
      </c>
      <c r="BF89" s="1">
        <v>0</v>
      </c>
      <c r="BG89" s="1">
        <v>4.710498490836657E-4</v>
      </c>
      <c r="BH89" s="1">
        <v>7.0311918137698319E-4</v>
      </c>
      <c r="BI89" s="1">
        <v>1.4986160096616937E-3</v>
      </c>
      <c r="BJ89" s="1">
        <v>1.3831002833974875E-3</v>
      </c>
      <c r="BK89" s="1">
        <v>1.0680949648083837E-3</v>
      </c>
      <c r="BL89" s="1">
        <v>1.2141187769880888E-3</v>
      </c>
      <c r="BM89" s="1">
        <v>6.1719133945837797E-4</v>
      </c>
      <c r="BN89" s="1">
        <v>7.2636518895676948E-4</v>
      </c>
      <c r="BO89" s="1">
        <v>9.3290562755789697E-4</v>
      </c>
      <c r="BP89" s="1">
        <v>2.1701385545891606E-4</v>
      </c>
      <c r="BQ89" s="1">
        <v>1.4043131413277905E-3</v>
      </c>
      <c r="BR89" s="1">
        <v>8.2529089652619292E-4</v>
      </c>
      <c r="BS89" s="1">
        <v>1.8399976967767681E-3</v>
      </c>
      <c r="BT89" s="1">
        <v>2.8879176876919887E-3</v>
      </c>
      <c r="BU89" s="1">
        <v>1.3399005738892839E-4</v>
      </c>
      <c r="BV89" s="1">
        <v>1.4450565536781709E-3</v>
      </c>
      <c r="BW89" s="1">
        <v>9.0329632267392398E-4</v>
      </c>
      <c r="BX89" s="1">
        <v>3.2990363250764494E-4</v>
      </c>
      <c r="BY89" s="1">
        <v>3.1936934825851082E-3</v>
      </c>
      <c r="BZ89" s="1">
        <v>1.4081560558353678E-3</v>
      </c>
      <c r="CA89" s="1">
        <v>3.9938346006918035E-3</v>
      </c>
      <c r="CB89" s="1">
        <v>3.7491897317109162E-3</v>
      </c>
      <c r="CC89" s="1">
        <v>1.5679976485027929E-3</v>
      </c>
      <c r="CD89" s="1">
        <v>6.4085250813455475E-4</v>
      </c>
      <c r="CE89" s="1">
        <v>1.2396728032332228E-3</v>
      </c>
      <c r="CF89" s="1">
        <v>7.8716394733350636E-4</v>
      </c>
      <c r="CG89" s="1">
        <v>1.3395552655107858E-3</v>
      </c>
      <c r="CH89" s="1">
        <v>4.7421794934487593E-3</v>
      </c>
      <c r="CI89" s="1">
        <v>9.7499194747283752E-4</v>
      </c>
      <c r="CJ89" s="1">
        <v>1.000269642432295</v>
      </c>
      <c r="CK89" s="1">
        <v>1.024518468132453E-3</v>
      </c>
      <c r="CL89" s="1">
        <v>1.0716728823255222E-3</v>
      </c>
      <c r="CM89" s="1">
        <v>9.1607660797890869E-4</v>
      </c>
      <c r="CN89" s="1">
        <v>1.6195296933842925E-3</v>
      </c>
      <c r="CO89" s="1">
        <v>8.3325141773595967E-4</v>
      </c>
      <c r="CP89" s="1">
        <v>6.5966808538662233E-4</v>
      </c>
      <c r="CQ89" s="1">
        <v>9.0384655074429081E-4</v>
      </c>
      <c r="CR89" s="1">
        <v>9.4359340172862861E-4</v>
      </c>
      <c r="CS89" s="1">
        <v>4.2368245428724079E-4</v>
      </c>
      <c r="CT89" s="1">
        <v>7.5697777082900668E-4</v>
      </c>
      <c r="CU89" s="1">
        <v>1.1857964106188805E-3</v>
      </c>
      <c r="CV89" s="1">
        <v>6.4308717558351559E-4</v>
      </c>
      <c r="CW89" s="1">
        <v>6.4474977566122732E-4</v>
      </c>
      <c r="CX89" s="1">
        <v>1.4256645512572819E-3</v>
      </c>
      <c r="CY89" s="1">
        <v>4.4232291403177847E-4</v>
      </c>
      <c r="CZ89" s="1">
        <v>1.6837158926859526E-3</v>
      </c>
      <c r="DA89" s="1">
        <v>3.3595797834034429E-4</v>
      </c>
      <c r="DB89" s="1">
        <v>0.2271146490632926</v>
      </c>
      <c r="DC89" s="3">
        <v>1.3154500480437563</v>
      </c>
      <c r="DD89" s="3">
        <v>1.0057530793013427</v>
      </c>
    </row>
    <row r="90" spans="1:108" ht="12.75" customHeight="1">
      <c r="A90" s="254">
        <v>631</v>
      </c>
      <c r="B90" s="83" t="s">
        <v>321</v>
      </c>
      <c r="C90" s="1">
        <v>1.1025989242227642E-4</v>
      </c>
      <c r="D90" s="1">
        <v>1.3831001694938861E-4</v>
      </c>
      <c r="E90" s="1">
        <v>4.5118052873122571E-4</v>
      </c>
      <c r="F90" s="1">
        <v>7.1018074808587808E-5</v>
      </c>
      <c r="G90" s="1">
        <v>1.199740818653195E-4</v>
      </c>
      <c r="H90" s="1">
        <v>2.8002941925943213E-4</v>
      </c>
      <c r="I90" s="1">
        <v>0</v>
      </c>
      <c r="J90" s="1">
        <v>3.0179591686442986E-4</v>
      </c>
      <c r="K90" s="1">
        <v>8.0416387852206051E-5</v>
      </c>
      <c r="L90" s="1">
        <v>2.3339134152521878E-4</v>
      </c>
      <c r="M90" s="1">
        <v>0</v>
      </c>
      <c r="N90" s="1">
        <v>1.3255004390868108E-4</v>
      </c>
      <c r="O90" s="1">
        <v>8.4960928576160489E-5</v>
      </c>
      <c r="P90" s="1">
        <v>2.6202167773781132E-4</v>
      </c>
      <c r="Q90" s="1">
        <v>1.2744629664662033E-4</v>
      </c>
      <c r="R90" s="1">
        <v>6.3505038237339549E-4</v>
      </c>
      <c r="S90" s="1">
        <v>1.2178110593300833E-4</v>
      </c>
      <c r="T90" s="1">
        <v>1.2215690079113298E-4</v>
      </c>
      <c r="U90" s="1">
        <v>3.3557370558466321E-4</v>
      </c>
      <c r="V90" s="1">
        <v>5.1906178064771078E-4</v>
      </c>
      <c r="W90" s="1">
        <v>2.1561276710640862E-4</v>
      </c>
      <c r="X90" s="1">
        <v>5.8376967051813639E-4</v>
      </c>
      <c r="Y90" s="1">
        <v>6.6016140937497634E-4</v>
      </c>
      <c r="Z90" s="1">
        <v>0</v>
      </c>
      <c r="AA90" s="1">
        <v>4.8723756101561928E-4</v>
      </c>
      <c r="AB90" s="1">
        <v>4.7765977870151989E-4</v>
      </c>
      <c r="AC90" s="1">
        <v>2.6976821221758565E-5</v>
      </c>
      <c r="AD90" s="1">
        <v>3.9993890088987902E-5</v>
      </c>
      <c r="AE90" s="1">
        <v>1.7364513238433607E-4</v>
      </c>
      <c r="AF90" s="1">
        <v>1.0863486820591474E-3</v>
      </c>
      <c r="AG90" s="1">
        <v>1.2952992256253182E-4</v>
      </c>
      <c r="AH90" s="1">
        <v>8.9003277624480901E-5</v>
      </c>
      <c r="AI90" s="1">
        <v>9.0577404627949318E-4</v>
      </c>
      <c r="AJ90" s="1">
        <v>2.076371205004209E-3</v>
      </c>
      <c r="AK90" s="1">
        <v>7.690438753097681E-4</v>
      </c>
      <c r="AL90" s="1">
        <v>8.5069737982663065E-5</v>
      </c>
      <c r="AM90" s="1">
        <v>5.0937465860251827E-4</v>
      </c>
      <c r="AN90" s="1">
        <v>1.1755987871094808E-4</v>
      </c>
      <c r="AO90" s="1">
        <v>6.0050980085123908E-5</v>
      </c>
      <c r="AP90" s="1">
        <v>9.8557156603098014E-5</v>
      </c>
      <c r="AQ90" s="1">
        <v>1.504601813595266E-3</v>
      </c>
      <c r="AR90" s="1">
        <v>7.0630800376356498E-4</v>
      </c>
      <c r="AS90" s="1">
        <v>9.7123436923040782E-4</v>
      </c>
      <c r="AT90" s="1">
        <v>7.5522212616422929E-4</v>
      </c>
      <c r="AU90" s="1">
        <v>4.9378520530337256E-4</v>
      </c>
      <c r="AV90" s="1">
        <v>1.8241662292947933E-3</v>
      </c>
      <c r="AW90" s="1">
        <v>1.8142179890044659E-3</v>
      </c>
      <c r="AX90" s="1">
        <v>1.4358934959093116E-3</v>
      </c>
      <c r="AY90" s="1">
        <v>2.0854753146470084E-3</v>
      </c>
      <c r="AZ90" s="1">
        <v>1.2238042855496863E-3</v>
      </c>
      <c r="BA90" s="1">
        <v>9.6828468851924805E-4</v>
      </c>
      <c r="BB90" s="1">
        <v>7.4604864094124249E-4</v>
      </c>
      <c r="BC90" s="1">
        <v>5.2283296404039969E-4</v>
      </c>
      <c r="BD90" s="1">
        <v>3.826635258054898E-4</v>
      </c>
      <c r="BE90" s="1">
        <v>6.3632097470932378E-4</v>
      </c>
      <c r="BF90" s="1">
        <v>0</v>
      </c>
      <c r="BG90" s="1">
        <v>2.7567207832378704E-4</v>
      </c>
      <c r="BH90" s="1">
        <v>1.8016203768909738E-4</v>
      </c>
      <c r="BI90" s="1">
        <v>4.9133901297374494E-4</v>
      </c>
      <c r="BJ90" s="1">
        <v>2.9750009300836367E-4</v>
      </c>
      <c r="BK90" s="1">
        <v>4.628337132783169E-4</v>
      </c>
      <c r="BL90" s="1">
        <v>3.8851262034745172E-4</v>
      </c>
      <c r="BM90" s="1">
        <v>9.3768163839921456E-4</v>
      </c>
      <c r="BN90" s="1">
        <v>7.1441491480046207E-4</v>
      </c>
      <c r="BO90" s="1">
        <v>4.2397780131137199E-4</v>
      </c>
      <c r="BP90" s="1">
        <v>3.848493766087985E-4</v>
      </c>
      <c r="BQ90" s="1">
        <v>6.3012955603256927E-4</v>
      </c>
      <c r="BR90" s="1">
        <v>6.3182387035159613E-4</v>
      </c>
      <c r="BS90" s="1">
        <v>2.034123752155363E-4</v>
      </c>
      <c r="BT90" s="1">
        <v>1.458494492940678E-4</v>
      </c>
      <c r="BU90" s="1">
        <v>5.3531536783709197E-5</v>
      </c>
      <c r="BV90" s="1">
        <v>5.5550416815428449E-3</v>
      </c>
      <c r="BW90" s="1">
        <v>3.4528533484018994E-4</v>
      </c>
      <c r="BX90" s="1">
        <v>5.1743462954068314E-4</v>
      </c>
      <c r="BY90" s="1">
        <v>3.3965302488665164E-4</v>
      </c>
      <c r="BZ90" s="1">
        <v>2.2518374432809534E-4</v>
      </c>
      <c r="CA90" s="1">
        <v>6.0751984700027184E-4</v>
      </c>
      <c r="CB90" s="1">
        <v>4.7858540031333707E-4</v>
      </c>
      <c r="CC90" s="1">
        <v>7.5836200064065685E-4</v>
      </c>
      <c r="CD90" s="1">
        <v>4.469062874035137E-4</v>
      </c>
      <c r="CE90" s="1">
        <v>9.3732951214981729E-3</v>
      </c>
      <c r="CF90" s="1">
        <v>2.2652521945467296E-3</v>
      </c>
      <c r="CG90" s="1">
        <v>4.1497935573753921E-3</v>
      </c>
      <c r="CH90" s="1">
        <v>1.1458141510467382E-2</v>
      </c>
      <c r="CI90" s="1">
        <v>1.995732544069193E-3</v>
      </c>
      <c r="CJ90" s="1">
        <v>2.4649346903698631E-4</v>
      </c>
      <c r="CK90" s="1">
        <v>1.0000860129036087</v>
      </c>
      <c r="CL90" s="1">
        <v>2.7784373937126197E-4</v>
      </c>
      <c r="CM90" s="1">
        <v>2.9222865980176082E-4</v>
      </c>
      <c r="CN90" s="1">
        <v>1.3681509293148698E-4</v>
      </c>
      <c r="CO90" s="1">
        <v>5.3907527488310681E-4</v>
      </c>
      <c r="CP90" s="1">
        <v>1.35243762854882E-4</v>
      </c>
      <c r="CQ90" s="1">
        <v>2.9261535834387235E-4</v>
      </c>
      <c r="CR90" s="1">
        <v>5.1226368414086136E-4</v>
      </c>
      <c r="CS90" s="1">
        <v>3.6663707693431382E-3</v>
      </c>
      <c r="CT90" s="1">
        <v>1.5892835591638975E-4</v>
      </c>
      <c r="CU90" s="1">
        <v>1.5635356232893032E-3</v>
      </c>
      <c r="CV90" s="1">
        <v>5.8034897711052385E-4</v>
      </c>
      <c r="CW90" s="1">
        <v>5.501890737796061E-4</v>
      </c>
      <c r="CX90" s="1">
        <v>1.5962568062125797E-3</v>
      </c>
      <c r="CY90" s="1">
        <v>3.6923233551477931E-4</v>
      </c>
      <c r="CZ90" s="1">
        <v>8.9236635355033301E-4</v>
      </c>
      <c r="DA90" s="1">
        <v>1.456908385110532E-4</v>
      </c>
      <c r="DB90" s="1">
        <v>8.4685875822403383E-4</v>
      </c>
      <c r="DC90" s="3">
        <v>1.0864158253494864</v>
      </c>
      <c r="DD90" s="3">
        <v>0.8306404818426143</v>
      </c>
    </row>
    <row r="91" spans="1:108" ht="12.75" customHeight="1">
      <c r="A91" s="254">
        <v>632</v>
      </c>
      <c r="B91" s="83" t="s">
        <v>322</v>
      </c>
      <c r="C91" s="1">
        <v>5.9623634491709065E-4</v>
      </c>
      <c r="D91" s="1">
        <v>4.2274201585964036E-4</v>
      </c>
      <c r="E91" s="1">
        <v>3.7358895824927171E-4</v>
      </c>
      <c r="F91" s="1">
        <v>2.3550125132088076E-3</v>
      </c>
      <c r="G91" s="1">
        <v>9.4845261409143712E-4</v>
      </c>
      <c r="H91" s="1">
        <v>1.7132610446177917E-3</v>
      </c>
      <c r="I91" s="1">
        <v>0</v>
      </c>
      <c r="J91" s="1">
        <v>1.7709529292722023E-3</v>
      </c>
      <c r="K91" s="1">
        <v>1.079104391064897E-3</v>
      </c>
      <c r="L91" s="1">
        <v>1.0029775293258166E-3</v>
      </c>
      <c r="M91" s="1">
        <v>0</v>
      </c>
      <c r="N91" s="1">
        <v>5.8828666359327748E-3</v>
      </c>
      <c r="O91" s="1">
        <v>3.2859023144189816E-3</v>
      </c>
      <c r="P91" s="1">
        <v>1.1170431167500318E-3</v>
      </c>
      <c r="Q91" s="1">
        <v>3.2128239487557515E-3</v>
      </c>
      <c r="R91" s="1">
        <v>1.2703526913220109E-3</v>
      </c>
      <c r="S91" s="1">
        <v>1.821696948795777E-3</v>
      </c>
      <c r="T91" s="1">
        <v>2.3855654434541277E-3</v>
      </c>
      <c r="U91" s="1">
        <v>8.4979769123017194E-3</v>
      </c>
      <c r="V91" s="1">
        <v>2.3079853396161084E-2</v>
      </c>
      <c r="W91" s="1">
        <v>3.2242823148132729E-3</v>
      </c>
      <c r="X91" s="1">
        <v>1.4523850207508642E-2</v>
      </c>
      <c r="Y91" s="1">
        <v>1.4797683095090136E-2</v>
      </c>
      <c r="Z91" s="1">
        <v>0</v>
      </c>
      <c r="AA91" s="1">
        <v>5.0862275907525997E-2</v>
      </c>
      <c r="AB91" s="1">
        <v>1.1880737858114309E-2</v>
      </c>
      <c r="AC91" s="1">
        <v>7.7855293333026503E-4</v>
      </c>
      <c r="AD91" s="1">
        <v>7.0739552433290401E-4</v>
      </c>
      <c r="AE91" s="1">
        <v>9.6287329438120468E-3</v>
      </c>
      <c r="AF91" s="1">
        <v>1.0582792965995779E-2</v>
      </c>
      <c r="AG91" s="1">
        <v>5.1250621875944674E-3</v>
      </c>
      <c r="AH91" s="1">
        <v>8.9551971181660948E-3</v>
      </c>
      <c r="AI91" s="1">
        <v>6.8501025634767829E-3</v>
      </c>
      <c r="AJ91" s="1">
        <v>9.2691185415039665E-3</v>
      </c>
      <c r="AK91" s="1">
        <v>4.6898577312624043E-3</v>
      </c>
      <c r="AL91" s="1">
        <v>2.7549138374852854E-3</v>
      </c>
      <c r="AM91" s="1">
        <v>2.2953393218872109E-3</v>
      </c>
      <c r="AN91" s="1">
        <v>1.7805006697138354E-3</v>
      </c>
      <c r="AO91" s="1">
        <v>2.1493304152009987E-3</v>
      </c>
      <c r="AP91" s="1">
        <v>9.5818785005752829E-3</v>
      </c>
      <c r="AQ91" s="1">
        <v>4.0663958995959927E-3</v>
      </c>
      <c r="AR91" s="1">
        <v>2.7059224130872748E-3</v>
      </c>
      <c r="AS91" s="1">
        <v>8.9986987506103042E-3</v>
      </c>
      <c r="AT91" s="1">
        <v>1.7105525897475032E-2</v>
      </c>
      <c r="AU91" s="1">
        <v>1.6775064925819549E-2</v>
      </c>
      <c r="AV91" s="1">
        <v>2.5357635584822694E-2</v>
      </c>
      <c r="AW91" s="1">
        <v>1.7981426528279776E-2</v>
      </c>
      <c r="AX91" s="1">
        <v>2.2656311498494862E-2</v>
      </c>
      <c r="AY91" s="1">
        <v>1.6816751211088835E-2</v>
      </c>
      <c r="AZ91" s="1">
        <v>2.1452239782875748E-2</v>
      </c>
      <c r="BA91" s="1">
        <v>7.7858574286674394E-3</v>
      </c>
      <c r="BB91" s="1">
        <v>1.2681742006230417E-2</v>
      </c>
      <c r="BC91" s="1">
        <v>2.5451756564862052E-2</v>
      </c>
      <c r="BD91" s="1">
        <v>2.0095960112460176E-2</v>
      </c>
      <c r="BE91" s="1">
        <v>4.0112677340106888E-3</v>
      </c>
      <c r="BF91" s="1">
        <v>0</v>
      </c>
      <c r="BG91" s="1">
        <v>1.2589960632297118E-2</v>
      </c>
      <c r="BH91" s="1">
        <v>2.0431915528671238E-3</v>
      </c>
      <c r="BI91" s="1">
        <v>1.002682667705855E-3</v>
      </c>
      <c r="BJ91" s="1">
        <v>9.0243413906769218E-4</v>
      </c>
      <c r="BK91" s="1">
        <v>1.5891987704723688E-3</v>
      </c>
      <c r="BL91" s="1">
        <v>1.4843250374815342E-3</v>
      </c>
      <c r="BM91" s="1">
        <v>2.0798867275057045E-3</v>
      </c>
      <c r="BN91" s="1">
        <v>3.9289947439138297E-3</v>
      </c>
      <c r="BO91" s="1">
        <v>5.4543885779668772E-4</v>
      </c>
      <c r="BP91" s="1">
        <v>2.9189169489371095E-4</v>
      </c>
      <c r="BQ91" s="1">
        <v>1.3610169608478519E-3</v>
      </c>
      <c r="BR91" s="1">
        <v>3.7671329193004962E-4</v>
      </c>
      <c r="BS91" s="1">
        <v>2.3138112118495344E-4</v>
      </c>
      <c r="BT91" s="1">
        <v>2.2628564464612886E-4</v>
      </c>
      <c r="BU91" s="1">
        <v>7.5913187871770336E-5</v>
      </c>
      <c r="BV91" s="1">
        <v>1.497482661201362E-3</v>
      </c>
      <c r="BW91" s="1">
        <v>6.9341037968803502E-4</v>
      </c>
      <c r="BX91" s="1">
        <v>5.920369245080825E-4</v>
      </c>
      <c r="BY91" s="1">
        <v>1.0549176649511623E-3</v>
      </c>
      <c r="BZ91" s="1">
        <v>6.4271578583687948E-4</v>
      </c>
      <c r="CA91" s="1">
        <v>1.0342761374593906E-3</v>
      </c>
      <c r="CB91" s="1">
        <v>1.6526154652362769E-3</v>
      </c>
      <c r="CC91" s="1">
        <v>6.2842076864364404E-4</v>
      </c>
      <c r="CD91" s="1">
        <v>1.4277480518139213E-4</v>
      </c>
      <c r="CE91" s="1">
        <v>5.8353022375645103E-3</v>
      </c>
      <c r="CF91" s="1">
        <v>1.2985539795025149E-3</v>
      </c>
      <c r="CG91" s="1">
        <v>5.7562292863878083E-3</v>
      </c>
      <c r="CH91" s="1">
        <v>9.9793664721692255E-3</v>
      </c>
      <c r="CI91" s="1">
        <v>2.0778135524916522E-3</v>
      </c>
      <c r="CJ91" s="1">
        <v>3.2565867949974439E-4</v>
      </c>
      <c r="CK91" s="1">
        <v>1.5942803821099891E-4</v>
      </c>
      <c r="CL91" s="1">
        <v>1.0038470501927432</v>
      </c>
      <c r="CM91" s="1">
        <v>1.9905649428299046E-3</v>
      </c>
      <c r="CN91" s="1">
        <v>9.2673850076232243E-4</v>
      </c>
      <c r="CO91" s="1">
        <v>3.495715905689997E-4</v>
      </c>
      <c r="CP91" s="1">
        <v>2.2067425569766903E-4</v>
      </c>
      <c r="CQ91" s="1">
        <v>3.2339550404073138E-4</v>
      </c>
      <c r="CR91" s="1">
        <v>2.5159404252706329E-3</v>
      </c>
      <c r="CS91" s="1">
        <v>1.1440174679631045E-3</v>
      </c>
      <c r="CT91" s="1">
        <v>2.6213080038942041E-3</v>
      </c>
      <c r="CU91" s="1">
        <v>3.7324358059371247E-4</v>
      </c>
      <c r="CV91" s="1">
        <v>3.6019429453463701E-4</v>
      </c>
      <c r="CW91" s="1">
        <v>3.8223413969771971E-4</v>
      </c>
      <c r="CX91" s="1">
        <v>2.9171033244373019E-4</v>
      </c>
      <c r="CY91" s="1">
        <v>3.0424352210784491E-4</v>
      </c>
      <c r="CZ91" s="1">
        <v>3.4247616150474066E-4</v>
      </c>
      <c r="DA91" s="1">
        <v>7.6722862945558846E-4</v>
      </c>
      <c r="DB91" s="1">
        <v>9.4323617533951694E-3</v>
      </c>
      <c r="DC91" s="3">
        <v>1.5434898418907885</v>
      </c>
      <c r="DD91" s="3">
        <v>1.1801053667226489</v>
      </c>
    </row>
    <row r="92" spans="1:108" ht="12.75" customHeight="1">
      <c r="A92" s="254">
        <v>641</v>
      </c>
      <c r="B92" s="83" t="s">
        <v>323</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c r="X92" s="1">
        <v>0</v>
      </c>
      <c r="Y92" s="1">
        <v>0</v>
      </c>
      <c r="Z92" s="1">
        <v>0</v>
      </c>
      <c r="AA92" s="1">
        <v>0</v>
      </c>
      <c r="AB92" s="1">
        <v>0</v>
      </c>
      <c r="AC92" s="1">
        <v>0</v>
      </c>
      <c r="AD92" s="1">
        <v>0</v>
      </c>
      <c r="AE92" s="1">
        <v>0</v>
      </c>
      <c r="AF92" s="1">
        <v>0</v>
      </c>
      <c r="AG92" s="1">
        <v>0</v>
      </c>
      <c r="AH92" s="1">
        <v>0</v>
      </c>
      <c r="AI92" s="1">
        <v>0</v>
      </c>
      <c r="AJ92" s="1">
        <v>0</v>
      </c>
      <c r="AK92" s="1">
        <v>0</v>
      </c>
      <c r="AL92" s="1">
        <v>0</v>
      </c>
      <c r="AM92" s="1">
        <v>0</v>
      </c>
      <c r="AN92" s="1">
        <v>0</v>
      </c>
      <c r="AO92" s="1">
        <v>0</v>
      </c>
      <c r="AP92" s="1">
        <v>0</v>
      </c>
      <c r="AQ92" s="1">
        <v>0</v>
      </c>
      <c r="AR92" s="1">
        <v>0</v>
      </c>
      <c r="AS92" s="1">
        <v>0</v>
      </c>
      <c r="AT92" s="1">
        <v>0</v>
      </c>
      <c r="AU92" s="1">
        <v>0</v>
      </c>
      <c r="AV92" s="1">
        <v>0</v>
      </c>
      <c r="AW92" s="1">
        <v>0</v>
      </c>
      <c r="AX92" s="1">
        <v>0</v>
      </c>
      <c r="AY92" s="1">
        <v>0</v>
      </c>
      <c r="AZ92" s="1">
        <v>0</v>
      </c>
      <c r="BA92" s="1">
        <v>0</v>
      </c>
      <c r="BB92" s="1">
        <v>0</v>
      </c>
      <c r="BC92" s="1">
        <v>0</v>
      </c>
      <c r="BD92" s="1">
        <v>0</v>
      </c>
      <c r="BE92" s="1">
        <v>0</v>
      </c>
      <c r="BF92" s="1">
        <v>0</v>
      </c>
      <c r="BG92" s="1">
        <v>0</v>
      </c>
      <c r="BH92" s="1">
        <v>0</v>
      </c>
      <c r="BI92" s="1">
        <v>0</v>
      </c>
      <c r="BJ92" s="1">
        <v>0</v>
      </c>
      <c r="BK92" s="1">
        <v>0</v>
      </c>
      <c r="BL92" s="1">
        <v>0</v>
      </c>
      <c r="BM92" s="1">
        <v>0</v>
      </c>
      <c r="BN92" s="1">
        <v>0</v>
      </c>
      <c r="BO92" s="1">
        <v>0</v>
      </c>
      <c r="BP92" s="1">
        <v>0</v>
      </c>
      <c r="BQ92" s="1">
        <v>0</v>
      </c>
      <c r="BR92" s="1">
        <v>0</v>
      </c>
      <c r="BS92" s="1">
        <v>0</v>
      </c>
      <c r="BT92" s="1">
        <v>0</v>
      </c>
      <c r="BU92" s="1">
        <v>0</v>
      </c>
      <c r="BV92" s="1">
        <v>0</v>
      </c>
      <c r="BW92" s="1">
        <v>0</v>
      </c>
      <c r="BX92" s="1">
        <v>0</v>
      </c>
      <c r="BY92" s="1">
        <v>0</v>
      </c>
      <c r="BZ92" s="1">
        <v>0</v>
      </c>
      <c r="CA92" s="1">
        <v>0</v>
      </c>
      <c r="CB92" s="1">
        <v>0</v>
      </c>
      <c r="CC92" s="1">
        <v>0</v>
      </c>
      <c r="CD92" s="1">
        <v>0</v>
      </c>
      <c r="CE92" s="1">
        <v>0</v>
      </c>
      <c r="CF92" s="1">
        <v>0</v>
      </c>
      <c r="CG92" s="1">
        <v>0</v>
      </c>
      <c r="CH92" s="1">
        <v>0</v>
      </c>
      <c r="CI92" s="1">
        <v>0</v>
      </c>
      <c r="CJ92" s="1">
        <v>0</v>
      </c>
      <c r="CK92" s="1">
        <v>0</v>
      </c>
      <c r="CL92" s="1">
        <v>0</v>
      </c>
      <c r="CM92" s="1">
        <v>1.0296863760750365</v>
      </c>
      <c r="CN92" s="1">
        <v>0</v>
      </c>
      <c r="CO92" s="1">
        <v>0</v>
      </c>
      <c r="CP92" s="1">
        <v>8.4432728222370726E-4</v>
      </c>
      <c r="CQ92" s="1">
        <v>0</v>
      </c>
      <c r="CR92" s="1">
        <v>0</v>
      </c>
      <c r="CS92" s="1">
        <v>0</v>
      </c>
      <c r="CT92" s="1">
        <v>0</v>
      </c>
      <c r="CU92" s="1">
        <v>0</v>
      </c>
      <c r="CV92" s="1">
        <v>0</v>
      </c>
      <c r="CW92" s="1">
        <v>0</v>
      </c>
      <c r="CX92" s="1">
        <v>0</v>
      </c>
      <c r="CY92" s="1">
        <v>0</v>
      </c>
      <c r="CZ92" s="1">
        <v>0</v>
      </c>
      <c r="DA92" s="1">
        <v>0</v>
      </c>
      <c r="DB92" s="1">
        <v>0</v>
      </c>
      <c r="DC92" s="3">
        <v>1.0305307033572602</v>
      </c>
      <c r="DD92" s="3">
        <v>0.78791241807888612</v>
      </c>
    </row>
    <row r="93" spans="1:108" ht="12.75" customHeight="1">
      <c r="A93" s="255">
        <v>642</v>
      </c>
      <c r="B93" s="256" t="s">
        <v>393</v>
      </c>
      <c r="C93" s="26">
        <v>6.1714322611773625E-5</v>
      </c>
      <c r="D93" s="26">
        <v>1.1199745795707628E-4</v>
      </c>
      <c r="E93" s="26">
        <v>7.9937888835905743E-4</v>
      </c>
      <c r="F93" s="26">
        <v>1.0739274657894559E-5</v>
      </c>
      <c r="G93" s="26">
        <v>2.5154717583686929E-5</v>
      </c>
      <c r="H93" s="26">
        <v>1.9070140145782354E-5</v>
      </c>
      <c r="I93" s="26">
        <v>0</v>
      </c>
      <c r="J93" s="26">
        <v>4.2783212249808942E-5</v>
      </c>
      <c r="K93" s="26">
        <v>9.453470458407048E-6</v>
      </c>
      <c r="L93" s="26">
        <v>1.3460491161355597E-4</v>
      </c>
      <c r="M93" s="26">
        <v>0</v>
      </c>
      <c r="N93" s="26">
        <v>1.8044352016321574E-5</v>
      </c>
      <c r="O93" s="26">
        <v>1.075336671896801E-5</v>
      </c>
      <c r="P93" s="26">
        <v>2.1220097283980585E-5</v>
      </c>
      <c r="Q93" s="26">
        <v>1.3853606223193648E-5</v>
      </c>
      <c r="R93" s="26">
        <v>2.696715647547166E-5</v>
      </c>
      <c r="S93" s="26">
        <v>2.4551810235070442E-5</v>
      </c>
      <c r="T93" s="26">
        <v>1.5025217489789151E-5</v>
      </c>
      <c r="U93" s="26">
        <v>3.3244457684322355E-5</v>
      </c>
      <c r="V93" s="26">
        <v>2.184711445554979E-5</v>
      </c>
      <c r="W93" s="26">
        <v>1.9171635732454808E-5</v>
      </c>
      <c r="X93" s="26">
        <v>1.627261586834279E-5</v>
      </c>
      <c r="Y93" s="26">
        <v>2.4203186176876394E-5</v>
      </c>
      <c r="Z93" s="26">
        <v>0</v>
      </c>
      <c r="AA93" s="26">
        <v>2.0545924715164403E-5</v>
      </c>
      <c r="AB93" s="26">
        <v>1.1401522853339314E-5</v>
      </c>
      <c r="AC93" s="26">
        <v>3.7308436257636369E-5</v>
      </c>
      <c r="AD93" s="26">
        <v>1.1825573812883066E-5</v>
      </c>
      <c r="AE93" s="26">
        <v>1.6118108010253394E-5</v>
      </c>
      <c r="AF93" s="26">
        <v>1.5209419533335062E-5</v>
      </c>
      <c r="AG93" s="26">
        <v>1.7712847224429524E-5</v>
      </c>
      <c r="AH93" s="26">
        <v>5.4766111514569782E-6</v>
      </c>
      <c r="AI93" s="26">
        <v>2.7402493543128098E-5</v>
      </c>
      <c r="AJ93" s="26">
        <v>2.8888460574594792E-5</v>
      </c>
      <c r="AK93" s="26">
        <v>4.1153866964790957E-5</v>
      </c>
      <c r="AL93" s="26">
        <v>1.2409181074767088E-5</v>
      </c>
      <c r="AM93" s="26">
        <v>1.6268790028377862E-5</v>
      </c>
      <c r="AN93" s="26">
        <v>2.3668298818204424E-5</v>
      </c>
      <c r="AO93" s="26">
        <v>3.7883913525012563E-5</v>
      </c>
      <c r="AP93" s="26">
        <v>3.1604790341012997E-5</v>
      </c>
      <c r="AQ93" s="26">
        <v>1.5554162798727001E-5</v>
      </c>
      <c r="AR93" s="26">
        <v>1.4315065545378467E-5</v>
      </c>
      <c r="AS93" s="26">
        <v>1.2328066750739411E-5</v>
      </c>
      <c r="AT93" s="26">
        <v>1.0401876315036639E-5</v>
      </c>
      <c r="AU93" s="26">
        <v>1.5550554682289587E-5</v>
      </c>
      <c r="AV93" s="26">
        <v>1.2425755892340729E-5</v>
      </c>
      <c r="AW93" s="26">
        <v>7.1663227014432138E-6</v>
      </c>
      <c r="AX93" s="26">
        <v>1.25046455793744E-5</v>
      </c>
      <c r="AY93" s="26">
        <v>8.4162911763557407E-6</v>
      </c>
      <c r="AZ93" s="26">
        <v>8.9001319703623804E-6</v>
      </c>
      <c r="BA93" s="26">
        <v>1.6109679460078609E-5</v>
      </c>
      <c r="BB93" s="26">
        <v>1.0270704579026333E-5</v>
      </c>
      <c r="BC93" s="26">
        <v>1.117556958521152E-5</v>
      </c>
      <c r="BD93" s="26">
        <v>1.1873337671986767E-5</v>
      </c>
      <c r="BE93" s="26">
        <v>1.533555257878043E-5</v>
      </c>
      <c r="BF93" s="26">
        <v>0</v>
      </c>
      <c r="BG93" s="26">
        <v>1.4213234218259051E-5</v>
      </c>
      <c r="BH93" s="26">
        <v>1.4527497789418501E-4</v>
      </c>
      <c r="BI93" s="26">
        <v>1.5033833192622985E-5</v>
      </c>
      <c r="BJ93" s="26">
        <v>1.8917107224627962E-5</v>
      </c>
      <c r="BK93" s="26">
        <v>1.6845987818600523E-5</v>
      </c>
      <c r="BL93" s="26">
        <v>1.7350907691165694E-5</v>
      </c>
      <c r="BM93" s="26">
        <v>6.5660756192642105E-5</v>
      </c>
      <c r="BN93" s="26">
        <v>8.7509818406534198E-5</v>
      </c>
      <c r="BO93" s="26">
        <v>8.0308726157544798E-5</v>
      </c>
      <c r="BP93" s="26">
        <v>7.6520631566501001E-6</v>
      </c>
      <c r="BQ93" s="26">
        <v>2.124052807508234E-5</v>
      </c>
      <c r="BR93" s="26">
        <v>3.8738302381818424E-5</v>
      </c>
      <c r="BS93" s="26">
        <v>1.8639582448448293E-5</v>
      </c>
      <c r="BT93" s="26">
        <v>1.9807648698801105E-5</v>
      </c>
      <c r="BU93" s="26">
        <v>3.2919660263768418E-6</v>
      </c>
      <c r="BV93" s="26">
        <v>3.8832377085327919E-5</v>
      </c>
      <c r="BW93" s="26">
        <v>1.0252020744795938E-5</v>
      </c>
      <c r="BX93" s="26">
        <v>2.493699883377288E-5</v>
      </c>
      <c r="BY93" s="26">
        <v>1.4041896539235079E-4</v>
      </c>
      <c r="BZ93" s="26">
        <v>3.9908310049939571E-5</v>
      </c>
      <c r="CA93" s="26">
        <v>2.1288076207310102E-5</v>
      </c>
      <c r="CB93" s="26">
        <v>4.9519764187850876E-3</v>
      </c>
      <c r="CC93" s="26">
        <v>4.2000695035371408E-4</v>
      </c>
      <c r="CD93" s="26">
        <v>6.2313272203164947E-6</v>
      </c>
      <c r="CE93" s="26">
        <v>2.9862610637005753E-4</v>
      </c>
      <c r="CF93" s="26">
        <v>1.1619621511178122E-4</v>
      </c>
      <c r="CG93" s="26">
        <v>1.2632306484393422E-5</v>
      </c>
      <c r="CH93" s="26">
        <v>5.4686378619543871E-5</v>
      </c>
      <c r="CI93" s="26">
        <v>6.2422803876537175E-5</v>
      </c>
      <c r="CJ93" s="26">
        <v>3.5190716036427396E-5</v>
      </c>
      <c r="CK93" s="26">
        <v>1.608118383768494E-5</v>
      </c>
      <c r="CL93" s="26">
        <v>2.099503433104888E-5</v>
      </c>
      <c r="CM93" s="26">
        <v>2.5292929742570139E-3</v>
      </c>
      <c r="CN93" s="26">
        <v>1.0097964308842871</v>
      </c>
      <c r="CO93" s="26">
        <v>5.4480954701877646E-4</v>
      </c>
      <c r="CP93" s="26">
        <v>3.785976970448345E-4</v>
      </c>
      <c r="CQ93" s="26">
        <v>1.4832499508704699E-5</v>
      </c>
      <c r="CR93" s="26">
        <v>8.1065388917747234E-6</v>
      </c>
      <c r="CS93" s="26">
        <v>3.2141634781882741E-5</v>
      </c>
      <c r="CT93" s="26">
        <v>1.0934318501834904E-5</v>
      </c>
      <c r="CU93" s="26">
        <v>1.5187569263419414E-5</v>
      </c>
      <c r="CV93" s="26">
        <v>2.1203387938049032E-5</v>
      </c>
      <c r="CW93" s="26">
        <v>3.9282315338332724E-5</v>
      </c>
      <c r="CX93" s="26">
        <v>1.3036766716874484E-5</v>
      </c>
      <c r="CY93" s="26">
        <v>1.1501808460600978E-5</v>
      </c>
      <c r="CZ93" s="26">
        <v>2.3910408908371105E-5</v>
      </c>
      <c r="DA93" s="26">
        <v>2.3453405301520383E-5</v>
      </c>
      <c r="DB93" s="26">
        <v>7.8782353667946096E-4</v>
      </c>
      <c r="DC93" s="6">
        <v>1.0230889698895342</v>
      </c>
      <c r="DD93" s="6">
        <v>0.78222269511172704</v>
      </c>
    </row>
    <row r="94" spans="1:108" ht="12.75" customHeight="1">
      <c r="A94" s="254">
        <v>643</v>
      </c>
      <c r="B94" s="83" t="s">
        <v>397</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0</v>
      </c>
      <c r="AC94" s="1">
        <v>0</v>
      </c>
      <c r="AD94" s="1">
        <v>0</v>
      </c>
      <c r="AE94" s="1">
        <v>0</v>
      </c>
      <c r="AF94" s="1">
        <v>0</v>
      </c>
      <c r="AG94" s="1">
        <v>0</v>
      </c>
      <c r="AH94" s="1">
        <v>0</v>
      </c>
      <c r="AI94" s="1">
        <v>0</v>
      </c>
      <c r="AJ94" s="1">
        <v>0</v>
      </c>
      <c r="AK94" s="1">
        <v>0</v>
      </c>
      <c r="AL94" s="1">
        <v>0</v>
      </c>
      <c r="AM94" s="1">
        <v>0</v>
      </c>
      <c r="AN94" s="1">
        <v>0</v>
      </c>
      <c r="AO94" s="1">
        <v>0</v>
      </c>
      <c r="AP94" s="1">
        <v>0</v>
      </c>
      <c r="AQ94" s="1">
        <v>0</v>
      </c>
      <c r="AR94" s="1">
        <v>0</v>
      </c>
      <c r="AS94" s="1">
        <v>0</v>
      </c>
      <c r="AT94" s="1">
        <v>0</v>
      </c>
      <c r="AU94" s="1">
        <v>0</v>
      </c>
      <c r="AV94" s="1">
        <v>0</v>
      </c>
      <c r="AW94" s="1">
        <v>0</v>
      </c>
      <c r="AX94" s="1">
        <v>0</v>
      </c>
      <c r="AY94" s="1">
        <v>0</v>
      </c>
      <c r="AZ94" s="1">
        <v>0</v>
      </c>
      <c r="BA94" s="1">
        <v>0</v>
      </c>
      <c r="BB94" s="1">
        <v>0</v>
      </c>
      <c r="BC94" s="1">
        <v>0</v>
      </c>
      <c r="BD94" s="1">
        <v>0</v>
      </c>
      <c r="BE94" s="1">
        <v>0</v>
      </c>
      <c r="BF94" s="1">
        <v>0</v>
      </c>
      <c r="BG94" s="1">
        <v>0</v>
      </c>
      <c r="BH94" s="1">
        <v>0</v>
      </c>
      <c r="BI94" s="1">
        <v>0</v>
      </c>
      <c r="BJ94" s="1">
        <v>0</v>
      </c>
      <c r="BK94" s="1">
        <v>0</v>
      </c>
      <c r="BL94" s="1">
        <v>0</v>
      </c>
      <c r="BM94" s="1">
        <v>0</v>
      </c>
      <c r="BN94" s="1">
        <v>0</v>
      </c>
      <c r="BO94" s="1">
        <v>0</v>
      </c>
      <c r="BP94" s="1">
        <v>0</v>
      </c>
      <c r="BQ94" s="1">
        <v>0</v>
      </c>
      <c r="BR94" s="1">
        <v>0</v>
      </c>
      <c r="BS94" s="1">
        <v>0</v>
      </c>
      <c r="BT94" s="1">
        <v>0</v>
      </c>
      <c r="BU94" s="1">
        <v>0</v>
      </c>
      <c r="BV94" s="1">
        <v>0</v>
      </c>
      <c r="BW94" s="1">
        <v>0</v>
      </c>
      <c r="BX94" s="1">
        <v>0</v>
      </c>
      <c r="BY94" s="1">
        <v>0</v>
      </c>
      <c r="BZ94" s="1">
        <v>0</v>
      </c>
      <c r="CA94" s="1">
        <v>0</v>
      </c>
      <c r="CB94" s="1">
        <v>0</v>
      </c>
      <c r="CC94" s="1">
        <v>0</v>
      </c>
      <c r="CD94" s="1">
        <v>0</v>
      </c>
      <c r="CE94" s="1">
        <v>0</v>
      </c>
      <c r="CF94" s="1">
        <v>0</v>
      </c>
      <c r="CG94" s="1">
        <v>0</v>
      </c>
      <c r="CH94" s="1">
        <v>0</v>
      </c>
      <c r="CI94" s="1">
        <v>0</v>
      </c>
      <c r="CJ94" s="1">
        <v>0</v>
      </c>
      <c r="CK94" s="1">
        <v>0</v>
      </c>
      <c r="CL94" s="1">
        <v>0</v>
      </c>
      <c r="CM94" s="1">
        <v>0</v>
      </c>
      <c r="CN94" s="1">
        <v>0</v>
      </c>
      <c r="CO94" s="1">
        <v>1</v>
      </c>
      <c r="CP94" s="1">
        <v>0</v>
      </c>
      <c r="CQ94" s="1">
        <v>0</v>
      </c>
      <c r="CR94" s="1">
        <v>0</v>
      </c>
      <c r="CS94" s="1">
        <v>0</v>
      </c>
      <c r="CT94" s="1">
        <v>0</v>
      </c>
      <c r="CU94" s="1">
        <v>0</v>
      </c>
      <c r="CV94" s="1">
        <v>0</v>
      </c>
      <c r="CW94" s="1">
        <v>0</v>
      </c>
      <c r="CX94" s="1">
        <v>0</v>
      </c>
      <c r="CY94" s="1">
        <v>0</v>
      </c>
      <c r="CZ94" s="1">
        <v>0</v>
      </c>
      <c r="DA94" s="1">
        <v>0</v>
      </c>
      <c r="DB94" s="1">
        <v>0</v>
      </c>
      <c r="DC94" s="3">
        <v>1</v>
      </c>
      <c r="DD94" s="3">
        <v>0.76456957130149272</v>
      </c>
    </row>
    <row r="95" spans="1:108" ht="12.75" customHeight="1">
      <c r="A95" s="254">
        <v>644</v>
      </c>
      <c r="B95" s="83" t="s">
        <v>326</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0</v>
      </c>
      <c r="AC95" s="1">
        <v>0</v>
      </c>
      <c r="AD95" s="1">
        <v>0</v>
      </c>
      <c r="AE95" s="1">
        <v>0</v>
      </c>
      <c r="AF95" s="1">
        <v>0</v>
      </c>
      <c r="AG95" s="1">
        <v>0</v>
      </c>
      <c r="AH95" s="1">
        <v>0</v>
      </c>
      <c r="AI95" s="1">
        <v>0</v>
      </c>
      <c r="AJ95" s="1">
        <v>0</v>
      </c>
      <c r="AK95" s="1">
        <v>0</v>
      </c>
      <c r="AL95" s="1">
        <v>0</v>
      </c>
      <c r="AM95" s="1">
        <v>0</v>
      </c>
      <c r="AN95" s="1">
        <v>0</v>
      </c>
      <c r="AO95" s="1">
        <v>0</v>
      </c>
      <c r="AP95" s="1">
        <v>0</v>
      </c>
      <c r="AQ95" s="1">
        <v>0</v>
      </c>
      <c r="AR95" s="1">
        <v>0</v>
      </c>
      <c r="AS95" s="1">
        <v>0</v>
      </c>
      <c r="AT95" s="1">
        <v>0</v>
      </c>
      <c r="AU95" s="1">
        <v>0</v>
      </c>
      <c r="AV95" s="1">
        <v>0</v>
      </c>
      <c r="AW95" s="1">
        <v>0</v>
      </c>
      <c r="AX95" s="1">
        <v>0</v>
      </c>
      <c r="AY95" s="1">
        <v>0</v>
      </c>
      <c r="AZ95" s="1">
        <v>0</v>
      </c>
      <c r="BA95" s="1">
        <v>0</v>
      </c>
      <c r="BB95" s="1">
        <v>0</v>
      </c>
      <c r="BC95" s="1">
        <v>0</v>
      </c>
      <c r="BD95" s="1">
        <v>0</v>
      </c>
      <c r="BE95" s="1">
        <v>0</v>
      </c>
      <c r="BF95" s="1">
        <v>0</v>
      </c>
      <c r="BG95" s="1">
        <v>0</v>
      </c>
      <c r="BH95" s="1">
        <v>0</v>
      </c>
      <c r="BI95" s="1">
        <v>0</v>
      </c>
      <c r="BJ95" s="1">
        <v>0</v>
      </c>
      <c r="BK95" s="1">
        <v>0</v>
      </c>
      <c r="BL95" s="1">
        <v>0</v>
      </c>
      <c r="BM95" s="1">
        <v>0</v>
      </c>
      <c r="BN95" s="1">
        <v>0</v>
      </c>
      <c r="BO95" s="1">
        <v>0</v>
      </c>
      <c r="BP95" s="1">
        <v>0</v>
      </c>
      <c r="BQ95" s="1">
        <v>0</v>
      </c>
      <c r="BR95" s="1">
        <v>0</v>
      </c>
      <c r="BS95" s="1">
        <v>0</v>
      </c>
      <c r="BT95" s="1">
        <v>0</v>
      </c>
      <c r="BU95" s="1">
        <v>0</v>
      </c>
      <c r="BV95" s="1">
        <v>0</v>
      </c>
      <c r="BW95" s="1">
        <v>0</v>
      </c>
      <c r="BX95" s="1">
        <v>0</v>
      </c>
      <c r="BY95" s="1">
        <v>0</v>
      </c>
      <c r="BZ95" s="1">
        <v>0</v>
      </c>
      <c r="CA95" s="1">
        <v>0</v>
      </c>
      <c r="CB95" s="1">
        <v>0</v>
      </c>
      <c r="CC95" s="1">
        <v>0</v>
      </c>
      <c r="CD95" s="1">
        <v>0</v>
      </c>
      <c r="CE95" s="1">
        <v>0</v>
      </c>
      <c r="CF95" s="1">
        <v>0</v>
      </c>
      <c r="CG95" s="1">
        <v>0</v>
      </c>
      <c r="CH95" s="1">
        <v>0</v>
      </c>
      <c r="CI95" s="1">
        <v>0</v>
      </c>
      <c r="CJ95" s="1">
        <v>0</v>
      </c>
      <c r="CK95" s="1">
        <v>0</v>
      </c>
      <c r="CL95" s="1">
        <v>0</v>
      </c>
      <c r="CM95" s="1">
        <v>0</v>
      </c>
      <c r="CN95" s="1">
        <v>0</v>
      </c>
      <c r="CO95" s="1">
        <v>0</v>
      </c>
      <c r="CP95" s="1">
        <v>1</v>
      </c>
      <c r="CQ95" s="1">
        <v>0</v>
      </c>
      <c r="CR95" s="1">
        <v>0</v>
      </c>
      <c r="CS95" s="1">
        <v>0</v>
      </c>
      <c r="CT95" s="1">
        <v>0</v>
      </c>
      <c r="CU95" s="1">
        <v>0</v>
      </c>
      <c r="CV95" s="1">
        <v>0</v>
      </c>
      <c r="CW95" s="1">
        <v>0</v>
      </c>
      <c r="CX95" s="1">
        <v>0</v>
      </c>
      <c r="CY95" s="1">
        <v>0</v>
      </c>
      <c r="CZ95" s="1">
        <v>0</v>
      </c>
      <c r="DA95" s="1">
        <v>0</v>
      </c>
      <c r="DB95" s="1">
        <v>0</v>
      </c>
      <c r="DC95" s="3">
        <v>1</v>
      </c>
      <c r="DD95" s="3">
        <v>0.76456957130149272</v>
      </c>
    </row>
    <row r="96" spans="1:108" ht="12.75" customHeight="1">
      <c r="A96" s="254">
        <v>659</v>
      </c>
      <c r="B96" s="83" t="s">
        <v>219</v>
      </c>
      <c r="C96" s="1">
        <v>2.7814849886379612E-4</v>
      </c>
      <c r="D96" s="1">
        <v>4.2180662035026426E-4</v>
      </c>
      <c r="E96" s="1">
        <v>9.4662952105356503E-4</v>
      </c>
      <c r="F96" s="1">
        <v>2.934442272827772E-4</v>
      </c>
      <c r="G96" s="1">
        <v>9.2582039062220015E-3</v>
      </c>
      <c r="H96" s="1">
        <v>3.4358215313969195E-3</v>
      </c>
      <c r="I96" s="1">
        <v>0</v>
      </c>
      <c r="J96" s="1">
        <v>1.1412983384882906E-3</v>
      </c>
      <c r="K96" s="1">
        <v>1.3471238665423572E-3</v>
      </c>
      <c r="L96" s="1">
        <v>7.4295762379470419E-4</v>
      </c>
      <c r="M96" s="1">
        <v>0</v>
      </c>
      <c r="N96" s="1">
        <v>8.8536867936238751E-4</v>
      </c>
      <c r="O96" s="1">
        <v>1.3851126248742385E-3</v>
      </c>
      <c r="P96" s="1">
        <v>7.17191955634548E-4</v>
      </c>
      <c r="Q96" s="1">
        <v>7.9298833993397399E-4</v>
      </c>
      <c r="R96" s="1">
        <v>7.0464955779999511E-4</v>
      </c>
      <c r="S96" s="1">
        <v>1.6528748391703566E-3</v>
      </c>
      <c r="T96" s="1">
        <v>9.1179533483419896E-4</v>
      </c>
      <c r="U96" s="1">
        <v>1.7442481387120825E-3</v>
      </c>
      <c r="V96" s="1">
        <v>6.2741295568851376E-3</v>
      </c>
      <c r="W96" s="1">
        <v>6.9303983303984793E-4</v>
      </c>
      <c r="X96" s="1">
        <v>9.8189619265597983E-4</v>
      </c>
      <c r="Y96" s="1">
        <v>1.223607081965022E-3</v>
      </c>
      <c r="Z96" s="1">
        <v>0</v>
      </c>
      <c r="AA96" s="1">
        <v>2.6603664671565712E-3</v>
      </c>
      <c r="AB96" s="1">
        <v>7.4360446664842046E-4</v>
      </c>
      <c r="AC96" s="1">
        <v>1.838356842888754E-4</v>
      </c>
      <c r="AD96" s="1">
        <v>4.5545109641815612E-4</v>
      </c>
      <c r="AE96" s="1">
        <v>7.8276615294351371E-4</v>
      </c>
      <c r="AF96" s="1">
        <v>7.9651494469606954E-4</v>
      </c>
      <c r="AG96" s="1">
        <v>1.1197954392388905E-3</v>
      </c>
      <c r="AH96" s="1">
        <v>3.2754677517799158E-4</v>
      </c>
      <c r="AI96" s="1">
        <v>1.7360336907646504E-3</v>
      </c>
      <c r="AJ96" s="1">
        <v>1.4317857229708556E-3</v>
      </c>
      <c r="AK96" s="1">
        <v>8.432035624649552E-4</v>
      </c>
      <c r="AL96" s="1">
        <v>1.5572169776054366E-3</v>
      </c>
      <c r="AM96" s="1">
        <v>5.5215484941497641E-4</v>
      </c>
      <c r="AN96" s="1">
        <v>1.5337465620431096E-3</v>
      </c>
      <c r="AO96" s="1">
        <v>5.6100765731530589E-4</v>
      </c>
      <c r="AP96" s="1">
        <v>6.8172270640054239E-4</v>
      </c>
      <c r="AQ96" s="1">
        <v>1.4697048201699988E-3</v>
      </c>
      <c r="AR96" s="1">
        <v>1.1783245745303986E-3</v>
      </c>
      <c r="AS96" s="1">
        <v>1.7890159711909037E-3</v>
      </c>
      <c r="AT96" s="1">
        <v>2.3085375797559419E-3</v>
      </c>
      <c r="AU96" s="1">
        <v>1.1772982017441013E-3</v>
      </c>
      <c r="AV96" s="1">
        <v>1.2267065476437688E-3</v>
      </c>
      <c r="AW96" s="1">
        <v>6.750457825138251E-4</v>
      </c>
      <c r="AX96" s="1">
        <v>8.2482969922350723E-4</v>
      </c>
      <c r="AY96" s="1">
        <v>2.3588178097155E-4</v>
      </c>
      <c r="AZ96" s="1">
        <v>8.2670355137075616E-4</v>
      </c>
      <c r="BA96" s="1">
        <v>7.1075414328650849E-4</v>
      </c>
      <c r="BB96" s="1">
        <v>2.5602458563018778E-4</v>
      </c>
      <c r="BC96" s="1">
        <v>6.7670472150393362E-4</v>
      </c>
      <c r="BD96" s="1">
        <v>5.8693012213692844E-4</v>
      </c>
      <c r="BE96" s="1">
        <v>1.2788252356658485E-3</v>
      </c>
      <c r="BF96" s="1">
        <v>0</v>
      </c>
      <c r="BG96" s="1">
        <v>1.0500459701299383E-3</v>
      </c>
      <c r="BH96" s="1">
        <v>2.3362877259542432E-3</v>
      </c>
      <c r="BI96" s="1">
        <v>1.1069086317314553E-3</v>
      </c>
      <c r="BJ96" s="1">
        <v>2.4686231381498345E-3</v>
      </c>
      <c r="BK96" s="1">
        <v>1.620070464847659E-3</v>
      </c>
      <c r="BL96" s="1">
        <v>1.5405566754724443E-3</v>
      </c>
      <c r="BM96" s="1">
        <v>1.5132370936506586E-3</v>
      </c>
      <c r="BN96" s="1">
        <v>3.9313636228220797E-3</v>
      </c>
      <c r="BO96" s="1">
        <v>1.0151548837034284E-2</v>
      </c>
      <c r="BP96" s="1">
        <v>2.3124593989486074E-3</v>
      </c>
      <c r="BQ96" s="1">
        <v>1.0036319760184456E-3</v>
      </c>
      <c r="BR96" s="1">
        <v>3.3262292344962505E-3</v>
      </c>
      <c r="BS96" s="1">
        <v>1.2769084199449039E-3</v>
      </c>
      <c r="BT96" s="1">
        <v>1.4512590711718988E-3</v>
      </c>
      <c r="BU96" s="1">
        <v>3.2734672425604875E-4</v>
      </c>
      <c r="BV96" s="1">
        <v>8.1581341007909327E-4</v>
      </c>
      <c r="BW96" s="1">
        <v>1.9689390949639341E-3</v>
      </c>
      <c r="BX96" s="1">
        <v>7.0146814512733518E-4</v>
      </c>
      <c r="BY96" s="1">
        <v>1.716253217060556E-3</v>
      </c>
      <c r="BZ96" s="1">
        <v>5.1988562784864719E-4</v>
      </c>
      <c r="CA96" s="1">
        <v>1.7377150828750019E-3</v>
      </c>
      <c r="CB96" s="1">
        <v>5.4534568856048973E-3</v>
      </c>
      <c r="CC96" s="1">
        <v>3.1230915536398941E-3</v>
      </c>
      <c r="CD96" s="1">
        <v>1.8795130262642024E-4</v>
      </c>
      <c r="CE96" s="1">
        <v>1.5887778281266974E-3</v>
      </c>
      <c r="CF96" s="1">
        <v>3.6815411020382181E-3</v>
      </c>
      <c r="CG96" s="1">
        <v>1.3505267727609966E-3</v>
      </c>
      <c r="CH96" s="1">
        <v>1.9824403644763825E-3</v>
      </c>
      <c r="CI96" s="1">
        <v>3.4663717221688115E-3</v>
      </c>
      <c r="CJ96" s="1">
        <v>4.3213439819293114E-4</v>
      </c>
      <c r="CK96" s="1">
        <v>6.5771776182725237E-4</v>
      </c>
      <c r="CL96" s="1">
        <v>3.2748534792002913E-3</v>
      </c>
      <c r="CM96" s="1">
        <v>1.6381687156643236E-3</v>
      </c>
      <c r="CN96" s="1">
        <v>1.1602634341747059E-3</v>
      </c>
      <c r="CO96" s="1">
        <v>3.9230301100110572E-4</v>
      </c>
      <c r="CP96" s="1">
        <v>7.1577001624570922E-4</v>
      </c>
      <c r="CQ96" s="1">
        <v>1.0004288304501621</v>
      </c>
      <c r="CR96" s="1">
        <v>2.6245956917815036E-3</v>
      </c>
      <c r="CS96" s="1">
        <v>3.5819041861281007E-3</v>
      </c>
      <c r="CT96" s="1">
        <v>1.7954168196894743E-3</v>
      </c>
      <c r="CU96" s="1">
        <v>2.8792767559269348E-3</v>
      </c>
      <c r="CV96" s="1">
        <v>2.0168530036392095E-3</v>
      </c>
      <c r="CW96" s="1">
        <v>1.9451289303778481E-3</v>
      </c>
      <c r="CX96" s="1">
        <v>1.8062488020103207E-3</v>
      </c>
      <c r="CY96" s="1">
        <v>1.7424810246897692E-2</v>
      </c>
      <c r="CZ96" s="1">
        <v>2.3988662550399227E-3</v>
      </c>
      <c r="DA96" s="1">
        <v>3.3995829320960792E-4</v>
      </c>
      <c r="DB96" s="1">
        <v>2.3922898062879103E-3</v>
      </c>
      <c r="DC96" s="3">
        <v>1.178636475493231</v>
      </c>
      <c r="DD96" s="3">
        <v>0.90114958478816198</v>
      </c>
    </row>
    <row r="97" spans="1:108" ht="12.75" customHeight="1">
      <c r="A97" s="254">
        <v>661</v>
      </c>
      <c r="B97" s="83" t="s">
        <v>328</v>
      </c>
      <c r="C97" s="1">
        <v>3.9049126107601373E-3</v>
      </c>
      <c r="D97" s="1">
        <v>6.112070797460214E-3</v>
      </c>
      <c r="E97" s="1">
        <v>5.4936713810869193E-3</v>
      </c>
      <c r="F97" s="1">
        <v>3.9099389521349759E-3</v>
      </c>
      <c r="G97" s="1">
        <v>2.9142715670324227E-3</v>
      </c>
      <c r="H97" s="1">
        <v>1.6767595266411202E-2</v>
      </c>
      <c r="I97" s="1">
        <v>0</v>
      </c>
      <c r="J97" s="1">
        <v>2.8408621478279352E-3</v>
      </c>
      <c r="K97" s="1">
        <v>1.8089041554005165E-3</v>
      </c>
      <c r="L97" s="1">
        <v>2.289513282159701E-3</v>
      </c>
      <c r="M97" s="1">
        <v>0</v>
      </c>
      <c r="N97" s="1">
        <v>2.6913189692078635E-3</v>
      </c>
      <c r="O97" s="1">
        <v>1.8887047598540197E-3</v>
      </c>
      <c r="P97" s="1">
        <v>4.9988008669743069E-3</v>
      </c>
      <c r="Q97" s="1">
        <v>3.9946351757012581E-3</v>
      </c>
      <c r="R97" s="1">
        <v>1.4586077784026223E-3</v>
      </c>
      <c r="S97" s="1">
        <v>1.9129677841561636E-3</v>
      </c>
      <c r="T97" s="1">
        <v>5.1636523303127315E-3</v>
      </c>
      <c r="U97" s="1">
        <v>1.927235056241851E-3</v>
      </c>
      <c r="V97" s="1">
        <v>7.2567732942024213E-3</v>
      </c>
      <c r="W97" s="1">
        <v>9.3618596529232391E-4</v>
      </c>
      <c r="X97" s="1">
        <v>1.5198032383348958E-3</v>
      </c>
      <c r="Y97" s="1">
        <v>1.3325960864715273E-3</v>
      </c>
      <c r="Z97" s="1">
        <v>0</v>
      </c>
      <c r="AA97" s="1">
        <v>1.0985029884671132E-3</v>
      </c>
      <c r="AB97" s="1">
        <v>1.1293267708985832E-3</v>
      </c>
      <c r="AC97" s="1">
        <v>1.5092720892729655E-4</v>
      </c>
      <c r="AD97" s="1">
        <v>9.6541989059115466E-4</v>
      </c>
      <c r="AE97" s="1">
        <v>2.5471896256253164E-3</v>
      </c>
      <c r="AF97" s="1">
        <v>4.141802730066973E-3</v>
      </c>
      <c r="AG97" s="1">
        <v>1.8532175487204813E-3</v>
      </c>
      <c r="AH97" s="1">
        <v>7.0066938326993555E-4</v>
      </c>
      <c r="AI97" s="1">
        <v>3.6622789622875818E-3</v>
      </c>
      <c r="AJ97" s="1">
        <v>1.8969422225223859E-3</v>
      </c>
      <c r="AK97" s="1">
        <v>5.4852716220429171E-3</v>
      </c>
      <c r="AL97" s="1">
        <v>1.247786187796564E-3</v>
      </c>
      <c r="AM97" s="1">
        <v>1.4055807901908715E-3</v>
      </c>
      <c r="AN97" s="1">
        <v>2.2929949745965255E-3</v>
      </c>
      <c r="AO97" s="1">
        <v>7.539331248984498E-4</v>
      </c>
      <c r="AP97" s="1">
        <v>1.960038130001548E-3</v>
      </c>
      <c r="AQ97" s="1">
        <v>2.0498771617029708E-3</v>
      </c>
      <c r="AR97" s="1">
        <v>2.3322890856955322E-3</v>
      </c>
      <c r="AS97" s="1">
        <v>2.6128642681418662E-3</v>
      </c>
      <c r="AT97" s="1">
        <v>4.1652148648858153E-3</v>
      </c>
      <c r="AU97" s="1">
        <v>1.9587957332526688E-3</v>
      </c>
      <c r="AV97" s="1">
        <v>6.8830652999634541E-3</v>
      </c>
      <c r="AW97" s="1">
        <v>2.0048098157575173E-3</v>
      </c>
      <c r="AX97" s="1">
        <v>5.8875993747362675E-3</v>
      </c>
      <c r="AY97" s="1">
        <v>1.6780832848503672E-3</v>
      </c>
      <c r="AZ97" s="1">
        <v>2.6561900084553945E-3</v>
      </c>
      <c r="BA97" s="1">
        <v>5.2685642902086669E-3</v>
      </c>
      <c r="BB97" s="1">
        <v>2.3036113667606536E-3</v>
      </c>
      <c r="BC97" s="1">
        <v>1.2019842580687015E-3</v>
      </c>
      <c r="BD97" s="1">
        <v>2.3765570519001179E-3</v>
      </c>
      <c r="BE97" s="1">
        <v>4.8568090346278198E-3</v>
      </c>
      <c r="BF97" s="1">
        <v>0</v>
      </c>
      <c r="BG97" s="1">
        <v>4.7899011496774216E-3</v>
      </c>
      <c r="BH97" s="1">
        <v>2.079690333931998E-2</v>
      </c>
      <c r="BI97" s="1">
        <v>9.4882247348679685E-3</v>
      </c>
      <c r="BJ97" s="1">
        <v>6.2167746852788723E-3</v>
      </c>
      <c r="BK97" s="1">
        <v>1.5823965216188719E-2</v>
      </c>
      <c r="BL97" s="1">
        <v>2.4380649368931147E-2</v>
      </c>
      <c r="BM97" s="1">
        <v>3.0888925902641511E-3</v>
      </c>
      <c r="BN97" s="1">
        <v>3.8613053151339209E-3</v>
      </c>
      <c r="BO97" s="1">
        <v>2.8811627793728705E-3</v>
      </c>
      <c r="BP97" s="1">
        <v>3.6480351307139024E-3</v>
      </c>
      <c r="BQ97" s="1">
        <v>6.3223170807889971E-3</v>
      </c>
      <c r="BR97" s="1">
        <v>4.3922170676544857E-3</v>
      </c>
      <c r="BS97" s="1">
        <v>1.8725257922391763E-3</v>
      </c>
      <c r="BT97" s="1">
        <v>1.5798554640057052E-3</v>
      </c>
      <c r="BU97" s="1">
        <v>6.401457656815086E-4</v>
      </c>
      <c r="BV97" s="1">
        <v>1.6999246196370444E-3</v>
      </c>
      <c r="BW97" s="1">
        <v>2.828939501130829E-3</v>
      </c>
      <c r="BX97" s="1">
        <v>5.0193178168416772E-2</v>
      </c>
      <c r="BY97" s="1">
        <v>2.4314801415561429E-3</v>
      </c>
      <c r="BZ97" s="1">
        <v>4.6143028488610342E-2</v>
      </c>
      <c r="CA97" s="1">
        <v>6.0601909725458165E-3</v>
      </c>
      <c r="CB97" s="1">
        <v>3.5136168836111172E-3</v>
      </c>
      <c r="CC97" s="1">
        <v>5.2297622523327248E-3</v>
      </c>
      <c r="CD97" s="1">
        <v>1.0134747436766666E-3</v>
      </c>
      <c r="CE97" s="1">
        <v>7.0088514188644058E-3</v>
      </c>
      <c r="CF97" s="1">
        <v>9.5519731137364734E-3</v>
      </c>
      <c r="CG97" s="1">
        <v>5.6931357561840019E-3</v>
      </c>
      <c r="CH97" s="1">
        <v>2.8473503093390931E-2</v>
      </c>
      <c r="CI97" s="1">
        <v>5.077093904261502E-3</v>
      </c>
      <c r="CJ97" s="1">
        <v>6.3283160034831882E-3</v>
      </c>
      <c r="CK97" s="1">
        <v>1.6206799464198924E-3</v>
      </c>
      <c r="CL97" s="1">
        <v>3.0627130965096105E-3</v>
      </c>
      <c r="CM97" s="1">
        <v>3.8836225759368297E-3</v>
      </c>
      <c r="CN97" s="1">
        <v>7.2548484066736101E-3</v>
      </c>
      <c r="CO97" s="1">
        <v>5.7021736027218989E-3</v>
      </c>
      <c r="CP97" s="1">
        <v>8.7264618270753731E-3</v>
      </c>
      <c r="CQ97" s="1">
        <v>3.2276104875137109E-3</v>
      </c>
      <c r="CR97" s="1">
        <v>1.0022733872926262</v>
      </c>
      <c r="CS97" s="1">
        <v>3.7635378415784753E-3</v>
      </c>
      <c r="CT97" s="1">
        <v>4.5399704837234163E-3</v>
      </c>
      <c r="CU97" s="1">
        <v>6.0986912904338105E-3</v>
      </c>
      <c r="CV97" s="1">
        <v>5.912478310375488E-3</v>
      </c>
      <c r="CW97" s="1">
        <v>1.9437598090910572E-3</v>
      </c>
      <c r="CX97" s="1">
        <v>2.4653405251458481E-3</v>
      </c>
      <c r="CY97" s="1">
        <v>3.8658514279773125E-3</v>
      </c>
      <c r="CZ97" s="1">
        <v>3.5124352566885302E-3</v>
      </c>
      <c r="DA97" s="1">
        <v>1.3356300178284199E-3</v>
      </c>
      <c r="DB97" s="1">
        <v>6.5911688790223702E-3</v>
      </c>
      <c r="DC97" s="3">
        <v>1.5274609241442358</v>
      </c>
      <c r="DD97" s="3">
        <v>1.1678501439527402</v>
      </c>
    </row>
    <row r="98" spans="1:108" ht="12.75" customHeight="1">
      <c r="A98" s="255">
        <v>662</v>
      </c>
      <c r="B98" s="256" t="s">
        <v>395</v>
      </c>
      <c r="C98" s="26">
        <v>4.5201865573147676E-4</v>
      </c>
      <c r="D98" s="26">
        <v>4.4727314121107781E-4</v>
      </c>
      <c r="E98" s="26">
        <v>8.838958397059879E-4</v>
      </c>
      <c r="F98" s="26">
        <v>5.1956900338301446E-4</v>
      </c>
      <c r="G98" s="26">
        <v>6.024527071160008E-4</v>
      </c>
      <c r="H98" s="26">
        <v>1.6648375526284117E-3</v>
      </c>
      <c r="I98" s="26">
        <v>0</v>
      </c>
      <c r="J98" s="26">
        <v>2.2762234848149906E-3</v>
      </c>
      <c r="K98" s="26">
        <v>7.8870326473997939E-3</v>
      </c>
      <c r="L98" s="26">
        <v>6.2937307973562578E-4</v>
      </c>
      <c r="M98" s="26">
        <v>0</v>
      </c>
      <c r="N98" s="26">
        <v>7.4149447838024664E-4</v>
      </c>
      <c r="O98" s="26">
        <v>9.6225245938882421E-4</v>
      </c>
      <c r="P98" s="26">
        <v>6.4653988027934704E-4</v>
      </c>
      <c r="Q98" s="26">
        <v>2.37424992965543E-3</v>
      </c>
      <c r="R98" s="26">
        <v>6.1410903427204966E-4</v>
      </c>
      <c r="S98" s="26">
        <v>8.4809525484408289E-4</v>
      </c>
      <c r="T98" s="26">
        <v>6.6344436077408781E-4</v>
      </c>
      <c r="U98" s="26">
        <v>1.191582993772905E-3</v>
      </c>
      <c r="V98" s="26">
        <v>1.5960329115670667E-3</v>
      </c>
      <c r="W98" s="26">
        <v>1.8703666530354285E-4</v>
      </c>
      <c r="X98" s="26">
        <v>6.1026079838732506E-4</v>
      </c>
      <c r="Y98" s="26">
        <v>5.2241818099411984E-4</v>
      </c>
      <c r="Z98" s="26">
        <v>0</v>
      </c>
      <c r="AA98" s="26">
        <v>8.7716727589778262E-3</v>
      </c>
      <c r="AB98" s="26">
        <v>9.9871036633695002E-4</v>
      </c>
      <c r="AC98" s="26">
        <v>9.5967010639706873E-5</v>
      </c>
      <c r="AD98" s="26">
        <v>1.8355999547221851E-4</v>
      </c>
      <c r="AE98" s="26">
        <v>1.5761619387366945E-3</v>
      </c>
      <c r="AF98" s="26">
        <v>1.3630143964807561E-3</v>
      </c>
      <c r="AG98" s="26">
        <v>2.7716563029111163E-3</v>
      </c>
      <c r="AH98" s="26">
        <v>2.8970547729517362E-4</v>
      </c>
      <c r="AI98" s="26">
        <v>5.2595968223461732E-4</v>
      </c>
      <c r="AJ98" s="26">
        <v>2.1624995754838195E-3</v>
      </c>
      <c r="AK98" s="26">
        <v>8.018145729546067E-4</v>
      </c>
      <c r="AL98" s="26">
        <v>3.4958468915870504E-4</v>
      </c>
      <c r="AM98" s="26">
        <v>3.0825801816300105E-4</v>
      </c>
      <c r="AN98" s="26">
        <v>5.4821998760759799E-4</v>
      </c>
      <c r="AO98" s="26">
        <v>2.7134524433130615E-4</v>
      </c>
      <c r="AP98" s="26">
        <v>7.4266548900221859E-4</v>
      </c>
      <c r="AQ98" s="26">
        <v>9.3511378484304147E-4</v>
      </c>
      <c r="AR98" s="26">
        <v>6.424455807859887E-4</v>
      </c>
      <c r="AS98" s="26">
        <v>1.2059957375107828E-3</v>
      </c>
      <c r="AT98" s="26">
        <v>8.6988065602626528E-4</v>
      </c>
      <c r="AU98" s="26">
        <v>1.2528248967905154E-3</v>
      </c>
      <c r="AV98" s="26">
        <v>2.5440941857829014E-3</v>
      </c>
      <c r="AW98" s="26">
        <v>6.3151760695455634E-4</v>
      </c>
      <c r="AX98" s="26">
        <v>1.2972888193616206E-3</v>
      </c>
      <c r="AY98" s="26">
        <v>2.2528947651358098E-3</v>
      </c>
      <c r="AZ98" s="26">
        <v>1.6490850951249999E-3</v>
      </c>
      <c r="BA98" s="26">
        <v>1.7200062074370218E-3</v>
      </c>
      <c r="BB98" s="26">
        <v>1.0235513189712009E-3</v>
      </c>
      <c r="BC98" s="26">
        <v>2.0141175866548811E-3</v>
      </c>
      <c r="BD98" s="26">
        <v>2.2996666933765295E-3</v>
      </c>
      <c r="BE98" s="26">
        <v>8.7901850943178795E-4</v>
      </c>
      <c r="BF98" s="26">
        <v>0</v>
      </c>
      <c r="BG98" s="26">
        <v>4.1567618709748271E-3</v>
      </c>
      <c r="BH98" s="26">
        <v>6.1410987217910753E-4</v>
      </c>
      <c r="BI98" s="26">
        <v>1.1591940181889602E-3</v>
      </c>
      <c r="BJ98" s="26">
        <v>6.6880534523019541E-4</v>
      </c>
      <c r="BK98" s="26">
        <v>8.5525321429764825E-4</v>
      </c>
      <c r="BL98" s="26">
        <v>7.1616437346595427E-4</v>
      </c>
      <c r="BM98" s="26">
        <v>1.3500999299770338E-3</v>
      </c>
      <c r="BN98" s="26">
        <v>2.6906465592874866E-3</v>
      </c>
      <c r="BO98" s="26">
        <v>1.8465370673225194E-3</v>
      </c>
      <c r="BP98" s="26">
        <v>6.1882601689017703E-4</v>
      </c>
      <c r="BQ98" s="26">
        <v>3.7320329705977659E-3</v>
      </c>
      <c r="BR98" s="26">
        <v>8.6450042148588663E-3</v>
      </c>
      <c r="BS98" s="26">
        <v>5.0672709736190218E-3</v>
      </c>
      <c r="BT98" s="26">
        <v>4.1052293342503958E-3</v>
      </c>
      <c r="BU98" s="26">
        <v>5.2058154550859673E-4</v>
      </c>
      <c r="BV98" s="26">
        <v>1.7195690513781548E-3</v>
      </c>
      <c r="BW98" s="26">
        <v>1.2741176251285825E-3</v>
      </c>
      <c r="BX98" s="26">
        <v>8.5451347759935416E-4</v>
      </c>
      <c r="BY98" s="26">
        <v>1.391358272544043E-3</v>
      </c>
      <c r="BZ98" s="26">
        <v>3.8542598584055607E-3</v>
      </c>
      <c r="CA98" s="26">
        <v>1.5936659569687616E-3</v>
      </c>
      <c r="CB98" s="26">
        <v>7.212245136351571E-4</v>
      </c>
      <c r="CC98" s="26">
        <v>3.912236504718062E-3</v>
      </c>
      <c r="CD98" s="26">
        <v>4.7395233388327512E-4</v>
      </c>
      <c r="CE98" s="26">
        <v>6.6325919971780252E-3</v>
      </c>
      <c r="CF98" s="26">
        <v>7.1007741188389723E-3</v>
      </c>
      <c r="CG98" s="26">
        <v>5.0388650061242669E-3</v>
      </c>
      <c r="CH98" s="26">
        <v>9.0007416828128597E-3</v>
      </c>
      <c r="CI98" s="26">
        <v>9.2419551989083842E-3</v>
      </c>
      <c r="CJ98" s="26">
        <v>9.538154575615029E-4</v>
      </c>
      <c r="CK98" s="26">
        <v>1.0976667231337252E-3</v>
      </c>
      <c r="CL98" s="26">
        <v>9.795413850534646E-4</v>
      </c>
      <c r="CM98" s="26">
        <v>8.1271163620813753E-4</v>
      </c>
      <c r="CN98" s="26">
        <v>2.0092536755970387E-3</v>
      </c>
      <c r="CO98" s="26">
        <v>1.0756868706910483E-3</v>
      </c>
      <c r="CP98" s="26">
        <v>7.1220567834658077E-4</v>
      </c>
      <c r="CQ98" s="26">
        <v>2.0138585710219471E-3</v>
      </c>
      <c r="CR98" s="26">
        <v>2.5200508701450123E-3</v>
      </c>
      <c r="CS98" s="26">
        <v>1.0025896572638657</v>
      </c>
      <c r="CT98" s="26">
        <v>1.2025166916574471E-3</v>
      </c>
      <c r="CU98" s="26">
        <v>3.9027671480912122E-3</v>
      </c>
      <c r="CV98" s="26">
        <v>1.5384648102251975E-3</v>
      </c>
      <c r="CW98" s="26">
        <v>3.4764986960759449E-3</v>
      </c>
      <c r="CX98" s="26">
        <v>3.1463852784847628E-3</v>
      </c>
      <c r="CY98" s="26">
        <v>3.0360207159673444E-3</v>
      </c>
      <c r="CZ98" s="26">
        <v>2.9067298490082719E-3</v>
      </c>
      <c r="DA98" s="26">
        <v>7.6411792366598184E-4</v>
      </c>
      <c r="DB98" s="26">
        <v>1.974451010921648E-3</v>
      </c>
      <c r="DC98" s="6">
        <v>1.1955672331698135</v>
      </c>
      <c r="DD98" s="6">
        <v>0.91409432692675607</v>
      </c>
    </row>
    <row r="99" spans="1:108" ht="12.75" customHeight="1">
      <c r="A99" s="254">
        <v>663</v>
      </c>
      <c r="B99" s="83" t="s">
        <v>398</v>
      </c>
      <c r="C99" s="1">
        <v>1.1420899677799374E-2</v>
      </c>
      <c r="D99" s="1">
        <v>7.2657879094565189E-3</v>
      </c>
      <c r="E99" s="1">
        <v>1.0473117204016842E-2</v>
      </c>
      <c r="F99" s="1">
        <v>1.3817092849123934E-2</v>
      </c>
      <c r="G99" s="1">
        <v>4.5315049443464556E-3</v>
      </c>
      <c r="H99" s="1">
        <v>2.7644737100516958E-2</v>
      </c>
      <c r="I99" s="1">
        <v>0</v>
      </c>
      <c r="J99" s="1">
        <v>5.3283047945128061E-3</v>
      </c>
      <c r="K99" s="1">
        <v>1.9243077942267012E-3</v>
      </c>
      <c r="L99" s="1">
        <v>5.4444230745152884E-3</v>
      </c>
      <c r="M99" s="1">
        <v>0</v>
      </c>
      <c r="N99" s="1">
        <v>5.3467379438949716E-3</v>
      </c>
      <c r="O99" s="1">
        <v>1.8077195442393755E-3</v>
      </c>
      <c r="P99" s="1">
        <v>1.0349259534887315E-2</v>
      </c>
      <c r="Q99" s="1">
        <v>2.0963203614987208E-3</v>
      </c>
      <c r="R99" s="1">
        <v>3.3193652873847973E-3</v>
      </c>
      <c r="S99" s="1">
        <v>1.7890502565634213E-3</v>
      </c>
      <c r="T99" s="1">
        <v>2.7069374006262791E-3</v>
      </c>
      <c r="U99" s="1">
        <v>5.7029169199998174E-3</v>
      </c>
      <c r="V99" s="1">
        <v>1.3622929396555399E-2</v>
      </c>
      <c r="W99" s="1">
        <v>2.7771608886819092E-3</v>
      </c>
      <c r="X99" s="1">
        <v>7.4612213281497726E-3</v>
      </c>
      <c r="Y99" s="1">
        <v>4.5740525071363957E-3</v>
      </c>
      <c r="Z99" s="1">
        <v>0</v>
      </c>
      <c r="AA99" s="1">
        <v>2.8167777246381567E-3</v>
      </c>
      <c r="AB99" s="1">
        <v>1.7602507196563151E-3</v>
      </c>
      <c r="AC99" s="1">
        <v>7.7555650983595866E-4</v>
      </c>
      <c r="AD99" s="1">
        <v>2.3794925074516146E-3</v>
      </c>
      <c r="AE99" s="1">
        <v>4.3292938605426663E-3</v>
      </c>
      <c r="AF99" s="1">
        <v>7.112433780282131E-3</v>
      </c>
      <c r="AG99" s="1">
        <v>2.1382380669863776E-3</v>
      </c>
      <c r="AH99" s="1">
        <v>5.0263273902629467E-3</v>
      </c>
      <c r="AI99" s="1">
        <v>8.0760782678002494E-3</v>
      </c>
      <c r="AJ99" s="1">
        <v>5.514784450840248E-3</v>
      </c>
      <c r="AK99" s="1">
        <v>1.0154414936878671E-2</v>
      </c>
      <c r="AL99" s="1">
        <v>3.1641743154827242E-3</v>
      </c>
      <c r="AM99" s="1">
        <v>2.9362397768553854E-3</v>
      </c>
      <c r="AN99" s="1">
        <v>2.8859903013912099E-3</v>
      </c>
      <c r="AO99" s="1">
        <v>2.609021387239386E-3</v>
      </c>
      <c r="AP99" s="1">
        <v>3.1936532733323449E-3</v>
      </c>
      <c r="AQ99" s="1">
        <v>5.1048148526536162E-3</v>
      </c>
      <c r="AR99" s="1">
        <v>4.2663218327979712E-3</v>
      </c>
      <c r="AS99" s="1">
        <v>4.7670270490712185E-3</v>
      </c>
      <c r="AT99" s="1">
        <v>3.3501200117650393E-3</v>
      </c>
      <c r="AU99" s="1">
        <v>3.3787219687866823E-3</v>
      </c>
      <c r="AV99" s="1">
        <v>5.9775650800395598E-3</v>
      </c>
      <c r="AW99" s="1">
        <v>3.2115257236243716E-3</v>
      </c>
      <c r="AX99" s="1">
        <v>3.2474166323751895E-3</v>
      </c>
      <c r="AY99" s="1">
        <v>1.6005011238286236E-3</v>
      </c>
      <c r="AZ99" s="1">
        <v>4.0223780198898173E-3</v>
      </c>
      <c r="BA99" s="1">
        <v>2.6711021552657402E-3</v>
      </c>
      <c r="BB99" s="1">
        <v>2.4047015813277676E-3</v>
      </c>
      <c r="BC99" s="1">
        <v>2.9089936594748735E-3</v>
      </c>
      <c r="BD99" s="1">
        <v>2.7467876110605248E-3</v>
      </c>
      <c r="BE99" s="1">
        <v>2.0261104042433279E-3</v>
      </c>
      <c r="BF99" s="1">
        <v>0</v>
      </c>
      <c r="BG99" s="1">
        <v>4.0511788038985596E-3</v>
      </c>
      <c r="BH99" s="1">
        <v>6.2622392814853907E-3</v>
      </c>
      <c r="BI99" s="1">
        <v>3.9519442660209585E-3</v>
      </c>
      <c r="BJ99" s="1">
        <v>6.3473789498205233E-3</v>
      </c>
      <c r="BK99" s="1">
        <v>5.4215942148907043E-3</v>
      </c>
      <c r="BL99" s="1">
        <v>5.5334446403789974E-3</v>
      </c>
      <c r="BM99" s="1">
        <v>1.6307140859713777E-2</v>
      </c>
      <c r="BN99" s="1">
        <v>3.5490432312121211E-3</v>
      </c>
      <c r="BO99" s="1">
        <v>1.3909691765457293E-2</v>
      </c>
      <c r="BP99" s="1">
        <v>9.2037387942098658E-3</v>
      </c>
      <c r="BQ99" s="1">
        <v>3.9807738431256639E-3</v>
      </c>
      <c r="BR99" s="1">
        <v>2.3828623464666274E-3</v>
      </c>
      <c r="BS99" s="1">
        <v>2.0738174044414429E-3</v>
      </c>
      <c r="BT99" s="1">
        <v>1.4059518597767464E-3</v>
      </c>
      <c r="BU99" s="1">
        <v>5.5602141413458748E-4</v>
      </c>
      <c r="BV99" s="1">
        <v>2.2325914576040787E-3</v>
      </c>
      <c r="BW99" s="1">
        <v>1.3099068664120462E-2</v>
      </c>
      <c r="BX99" s="1">
        <v>7.756909362854128E-2</v>
      </c>
      <c r="BY99" s="1">
        <v>1.6894834404603371E-3</v>
      </c>
      <c r="BZ99" s="1">
        <v>5.8897546342388373E-3</v>
      </c>
      <c r="CA99" s="1">
        <v>7.3752468431494307E-3</v>
      </c>
      <c r="CB99" s="1">
        <v>4.8268181101116013E-3</v>
      </c>
      <c r="CC99" s="1">
        <v>4.5974956385974944E-3</v>
      </c>
      <c r="CD99" s="1">
        <v>1.6243414221541353E-3</v>
      </c>
      <c r="CE99" s="1">
        <v>3.262760220461939E-3</v>
      </c>
      <c r="CF99" s="1">
        <v>4.8626431272017984E-3</v>
      </c>
      <c r="CG99" s="1">
        <v>9.2899312109744111E-3</v>
      </c>
      <c r="CH99" s="1">
        <v>4.5823419614229519E-3</v>
      </c>
      <c r="CI99" s="1">
        <v>3.4918407161602886E-3</v>
      </c>
      <c r="CJ99" s="1">
        <v>6.1410469913465021E-3</v>
      </c>
      <c r="CK99" s="1">
        <v>2.3870675602921465E-3</v>
      </c>
      <c r="CL99" s="1">
        <v>6.7844328733058755E-3</v>
      </c>
      <c r="CM99" s="1">
        <v>1.9273593459120284E-3</v>
      </c>
      <c r="CN99" s="1">
        <v>4.4373710130636221E-3</v>
      </c>
      <c r="CO99" s="1">
        <v>3.7699873208761931E-3</v>
      </c>
      <c r="CP99" s="1">
        <v>2.225650342398191E-3</v>
      </c>
      <c r="CQ99" s="1">
        <v>4.5945383173385188E-3</v>
      </c>
      <c r="CR99" s="1">
        <v>3.9951621867092071E-2</v>
      </c>
      <c r="CS99" s="1">
        <v>2.9824045755435001E-3</v>
      </c>
      <c r="CT99" s="1">
        <v>1.0036099712853048</v>
      </c>
      <c r="CU99" s="1">
        <v>2.7881370684186627E-3</v>
      </c>
      <c r="CV99" s="1">
        <v>4.3476750767706936E-3</v>
      </c>
      <c r="CW99" s="1">
        <v>3.2581044841090809E-3</v>
      </c>
      <c r="CX99" s="1">
        <v>4.7959213205495893E-3</v>
      </c>
      <c r="CY99" s="1">
        <v>6.2519248418338724E-3</v>
      </c>
      <c r="CZ99" s="1">
        <v>3.5637770236894573E-3</v>
      </c>
      <c r="DA99" s="1">
        <v>1.3086000098914289E-3</v>
      </c>
      <c r="DB99" s="1">
        <v>1.2076693073449286E-2</v>
      </c>
      <c r="DC99" s="3">
        <v>1.6124931788352315</v>
      </c>
      <c r="DD99" s="3">
        <v>1.2328632184686341</v>
      </c>
    </row>
    <row r="100" spans="1:108" ht="12.75" customHeight="1">
      <c r="A100" s="254">
        <v>669</v>
      </c>
      <c r="B100" s="83" t="s">
        <v>331</v>
      </c>
      <c r="C100" s="1">
        <v>3.5511806449033201E-3</v>
      </c>
      <c r="D100" s="1">
        <v>4.5862484319774488E-3</v>
      </c>
      <c r="E100" s="1">
        <v>8.895268758157493E-3</v>
      </c>
      <c r="F100" s="1">
        <v>2.2839907549766386E-3</v>
      </c>
      <c r="G100" s="1">
        <v>5.822849405881278E-3</v>
      </c>
      <c r="H100" s="1">
        <v>1.2519400996064889E-2</v>
      </c>
      <c r="I100" s="1">
        <v>0</v>
      </c>
      <c r="J100" s="1">
        <v>7.8756772168535414E-3</v>
      </c>
      <c r="K100" s="1">
        <v>4.6464957268638066E-3</v>
      </c>
      <c r="L100" s="1">
        <v>7.3717562660664034E-3</v>
      </c>
      <c r="M100" s="1">
        <v>0</v>
      </c>
      <c r="N100" s="1">
        <v>7.641566667319976E-3</v>
      </c>
      <c r="O100" s="1">
        <v>8.8079784147290993E-3</v>
      </c>
      <c r="P100" s="1">
        <v>5.9555049238048932E-3</v>
      </c>
      <c r="Q100" s="1">
        <v>1.1168845401954598E-2</v>
      </c>
      <c r="R100" s="1">
        <v>5.7864785733591747E-3</v>
      </c>
      <c r="S100" s="1">
        <v>8.415980048470155E-3</v>
      </c>
      <c r="T100" s="1">
        <v>1.4896609046483444E-2</v>
      </c>
      <c r="U100" s="1">
        <v>7.5187143995890608E-3</v>
      </c>
      <c r="V100" s="1">
        <v>2.0361846442464051E-2</v>
      </c>
      <c r="W100" s="1">
        <v>2.6290539603208473E-3</v>
      </c>
      <c r="X100" s="1">
        <v>7.6268137512820961E-3</v>
      </c>
      <c r="Y100" s="1">
        <v>7.1748181681155522E-3</v>
      </c>
      <c r="Z100" s="1">
        <v>0</v>
      </c>
      <c r="AA100" s="1">
        <v>1.0915178145101618E-2</v>
      </c>
      <c r="AB100" s="1">
        <v>6.3703559639820247E-3</v>
      </c>
      <c r="AC100" s="1">
        <v>1.2210755056683187E-3</v>
      </c>
      <c r="AD100" s="1">
        <v>2.8465215117010178E-3</v>
      </c>
      <c r="AE100" s="1">
        <v>1.3142379850837471E-2</v>
      </c>
      <c r="AF100" s="1">
        <v>1.3415519256921025E-2</v>
      </c>
      <c r="AG100" s="1">
        <v>1.2845161172901905E-2</v>
      </c>
      <c r="AH100" s="1">
        <v>1.3311641873363879E-2</v>
      </c>
      <c r="AI100" s="1">
        <v>1.3624049311217669E-2</v>
      </c>
      <c r="AJ100" s="1">
        <v>8.4765650660728522E-3</v>
      </c>
      <c r="AK100" s="1">
        <v>1.7626352941362878E-2</v>
      </c>
      <c r="AL100" s="1">
        <v>3.382714862365235E-3</v>
      </c>
      <c r="AM100" s="1">
        <v>4.0252289509387302E-3</v>
      </c>
      <c r="AN100" s="1">
        <v>6.5821312773818768E-3</v>
      </c>
      <c r="AO100" s="1">
        <v>3.4358453405064241E-3</v>
      </c>
      <c r="AP100" s="1">
        <v>7.6978417331872917E-3</v>
      </c>
      <c r="AQ100" s="1">
        <v>8.7652468843561308E-3</v>
      </c>
      <c r="AR100" s="1">
        <v>8.6926968388665211E-3</v>
      </c>
      <c r="AS100" s="1">
        <v>1.4084925137077065E-2</v>
      </c>
      <c r="AT100" s="1">
        <v>1.1191315937033122E-2</v>
      </c>
      <c r="AU100" s="1">
        <v>1.0677605180384962E-2</v>
      </c>
      <c r="AV100" s="1">
        <v>1.3222356775597343E-2</v>
      </c>
      <c r="AW100" s="1">
        <v>9.212322450584046E-3</v>
      </c>
      <c r="AX100" s="1">
        <v>1.2958498435365088E-2</v>
      </c>
      <c r="AY100" s="1">
        <v>9.9270180068112036E-3</v>
      </c>
      <c r="AZ100" s="1">
        <v>9.4325597089144342E-3</v>
      </c>
      <c r="BA100" s="1">
        <v>1.0517553422418578E-2</v>
      </c>
      <c r="BB100" s="1">
        <v>7.9368984581494988E-3</v>
      </c>
      <c r="BC100" s="1">
        <v>1.5997155867181916E-2</v>
      </c>
      <c r="BD100" s="1">
        <v>9.9472543280659086E-3</v>
      </c>
      <c r="BE100" s="1">
        <v>7.358513774295368E-3</v>
      </c>
      <c r="BF100" s="1">
        <v>0</v>
      </c>
      <c r="BG100" s="1">
        <v>9.6888339865967045E-3</v>
      </c>
      <c r="BH100" s="1">
        <v>1.2237379486191606E-2</v>
      </c>
      <c r="BI100" s="1">
        <v>3.9077451308081074E-2</v>
      </c>
      <c r="BJ100" s="1">
        <v>1.2864588008861933E-2</v>
      </c>
      <c r="BK100" s="1">
        <v>5.1398548398492901E-2</v>
      </c>
      <c r="BL100" s="1">
        <v>1.5413790466589765E-2</v>
      </c>
      <c r="BM100" s="1">
        <v>1.5607429762999461E-2</v>
      </c>
      <c r="BN100" s="1">
        <v>1.2949348909958721E-2</v>
      </c>
      <c r="BO100" s="1">
        <v>5.1287187855384823E-2</v>
      </c>
      <c r="BP100" s="1">
        <v>1.6301710007986352E-2</v>
      </c>
      <c r="BQ100" s="1">
        <v>3.131261970024652E-2</v>
      </c>
      <c r="BR100" s="1">
        <v>3.6081125650493914E-2</v>
      </c>
      <c r="BS100" s="1">
        <v>4.7419085419077779E-2</v>
      </c>
      <c r="BT100" s="1">
        <v>2.2838672435784618E-2</v>
      </c>
      <c r="BU100" s="1">
        <v>3.4543275365427378E-3</v>
      </c>
      <c r="BV100" s="1">
        <v>1.391059354232598E-2</v>
      </c>
      <c r="BW100" s="1">
        <v>8.6836814490302248E-3</v>
      </c>
      <c r="BX100" s="1">
        <v>8.309389574808276E-3</v>
      </c>
      <c r="BY100" s="1">
        <v>9.3176984303153052E-3</v>
      </c>
      <c r="BZ100" s="1">
        <v>1.1924336821812853E-2</v>
      </c>
      <c r="CA100" s="1">
        <v>2.1160527704456901E-2</v>
      </c>
      <c r="CB100" s="1">
        <v>5.2167969709357644E-2</v>
      </c>
      <c r="CC100" s="1">
        <v>5.3643345466917625E-2</v>
      </c>
      <c r="CD100" s="1">
        <v>5.054335364154363E-3</v>
      </c>
      <c r="CE100" s="1">
        <v>4.9897869052149955E-2</v>
      </c>
      <c r="CF100" s="1">
        <v>4.7606386780976361E-2</v>
      </c>
      <c r="CG100" s="1">
        <v>6.6937524957639438E-2</v>
      </c>
      <c r="CH100" s="1">
        <v>6.9044724163360466E-2</v>
      </c>
      <c r="CI100" s="1">
        <v>2.3993193162837524E-2</v>
      </c>
      <c r="CJ100" s="1">
        <v>2.5978855455911668E-2</v>
      </c>
      <c r="CK100" s="1">
        <v>1.3939393930754714E-2</v>
      </c>
      <c r="CL100" s="1">
        <v>4.2095363808812403E-2</v>
      </c>
      <c r="CM100" s="1">
        <v>2.2346474145805983E-2</v>
      </c>
      <c r="CN100" s="1">
        <v>1.7151354336549657E-2</v>
      </c>
      <c r="CO100" s="1">
        <v>2.129512417493365E-2</v>
      </c>
      <c r="CP100" s="1">
        <v>1.3133607464945005E-2</v>
      </c>
      <c r="CQ100" s="1">
        <v>3.1425956222273066E-2</v>
      </c>
      <c r="CR100" s="1">
        <v>2.6519999307920653E-2</v>
      </c>
      <c r="CS100" s="1">
        <v>3.7092614919172678E-2</v>
      </c>
      <c r="CT100" s="1">
        <v>1.5429298527823151E-2</v>
      </c>
      <c r="CU100" s="1">
        <v>1.0494349544929329</v>
      </c>
      <c r="CV100" s="1">
        <v>1.0844810108492654E-2</v>
      </c>
      <c r="CW100" s="1">
        <v>1.1329223494459978E-2</v>
      </c>
      <c r="CX100" s="1">
        <v>1.4025627712650745E-2</v>
      </c>
      <c r="CY100" s="1">
        <v>1.336847008972379E-2</v>
      </c>
      <c r="CZ100" s="1">
        <v>1.6249316771945917E-2</v>
      </c>
      <c r="DA100" s="1">
        <v>6.3358109548228864E-3</v>
      </c>
      <c r="DB100" s="1">
        <v>2.2601636342476191E-2</v>
      </c>
      <c r="DC100" s="3">
        <v>2.6945591293440887</v>
      </c>
      <c r="DD100" s="3">
        <v>2.0601779183691336</v>
      </c>
    </row>
    <row r="101" spans="1:108" ht="12.75" customHeight="1">
      <c r="A101" s="254">
        <v>671</v>
      </c>
      <c r="B101" s="83" t="s">
        <v>332</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0</v>
      </c>
      <c r="AC101" s="1">
        <v>0</v>
      </c>
      <c r="AD101" s="1">
        <v>0</v>
      </c>
      <c r="AE101" s="1">
        <v>0</v>
      </c>
      <c r="AF101" s="1">
        <v>0</v>
      </c>
      <c r="AG101" s="1">
        <v>0</v>
      </c>
      <c r="AH101" s="1">
        <v>0</v>
      </c>
      <c r="AI101" s="1">
        <v>0</v>
      </c>
      <c r="AJ101" s="1">
        <v>0</v>
      </c>
      <c r="AK101" s="1">
        <v>0</v>
      </c>
      <c r="AL101" s="1">
        <v>0</v>
      </c>
      <c r="AM101" s="1">
        <v>0</v>
      </c>
      <c r="AN101" s="1">
        <v>0</v>
      </c>
      <c r="AO101" s="1">
        <v>0</v>
      </c>
      <c r="AP101" s="1">
        <v>0</v>
      </c>
      <c r="AQ101" s="1">
        <v>0</v>
      </c>
      <c r="AR101" s="1">
        <v>0</v>
      </c>
      <c r="AS101" s="1">
        <v>0</v>
      </c>
      <c r="AT101" s="1">
        <v>0</v>
      </c>
      <c r="AU101" s="1">
        <v>0</v>
      </c>
      <c r="AV101" s="1">
        <v>0</v>
      </c>
      <c r="AW101" s="1">
        <v>0</v>
      </c>
      <c r="AX101" s="1">
        <v>0</v>
      </c>
      <c r="AY101" s="1">
        <v>0</v>
      </c>
      <c r="AZ101" s="1">
        <v>0</v>
      </c>
      <c r="BA101" s="1">
        <v>0</v>
      </c>
      <c r="BB101" s="1">
        <v>0</v>
      </c>
      <c r="BC101" s="1">
        <v>0</v>
      </c>
      <c r="BD101" s="1">
        <v>0</v>
      </c>
      <c r="BE101" s="1">
        <v>0</v>
      </c>
      <c r="BF101" s="1">
        <v>0</v>
      </c>
      <c r="BG101" s="1">
        <v>0</v>
      </c>
      <c r="BH101" s="1">
        <v>0</v>
      </c>
      <c r="BI101" s="1">
        <v>0</v>
      </c>
      <c r="BJ101" s="1">
        <v>0</v>
      </c>
      <c r="BK101" s="1">
        <v>0</v>
      </c>
      <c r="BL101" s="1">
        <v>0</v>
      </c>
      <c r="BM101" s="1">
        <v>0</v>
      </c>
      <c r="BN101" s="1">
        <v>0</v>
      </c>
      <c r="BO101" s="1">
        <v>0</v>
      </c>
      <c r="BP101" s="1">
        <v>0</v>
      </c>
      <c r="BQ101" s="1">
        <v>0</v>
      </c>
      <c r="BR101" s="1">
        <v>0</v>
      </c>
      <c r="BS101" s="1">
        <v>0</v>
      </c>
      <c r="BT101" s="1">
        <v>0</v>
      </c>
      <c r="BU101" s="1">
        <v>0</v>
      </c>
      <c r="BV101" s="1">
        <v>0</v>
      </c>
      <c r="BW101" s="1">
        <v>0</v>
      </c>
      <c r="BX101" s="1">
        <v>0</v>
      </c>
      <c r="BY101" s="1">
        <v>0</v>
      </c>
      <c r="BZ101" s="1">
        <v>0</v>
      </c>
      <c r="CA101" s="1">
        <v>0</v>
      </c>
      <c r="CB101" s="1">
        <v>0</v>
      </c>
      <c r="CC101" s="1">
        <v>0</v>
      </c>
      <c r="CD101" s="1">
        <v>0</v>
      </c>
      <c r="CE101" s="1">
        <v>0</v>
      </c>
      <c r="CF101" s="1">
        <v>0</v>
      </c>
      <c r="CG101" s="1">
        <v>0</v>
      </c>
      <c r="CH101" s="1">
        <v>0</v>
      </c>
      <c r="CI101" s="1">
        <v>0</v>
      </c>
      <c r="CJ101" s="1">
        <v>0</v>
      </c>
      <c r="CK101" s="1">
        <v>0</v>
      </c>
      <c r="CL101" s="1">
        <v>0</v>
      </c>
      <c r="CM101" s="1">
        <v>0</v>
      </c>
      <c r="CN101" s="1">
        <v>0</v>
      </c>
      <c r="CO101" s="1">
        <v>0</v>
      </c>
      <c r="CP101" s="1">
        <v>0</v>
      </c>
      <c r="CQ101" s="1">
        <v>0</v>
      </c>
      <c r="CR101" s="1">
        <v>0</v>
      </c>
      <c r="CS101" s="1">
        <v>0</v>
      </c>
      <c r="CT101" s="1">
        <v>0</v>
      </c>
      <c r="CU101" s="1">
        <v>0</v>
      </c>
      <c r="CV101" s="1">
        <v>1</v>
      </c>
      <c r="CW101" s="1">
        <v>0</v>
      </c>
      <c r="CX101" s="1">
        <v>0</v>
      </c>
      <c r="CY101" s="1">
        <v>0</v>
      </c>
      <c r="CZ101" s="1">
        <v>0</v>
      </c>
      <c r="DA101" s="1">
        <v>0</v>
      </c>
      <c r="DB101" s="1">
        <v>0</v>
      </c>
      <c r="DC101" s="3">
        <v>1</v>
      </c>
      <c r="DD101" s="3">
        <v>0.76456957130149272</v>
      </c>
    </row>
    <row r="102" spans="1:108" ht="12.75" customHeight="1">
      <c r="A102" s="254">
        <v>672</v>
      </c>
      <c r="B102" s="83" t="s">
        <v>333</v>
      </c>
      <c r="C102" s="1">
        <v>2.1411975970092898E-6</v>
      </c>
      <c r="D102" s="1">
        <v>5.0189983000412125E-5</v>
      </c>
      <c r="E102" s="1">
        <v>3.9964280126196444E-6</v>
      </c>
      <c r="F102" s="1">
        <v>1.9459012827423159E-5</v>
      </c>
      <c r="G102" s="1">
        <v>6.9278167776834861E-5</v>
      </c>
      <c r="H102" s="1">
        <v>6.0065924419053412E-7</v>
      </c>
      <c r="I102" s="1">
        <v>0</v>
      </c>
      <c r="J102" s="1">
        <v>4.4866207211639525E-3</v>
      </c>
      <c r="K102" s="1">
        <v>3.5797150703870982E-5</v>
      </c>
      <c r="L102" s="1">
        <v>2.6827838300111395E-4</v>
      </c>
      <c r="M102" s="1">
        <v>0</v>
      </c>
      <c r="N102" s="1">
        <v>6.4537279365544826E-7</v>
      </c>
      <c r="O102" s="1">
        <v>4.6618342586067631E-7</v>
      </c>
      <c r="P102" s="1">
        <v>5.8973303531431585E-6</v>
      </c>
      <c r="Q102" s="1">
        <v>6.4373101174445029E-7</v>
      </c>
      <c r="R102" s="1">
        <v>1.9862619406860733E-6</v>
      </c>
      <c r="S102" s="1">
        <v>3.7183398008232483E-7</v>
      </c>
      <c r="T102" s="1">
        <v>3.8289247801814207E-7</v>
      </c>
      <c r="U102" s="1">
        <v>2.2646828849969266E-7</v>
      </c>
      <c r="V102" s="1">
        <v>7.3173069175643459E-7</v>
      </c>
      <c r="W102" s="1">
        <v>1.2981942217038941E-7</v>
      </c>
      <c r="X102" s="1">
        <v>1.7521916435857381E-6</v>
      </c>
      <c r="Y102" s="1">
        <v>3.8343056527305804E-7</v>
      </c>
      <c r="Z102" s="1">
        <v>0</v>
      </c>
      <c r="AA102" s="1">
        <v>6.8309665883157254E-6</v>
      </c>
      <c r="AB102" s="1">
        <v>3.709395578632398E-6</v>
      </c>
      <c r="AC102" s="1">
        <v>6.245428694978473E-8</v>
      </c>
      <c r="AD102" s="1">
        <v>1.3840575642849988E-7</v>
      </c>
      <c r="AE102" s="1">
        <v>3.3222565148528403E-7</v>
      </c>
      <c r="AF102" s="1">
        <v>6.989952215221808E-7</v>
      </c>
      <c r="AG102" s="1">
        <v>1.081212036828431E-6</v>
      </c>
      <c r="AH102" s="1">
        <v>1.2874735109837505E-7</v>
      </c>
      <c r="AI102" s="1">
        <v>5.4354724765014018E-7</v>
      </c>
      <c r="AJ102" s="1">
        <v>1.5774224877654153E-6</v>
      </c>
      <c r="AK102" s="1">
        <v>2.8054905758502723E-6</v>
      </c>
      <c r="AL102" s="1">
        <v>2.4977472668900379E-7</v>
      </c>
      <c r="AM102" s="1">
        <v>3.655031259635338E-7</v>
      </c>
      <c r="AN102" s="1">
        <v>4.5378199317091887E-7</v>
      </c>
      <c r="AO102" s="1">
        <v>2.6941413568924108E-7</v>
      </c>
      <c r="AP102" s="1">
        <v>8.2081473076577772E-7</v>
      </c>
      <c r="AQ102" s="1">
        <v>4.4396033515550573E-7</v>
      </c>
      <c r="AR102" s="1">
        <v>3.9372299927879066E-7</v>
      </c>
      <c r="AS102" s="1">
        <v>7.4297208234157194E-7</v>
      </c>
      <c r="AT102" s="1">
        <v>5.4963017869207948E-7</v>
      </c>
      <c r="AU102" s="1">
        <v>4.064082146077756E-7</v>
      </c>
      <c r="AV102" s="1">
        <v>2.5929908523645329E-7</v>
      </c>
      <c r="AW102" s="1">
        <v>1.6385031673852507E-7</v>
      </c>
      <c r="AX102" s="1">
        <v>4.0618516083449795E-7</v>
      </c>
      <c r="AY102" s="1">
        <v>2.953376790241344E-7</v>
      </c>
      <c r="AZ102" s="1">
        <v>3.1856140842767333E-7</v>
      </c>
      <c r="BA102" s="1">
        <v>5.4620740469882942E-7</v>
      </c>
      <c r="BB102" s="1">
        <v>3.7223762870828787E-7</v>
      </c>
      <c r="BC102" s="1">
        <v>4.0580679816778435E-7</v>
      </c>
      <c r="BD102" s="1">
        <v>1.9607415633420823E-7</v>
      </c>
      <c r="BE102" s="1">
        <v>6.4434960086613603E-7</v>
      </c>
      <c r="BF102" s="1">
        <v>0</v>
      </c>
      <c r="BG102" s="1">
        <v>2.8730660454294025E-6</v>
      </c>
      <c r="BH102" s="1">
        <v>5.5529921166616388E-7</v>
      </c>
      <c r="BI102" s="1">
        <v>1.2592645872264144E-6</v>
      </c>
      <c r="BJ102" s="1">
        <v>1.1263312225660097E-6</v>
      </c>
      <c r="BK102" s="1">
        <v>8.5623011994234231E-7</v>
      </c>
      <c r="BL102" s="1">
        <v>9.7269679009506677E-7</v>
      </c>
      <c r="BM102" s="1">
        <v>4.8841948885766355E-7</v>
      </c>
      <c r="BN102" s="1">
        <v>5.7620590018299819E-7</v>
      </c>
      <c r="BO102" s="1">
        <v>7.5147466064386469E-7</v>
      </c>
      <c r="BP102" s="1">
        <v>1.7625381780613326E-7</v>
      </c>
      <c r="BQ102" s="1">
        <v>1.1065010883755359E-6</v>
      </c>
      <c r="BR102" s="1">
        <v>6.4960257286075288E-7</v>
      </c>
      <c r="BS102" s="1">
        <v>1.4427485461787844E-6</v>
      </c>
      <c r="BT102" s="1">
        <v>2.2526139616069702E-6</v>
      </c>
      <c r="BU102" s="1">
        <v>1.0938286987388468E-7</v>
      </c>
      <c r="BV102" s="1">
        <v>1.1335806030316857E-6</v>
      </c>
      <c r="BW102" s="1">
        <v>7.1349773401960009E-7</v>
      </c>
      <c r="BX102" s="1">
        <v>2.8368968463747762E-7</v>
      </c>
      <c r="BY102" s="1">
        <v>2.5009454526144099E-6</v>
      </c>
      <c r="BZ102" s="1">
        <v>1.1518095193358234E-6</v>
      </c>
      <c r="CA102" s="1">
        <v>3.1186304449774752E-6</v>
      </c>
      <c r="CB102" s="1">
        <v>2.9308702848805907E-6</v>
      </c>
      <c r="CC102" s="1">
        <v>2.1130940094558514E-6</v>
      </c>
      <c r="CD102" s="1">
        <v>5.0112290983171313E-7</v>
      </c>
      <c r="CE102" s="1">
        <v>9.7351680559964125E-7</v>
      </c>
      <c r="CF102" s="1">
        <v>6.3705508650746065E-7</v>
      </c>
      <c r="CG102" s="1">
        <v>1.059163460788486E-6</v>
      </c>
      <c r="CH102" s="1">
        <v>3.6976586925006861E-6</v>
      </c>
      <c r="CI102" s="1">
        <v>8.2309904835820435E-7</v>
      </c>
      <c r="CJ102" s="1">
        <v>5.3651706462069614E-7</v>
      </c>
      <c r="CK102" s="1">
        <v>8.6679499801924763E-7</v>
      </c>
      <c r="CL102" s="1">
        <v>1.2322040167996311E-6</v>
      </c>
      <c r="CM102" s="1">
        <v>3.9697278065286713E-3</v>
      </c>
      <c r="CN102" s="1">
        <v>1.2696271213081751E-6</v>
      </c>
      <c r="CO102" s="1">
        <v>3.6111578457355578E-3</v>
      </c>
      <c r="CP102" s="1">
        <v>1.1455628796932982E-2</v>
      </c>
      <c r="CQ102" s="1">
        <v>2.048287785740663E-6</v>
      </c>
      <c r="CR102" s="1">
        <v>7.4712885471262985E-7</v>
      </c>
      <c r="CS102" s="1">
        <v>3.564903046805819E-7</v>
      </c>
      <c r="CT102" s="1">
        <v>5.9860078283344914E-7</v>
      </c>
      <c r="CU102" s="1">
        <v>9.3567366906038814E-7</v>
      </c>
      <c r="CV102" s="1">
        <v>5.6966914009105628E-3</v>
      </c>
      <c r="CW102" s="1">
        <v>1.002944712718506</v>
      </c>
      <c r="CX102" s="1">
        <v>1.1269415338588189E-6</v>
      </c>
      <c r="CY102" s="1">
        <v>4.0213670548005644E-7</v>
      </c>
      <c r="CZ102" s="1">
        <v>1.0394553826891502E-5</v>
      </c>
      <c r="DA102" s="1">
        <v>3.3717567355470349E-7</v>
      </c>
      <c r="DB102" s="1">
        <v>1.7656426879205324E-4</v>
      </c>
      <c r="DC102" s="3">
        <v>1.032888360498829</v>
      </c>
      <c r="DD102" s="3">
        <v>0.78971501098889141</v>
      </c>
    </row>
    <row r="103" spans="1:108" ht="12.75" customHeight="1">
      <c r="A103" s="255">
        <v>673</v>
      </c>
      <c r="B103" s="256" t="s">
        <v>334</v>
      </c>
      <c r="C103" s="26">
        <v>2.9392241590502035E-5</v>
      </c>
      <c r="D103" s="26">
        <v>4.8749176398263852E-5</v>
      </c>
      <c r="E103" s="26">
        <v>3.002503454422551E-4</v>
      </c>
      <c r="F103" s="26">
        <v>1.2209457756125869E-5</v>
      </c>
      <c r="G103" s="26">
        <v>4.942842007124341E-5</v>
      </c>
      <c r="H103" s="26">
        <v>4.6466777264960868E-5</v>
      </c>
      <c r="I103" s="26">
        <v>0</v>
      </c>
      <c r="J103" s="26">
        <v>8.1218984009952968E-5</v>
      </c>
      <c r="K103" s="26">
        <v>5.8616383769490114E-5</v>
      </c>
      <c r="L103" s="26">
        <v>9.4719552252558163E-5</v>
      </c>
      <c r="M103" s="26">
        <v>0</v>
      </c>
      <c r="N103" s="26">
        <v>1.3769948990472088E-5</v>
      </c>
      <c r="O103" s="26">
        <v>8.9747203958053405E-6</v>
      </c>
      <c r="P103" s="26">
        <v>5.6271909270275132E-5</v>
      </c>
      <c r="Q103" s="26">
        <v>1.5333393539271097E-5</v>
      </c>
      <c r="R103" s="26">
        <v>3.5916478800328649E-5</v>
      </c>
      <c r="S103" s="26">
        <v>1.284629042130605E-5</v>
      </c>
      <c r="T103" s="26">
        <v>5.7773734848896974E-5</v>
      </c>
      <c r="U103" s="26">
        <v>1.1979503882121803E-5</v>
      </c>
      <c r="V103" s="26">
        <v>4.4243609648761388E-5</v>
      </c>
      <c r="W103" s="26">
        <v>5.5067270260650595E-6</v>
      </c>
      <c r="X103" s="26">
        <v>3.5396568233752618E-5</v>
      </c>
      <c r="Y103" s="26">
        <v>1.9907564482125045E-5</v>
      </c>
      <c r="Z103" s="26">
        <v>0</v>
      </c>
      <c r="AA103" s="26">
        <v>5.6650185301211646E-5</v>
      </c>
      <c r="AB103" s="26">
        <v>2.4149392466821227E-5</v>
      </c>
      <c r="AC103" s="26">
        <v>4.3289314271261477E-6</v>
      </c>
      <c r="AD103" s="26">
        <v>1.2828072937849992E-5</v>
      </c>
      <c r="AE103" s="26">
        <v>3.5464889618420032E-5</v>
      </c>
      <c r="AF103" s="26">
        <v>4.0151829952796229E-5</v>
      </c>
      <c r="AG103" s="26">
        <v>1.7731654848090613E-5</v>
      </c>
      <c r="AH103" s="26">
        <v>7.5998072479094095E-6</v>
      </c>
      <c r="AI103" s="26">
        <v>1.4371739148540666E-5</v>
      </c>
      <c r="AJ103" s="26">
        <v>1.6180939278286542E-5</v>
      </c>
      <c r="AK103" s="26">
        <v>1.8346850942832349E-5</v>
      </c>
      <c r="AL103" s="26">
        <v>3.1003213308869768E-5</v>
      </c>
      <c r="AM103" s="26">
        <v>1.0943644265626734E-5</v>
      </c>
      <c r="AN103" s="26">
        <v>2.4188905088461013E-5</v>
      </c>
      <c r="AO103" s="26">
        <v>1.7197029536916016E-5</v>
      </c>
      <c r="AP103" s="26">
        <v>6.4284777417905221E-5</v>
      </c>
      <c r="AQ103" s="26">
        <v>1.7932918510570391E-5</v>
      </c>
      <c r="AR103" s="26">
        <v>1.4020102959329579E-5</v>
      </c>
      <c r="AS103" s="26">
        <v>4.2095207103119887E-5</v>
      </c>
      <c r="AT103" s="26">
        <v>1.2475079840547554E-5</v>
      </c>
      <c r="AU103" s="26">
        <v>3.8154387552160456E-5</v>
      </c>
      <c r="AV103" s="26">
        <v>1.2747350319457687E-4</v>
      </c>
      <c r="AW103" s="26">
        <v>7.1303431530784974E-6</v>
      </c>
      <c r="AX103" s="26">
        <v>1.2040789538099474E-5</v>
      </c>
      <c r="AY103" s="26">
        <v>9.9799538478046408E-6</v>
      </c>
      <c r="AZ103" s="26">
        <v>9.5551511864220759E-6</v>
      </c>
      <c r="BA103" s="26">
        <v>1.2084505485413491E-5</v>
      </c>
      <c r="BB103" s="26">
        <v>1.075917831317026E-4</v>
      </c>
      <c r="BC103" s="26">
        <v>1.2098231741592892E-5</v>
      </c>
      <c r="BD103" s="26">
        <v>4.0318999157493005E-5</v>
      </c>
      <c r="BE103" s="26">
        <v>4.7476244253809077E-5</v>
      </c>
      <c r="BF103" s="26">
        <v>0</v>
      </c>
      <c r="BG103" s="26">
        <v>1.5171953239004389E-5</v>
      </c>
      <c r="BH103" s="26">
        <v>4.823138871212183E-5</v>
      </c>
      <c r="BI103" s="26">
        <v>2.2121032686395254E-5</v>
      </c>
      <c r="BJ103" s="26">
        <v>3.4942299963374091E-5</v>
      </c>
      <c r="BK103" s="26">
        <v>6.7363836843822034E-5</v>
      </c>
      <c r="BL103" s="26">
        <v>3.0775666705474935E-5</v>
      </c>
      <c r="BM103" s="26">
        <v>4.8270162213697787E-5</v>
      </c>
      <c r="BN103" s="26">
        <v>1.4371116662917118E-5</v>
      </c>
      <c r="BO103" s="26">
        <v>3.8737037374297368E-5</v>
      </c>
      <c r="BP103" s="26">
        <v>5.7742320831522431E-5</v>
      </c>
      <c r="BQ103" s="26">
        <v>6.3515236968129016E-5</v>
      </c>
      <c r="BR103" s="26">
        <v>7.5199128311397012E-5</v>
      </c>
      <c r="BS103" s="26">
        <v>6.4490480181995865E-5</v>
      </c>
      <c r="BT103" s="26">
        <v>4.1557702344504247E-5</v>
      </c>
      <c r="BU103" s="26">
        <v>6.3833124524751933E-6</v>
      </c>
      <c r="BV103" s="26">
        <v>1.9818708477608782E-3</v>
      </c>
      <c r="BW103" s="26">
        <v>1.3999983937133052E-4</v>
      </c>
      <c r="BX103" s="26">
        <v>2.2115787210911719E-5</v>
      </c>
      <c r="BY103" s="26">
        <v>1.0840193462914191E-4</v>
      </c>
      <c r="BZ103" s="26">
        <v>1.8129246418399655E-4</v>
      </c>
      <c r="CA103" s="26">
        <v>3.1257992187047063E-5</v>
      </c>
      <c r="CB103" s="26">
        <v>5.8464074900931324E-5</v>
      </c>
      <c r="CC103" s="26">
        <v>5.0530609054168765E-5</v>
      </c>
      <c r="CD103" s="26">
        <v>2.4987734165109334E-4</v>
      </c>
      <c r="CE103" s="26">
        <v>3.3493427615609398E-4</v>
      </c>
      <c r="CF103" s="26">
        <v>3.086246886585871E-4</v>
      </c>
      <c r="CG103" s="26">
        <v>7.3600458603264088E-5</v>
      </c>
      <c r="CH103" s="26">
        <v>7.9398435821476172E-5</v>
      </c>
      <c r="CI103" s="26">
        <v>1.3861167458953432E-4</v>
      </c>
      <c r="CJ103" s="26">
        <v>9.0876663481178759E-5</v>
      </c>
      <c r="CK103" s="26">
        <v>8.7655003529282905E-5</v>
      </c>
      <c r="CL103" s="26">
        <v>5.1975094389079787E-5</v>
      </c>
      <c r="CM103" s="26">
        <v>7.2582126002800592E-3</v>
      </c>
      <c r="CN103" s="26">
        <v>3.3311167214852902E-3</v>
      </c>
      <c r="CO103" s="26">
        <v>7.3664141141062851E-3</v>
      </c>
      <c r="CP103" s="26">
        <v>8.3095182056356649E-3</v>
      </c>
      <c r="CQ103" s="26">
        <v>7.0603803797229624E-5</v>
      </c>
      <c r="CR103" s="26">
        <v>4.9472659488328236E-5</v>
      </c>
      <c r="CS103" s="26">
        <v>5.5179439689137435E-4</v>
      </c>
      <c r="CT103" s="26">
        <v>2.8960155602377111E-5</v>
      </c>
      <c r="CU103" s="26">
        <v>6.2016188741972244E-5</v>
      </c>
      <c r="CV103" s="26">
        <v>5.7929137145551583E-3</v>
      </c>
      <c r="CW103" s="26">
        <v>2.0412056694516082E-3</v>
      </c>
      <c r="CX103" s="26">
        <v>1.0134588447491399</v>
      </c>
      <c r="CY103" s="26">
        <v>4.3982378766712202E-5</v>
      </c>
      <c r="CZ103" s="26">
        <v>4.0496363222914479E-4</v>
      </c>
      <c r="DA103" s="26">
        <v>1.6952929102181739E-5</v>
      </c>
      <c r="DB103" s="26">
        <v>1.11629078725361E-3</v>
      </c>
      <c r="DC103" s="6">
        <v>1.0564664434197339</v>
      </c>
      <c r="DD103" s="6">
        <v>0.80774209573983868</v>
      </c>
    </row>
    <row r="104" spans="1:108" ht="12.75" customHeight="1">
      <c r="A104" s="254">
        <v>674</v>
      </c>
      <c r="B104" s="83" t="s">
        <v>335</v>
      </c>
      <c r="C104" s="1">
        <v>1.8119709604408569E-5</v>
      </c>
      <c r="D104" s="1">
        <v>1.9622039895441713E-5</v>
      </c>
      <c r="E104" s="1">
        <v>4.3434262499924905E-5</v>
      </c>
      <c r="F104" s="1">
        <v>1.8422705239613189E-5</v>
      </c>
      <c r="G104" s="1">
        <v>2.7996599909849252E-5</v>
      </c>
      <c r="H104" s="1">
        <v>3.9960445439042785E-5</v>
      </c>
      <c r="I104" s="1">
        <v>0</v>
      </c>
      <c r="J104" s="1">
        <v>4.3496455739429815E-5</v>
      </c>
      <c r="K104" s="1">
        <v>8.8447196065027415E-5</v>
      </c>
      <c r="L104" s="1">
        <v>2.6417017647392135E-5</v>
      </c>
      <c r="M104" s="1">
        <v>0</v>
      </c>
      <c r="N104" s="1">
        <v>2.8629892082479267E-5</v>
      </c>
      <c r="O104" s="1">
        <v>3.2370243407509606E-5</v>
      </c>
      <c r="P104" s="1">
        <v>2.9724780316864149E-5</v>
      </c>
      <c r="Q104" s="1">
        <v>5.1661045451558335E-5</v>
      </c>
      <c r="R104" s="1">
        <v>1.4991000523452749E-5</v>
      </c>
      <c r="S104" s="1">
        <v>2.0241956998079691E-5</v>
      </c>
      <c r="T104" s="1">
        <v>2.9299801664168556E-5</v>
      </c>
      <c r="U104" s="1">
        <v>6.0155574609942326E-5</v>
      </c>
      <c r="V104" s="1">
        <v>3.9340228661159776E-5</v>
      </c>
      <c r="W104" s="1">
        <v>7.4388836003011175E-6</v>
      </c>
      <c r="X104" s="1">
        <v>1.725178414159969E-5</v>
      </c>
      <c r="Y104" s="1">
        <v>1.3514869772186929E-5</v>
      </c>
      <c r="Z104" s="1">
        <v>0</v>
      </c>
      <c r="AA104" s="1">
        <v>1.1883033720082977E-4</v>
      </c>
      <c r="AB104" s="1">
        <v>2.2465144282983665E-5</v>
      </c>
      <c r="AC104" s="1">
        <v>3.0366757975447581E-6</v>
      </c>
      <c r="AD104" s="1">
        <v>5.8070159611987929E-6</v>
      </c>
      <c r="AE104" s="1">
        <v>2.9589080496614874E-5</v>
      </c>
      <c r="AF104" s="1">
        <v>4.871789572924484E-5</v>
      </c>
      <c r="AG104" s="1">
        <v>6.433301565234133E-5</v>
      </c>
      <c r="AH104" s="1">
        <v>7.9719651305990128E-6</v>
      </c>
      <c r="AI104" s="1">
        <v>1.9003293426367335E-5</v>
      </c>
      <c r="AJ104" s="1">
        <v>4.8750933498337738E-5</v>
      </c>
      <c r="AK104" s="1">
        <v>2.282458612595362E-5</v>
      </c>
      <c r="AL104" s="1">
        <v>1.1670674315325654E-5</v>
      </c>
      <c r="AM104" s="1">
        <v>9.5449536186416759E-6</v>
      </c>
      <c r="AN104" s="1">
        <v>1.5835355712839345E-5</v>
      </c>
      <c r="AO104" s="1">
        <v>7.4531705036177008E-6</v>
      </c>
      <c r="AP104" s="1">
        <v>2.1625412784255155E-5</v>
      </c>
      <c r="AQ104" s="1">
        <v>2.5787254359221906E-5</v>
      </c>
      <c r="AR104" s="1">
        <v>2.5355041286894158E-5</v>
      </c>
      <c r="AS104" s="1">
        <v>2.7401501219899458E-5</v>
      </c>
      <c r="AT104" s="1">
        <v>2.5418195212261242E-5</v>
      </c>
      <c r="AU104" s="1">
        <v>3.4607251917015855E-5</v>
      </c>
      <c r="AV104" s="1">
        <v>4.7923486332075531E-5</v>
      </c>
      <c r="AW104" s="1">
        <v>2.2479759735501133E-5</v>
      </c>
      <c r="AX104" s="1">
        <v>3.5422390445207667E-5</v>
      </c>
      <c r="AY104" s="1">
        <v>3.7277620355348921E-5</v>
      </c>
      <c r="AZ104" s="1">
        <v>3.5952086798971301E-5</v>
      </c>
      <c r="BA104" s="1">
        <v>3.4174709362988381E-5</v>
      </c>
      <c r="BB104" s="1">
        <v>3.7894430560264898E-5</v>
      </c>
      <c r="BC104" s="1">
        <v>5.3778083110388037E-5</v>
      </c>
      <c r="BD104" s="1">
        <v>3.5919586998988533E-5</v>
      </c>
      <c r="BE104" s="1">
        <v>2.5333646313333771E-5</v>
      </c>
      <c r="BF104" s="1">
        <v>0</v>
      </c>
      <c r="BG104" s="1">
        <v>6.9217464714311003E-5</v>
      </c>
      <c r="BH104" s="1">
        <v>2.8442973500908859E-5</v>
      </c>
      <c r="BI104" s="1">
        <v>3.7766928270529431E-5</v>
      </c>
      <c r="BJ104" s="1">
        <v>3.5716709000979524E-5</v>
      </c>
      <c r="BK104" s="1">
        <v>3.705065739265061E-5</v>
      </c>
      <c r="BL104" s="1">
        <v>3.2229938884968204E-5</v>
      </c>
      <c r="BM104" s="1">
        <v>2.3883175211568109E-5</v>
      </c>
      <c r="BN104" s="1">
        <v>3.7443096415148896E-5</v>
      </c>
      <c r="BO104" s="1">
        <v>4.5536387782227335E-5</v>
      </c>
      <c r="BP104" s="1">
        <v>3.185330004759273E-5</v>
      </c>
      <c r="BQ104" s="1">
        <v>9.5441403231457674E-5</v>
      </c>
      <c r="BR104" s="1">
        <v>1.381690346910172E-4</v>
      </c>
      <c r="BS104" s="1">
        <v>8.0167707119794542E-5</v>
      </c>
      <c r="BT104" s="1">
        <v>6.1868088623011908E-5</v>
      </c>
      <c r="BU104" s="1">
        <v>1.0150416066946136E-5</v>
      </c>
      <c r="BV104" s="1">
        <v>4.3831838190080936E-5</v>
      </c>
      <c r="BW104" s="1">
        <v>4.4689203889111051E-5</v>
      </c>
      <c r="BX104" s="1">
        <v>1.9351182996851245E-5</v>
      </c>
      <c r="BY104" s="1">
        <v>4.1076168449451759E-5</v>
      </c>
      <c r="BZ104" s="1">
        <v>6.5173613704931662E-5</v>
      </c>
      <c r="CA104" s="1">
        <v>6.1555989069958167E-5</v>
      </c>
      <c r="CB104" s="1">
        <v>4.6392934376598892E-5</v>
      </c>
      <c r="CC104" s="1">
        <v>9.1150764672901245E-5</v>
      </c>
      <c r="CD104" s="1">
        <v>6.9953565707304717E-5</v>
      </c>
      <c r="CE104" s="1">
        <v>3.1923717955320644E-4</v>
      </c>
      <c r="CF104" s="1">
        <v>3.0115639392328648E-2</v>
      </c>
      <c r="CG104" s="1">
        <v>1.4427511247685901E-4</v>
      </c>
      <c r="CH104" s="1">
        <v>1.6295407796478958E-4</v>
      </c>
      <c r="CI104" s="1">
        <v>1.7305479969326732E-2</v>
      </c>
      <c r="CJ104" s="1">
        <v>7.470031292369752E-5</v>
      </c>
      <c r="CK104" s="1">
        <v>1.5666362704656799E-4</v>
      </c>
      <c r="CL104" s="1">
        <v>1.3114477389773531E-4</v>
      </c>
      <c r="CM104" s="1">
        <v>4.1342528166440371E-5</v>
      </c>
      <c r="CN104" s="1">
        <v>4.6661905604750518E-5</v>
      </c>
      <c r="CO104" s="1">
        <v>1.0351399926169814E-4</v>
      </c>
      <c r="CP104" s="1">
        <v>3.811445861965272E-5</v>
      </c>
      <c r="CQ104" s="1">
        <v>2.2433390595709323E-4</v>
      </c>
      <c r="CR104" s="1">
        <v>5.6581167048142469E-5</v>
      </c>
      <c r="CS104" s="1">
        <v>1.0434069597754295E-2</v>
      </c>
      <c r="CT104" s="1">
        <v>2.8113876207302833E-5</v>
      </c>
      <c r="CU104" s="1">
        <v>9.4110185680529524E-5</v>
      </c>
      <c r="CV104" s="1">
        <v>1.8095699716675097E-3</v>
      </c>
      <c r="CW104" s="1">
        <v>3.4201590641194679E-4</v>
      </c>
      <c r="CX104" s="1">
        <v>1.8694934744156003E-4</v>
      </c>
      <c r="CY104" s="1">
        <v>1.0004311686050205</v>
      </c>
      <c r="CZ104" s="1">
        <v>1.8373582697831274E-3</v>
      </c>
      <c r="DA104" s="1">
        <v>1.9542277814127396E-5</v>
      </c>
      <c r="DB104" s="1">
        <v>4.2202732321498272E-4</v>
      </c>
      <c r="DC104" s="3">
        <v>1.0674064013606965</v>
      </c>
      <c r="DD104" s="3">
        <v>0.81610645469281684</v>
      </c>
    </row>
    <row r="105" spans="1:108" ht="12.75" customHeight="1">
      <c r="A105" s="254">
        <v>679</v>
      </c>
      <c r="B105" s="83" t="s">
        <v>336</v>
      </c>
      <c r="C105" s="1">
        <v>7.2386015506880808E-5</v>
      </c>
      <c r="D105" s="1">
        <v>9.1894404435810645E-5</v>
      </c>
      <c r="E105" s="1">
        <v>6.0456268062024398E-4</v>
      </c>
      <c r="F105" s="1">
        <v>2.2572696251317142E-4</v>
      </c>
      <c r="G105" s="1">
        <v>5.4355885765492199E-4</v>
      </c>
      <c r="H105" s="1">
        <v>1.0881477313871969E-4</v>
      </c>
      <c r="I105" s="1">
        <v>0</v>
      </c>
      <c r="J105" s="1">
        <v>8.9430308073292953E-5</v>
      </c>
      <c r="K105" s="1">
        <v>5.6395066029451063E-5</v>
      </c>
      <c r="L105" s="1">
        <v>7.1074211570465321E-5</v>
      </c>
      <c r="M105" s="1">
        <v>0</v>
      </c>
      <c r="N105" s="1">
        <v>5.669972031468387E-5</v>
      </c>
      <c r="O105" s="1">
        <v>4.6482617572990705E-5</v>
      </c>
      <c r="P105" s="1">
        <v>1.0954934371685454E-4</v>
      </c>
      <c r="Q105" s="1">
        <v>6.1465300521573726E-5</v>
      </c>
      <c r="R105" s="1">
        <v>4.1841448152311994E-5</v>
      </c>
      <c r="S105" s="1">
        <v>5.2186768361274377E-5</v>
      </c>
      <c r="T105" s="1">
        <v>9.218557071184127E-5</v>
      </c>
      <c r="U105" s="1">
        <v>5.0530815538707556E-5</v>
      </c>
      <c r="V105" s="1">
        <v>7.9998731069908836E-5</v>
      </c>
      <c r="W105" s="1">
        <v>3.5815945324912142E-5</v>
      </c>
      <c r="X105" s="1">
        <v>7.1957874371081278E-5</v>
      </c>
      <c r="Y105" s="1">
        <v>9.2693820041876067E-5</v>
      </c>
      <c r="Z105" s="1">
        <v>0</v>
      </c>
      <c r="AA105" s="1">
        <v>1.397755527577913E-4</v>
      </c>
      <c r="AB105" s="1">
        <v>5.0446041308059442E-5</v>
      </c>
      <c r="AC105" s="1">
        <v>1.0812113503232592E-5</v>
      </c>
      <c r="AD105" s="1">
        <v>2.8614557098709257E-5</v>
      </c>
      <c r="AE105" s="1">
        <v>8.2096206421813272E-5</v>
      </c>
      <c r="AF105" s="1">
        <v>8.4850209452356882E-5</v>
      </c>
      <c r="AG105" s="1">
        <v>6.9761670048309302E-5</v>
      </c>
      <c r="AH105" s="1">
        <v>3.9864963302542582E-5</v>
      </c>
      <c r="AI105" s="1">
        <v>6.6033223664726588E-5</v>
      </c>
      <c r="AJ105" s="1">
        <v>1.0384387698646293E-4</v>
      </c>
      <c r="AK105" s="1">
        <v>5.792610010212328E-5</v>
      </c>
      <c r="AL105" s="1">
        <v>4.7597493789422144E-5</v>
      </c>
      <c r="AM105" s="1">
        <v>2.7997147801609716E-5</v>
      </c>
      <c r="AN105" s="1">
        <v>7.0439812437156972E-5</v>
      </c>
      <c r="AO105" s="1">
        <v>3.1570763360677144E-5</v>
      </c>
      <c r="AP105" s="1">
        <v>7.0536019765893854E-5</v>
      </c>
      <c r="AQ105" s="1">
        <v>5.6242403552552108E-5</v>
      </c>
      <c r="AR105" s="1">
        <v>4.7547237062592644E-5</v>
      </c>
      <c r="AS105" s="1">
        <v>9.8209423940178313E-5</v>
      </c>
      <c r="AT105" s="1">
        <v>8.8497319751998428E-5</v>
      </c>
      <c r="AU105" s="1">
        <v>1.3538435503686124E-4</v>
      </c>
      <c r="AV105" s="1">
        <v>1.2674456174831318E-4</v>
      </c>
      <c r="AW105" s="1">
        <v>4.3693584289329461E-5</v>
      </c>
      <c r="AX105" s="1">
        <v>9.8982326600416628E-5</v>
      </c>
      <c r="AY105" s="1">
        <v>5.2023456212726565E-5</v>
      </c>
      <c r="AZ105" s="1">
        <v>5.4550096174896292E-5</v>
      </c>
      <c r="BA105" s="1">
        <v>5.1218417775182812E-5</v>
      </c>
      <c r="BB105" s="1">
        <v>9.0693565122280576E-5</v>
      </c>
      <c r="BC105" s="1">
        <v>6.6627896660075519E-5</v>
      </c>
      <c r="BD105" s="1">
        <v>9.306245530957067E-5</v>
      </c>
      <c r="BE105" s="1">
        <v>6.9542708637860949E-5</v>
      </c>
      <c r="BF105" s="1">
        <v>0</v>
      </c>
      <c r="BG105" s="1">
        <v>7.1322365714914521E-5</v>
      </c>
      <c r="BH105" s="1">
        <v>1.4308301198764147E-4</v>
      </c>
      <c r="BI105" s="1">
        <v>1.9155613828223875E-4</v>
      </c>
      <c r="BJ105" s="1">
        <v>1.3066420689000939E-4</v>
      </c>
      <c r="BK105" s="1">
        <v>2.4114699829587183E-4</v>
      </c>
      <c r="BL105" s="1">
        <v>2.2316878639632058E-4</v>
      </c>
      <c r="BM105" s="1">
        <v>6.4556052639969732E-5</v>
      </c>
      <c r="BN105" s="1">
        <v>8.4556897789506429E-5</v>
      </c>
      <c r="BO105" s="1">
        <v>2.1600324889248999E-4</v>
      </c>
      <c r="BP105" s="1">
        <v>3.8084543048522494E-5</v>
      </c>
      <c r="BQ105" s="1">
        <v>4.8417910923390084E-4</v>
      </c>
      <c r="BR105" s="1">
        <v>1.6512960513038647E-4</v>
      </c>
      <c r="BS105" s="1">
        <v>9.7358403392866413E-4</v>
      </c>
      <c r="BT105" s="1">
        <v>4.0562257874805346E-4</v>
      </c>
      <c r="BU105" s="1">
        <v>2.1223970685231591E-4</v>
      </c>
      <c r="BV105" s="1">
        <v>9.2528736708271596E-5</v>
      </c>
      <c r="BW105" s="1">
        <v>1.8717772256972721E-4</v>
      </c>
      <c r="BX105" s="1">
        <v>1.0316179401728191E-4</v>
      </c>
      <c r="BY105" s="1">
        <v>1.7579182582110807E-4</v>
      </c>
      <c r="BZ105" s="1">
        <v>1.1408420399371343E-4</v>
      </c>
      <c r="CA105" s="1">
        <v>8.208789619633973E-5</v>
      </c>
      <c r="CB105" s="1">
        <v>2.2194396904156525E-4</v>
      </c>
      <c r="CC105" s="1">
        <v>2.4585682418496965E-4</v>
      </c>
      <c r="CD105" s="1">
        <v>9.9747293388247811E-5</v>
      </c>
      <c r="CE105" s="1">
        <v>2.8265742586492949E-4</v>
      </c>
      <c r="CF105" s="1">
        <v>1.3910429159576436E-3</v>
      </c>
      <c r="CG105" s="1">
        <v>1.0320344288799429E-3</v>
      </c>
      <c r="CH105" s="1">
        <v>1.784294199286676E-4</v>
      </c>
      <c r="CI105" s="1">
        <v>2.2819995640853269E-3</v>
      </c>
      <c r="CJ105" s="1">
        <v>2.7279894282878546E-4</v>
      </c>
      <c r="CK105" s="1">
        <v>2.1394591329114692E-4</v>
      </c>
      <c r="CL105" s="1">
        <v>1.0162307452507284E-3</v>
      </c>
      <c r="CM105" s="1">
        <v>2.4663779449566979E-4</v>
      </c>
      <c r="CN105" s="1">
        <v>5.1026268411676493E-5</v>
      </c>
      <c r="CO105" s="1">
        <v>1.5295835041033198E-4</v>
      </c>
      <c r="CP105" s="1">
        <v>1.971694278171661E-4</v>
      </c>
      <c r="CQ105" s="1">
        <v>1.4675490057062064E-3</v>
      </c>
      <c r="CR105" s="1">
        <v>6.0625893257082637E-4</v>
      </c>
      <c r="CS105" s="1">
        <v>1.6150125819183062E-3</v>
      </c>
      <c r="CT105" s="1">
        <v>2.4942578727457453E-4</v>
      </c>
      <c r="CU105" s="1">
        <v>6.8039012102862051E-4</v>
      </c>
      <c r="CV105" s="1">
        <v>1.2905169909085742E-3</v>
      </c>
      <c r="CW105" s="1">
        <v>2.9392606890043366E-4</v>
      </c>
      <c r="CX105" s="1">
        <v>1.0135873169775736E-3</v>
      </c>
      <c r="CY105" s="1">
        <v>1.7901867075367549E-3</v>
      </c>
      <c r="CZ105" s="1">
        <v>1.006007624228143</v>
      </c>
      <c r="DA105" s="1">
        <v>9.0674266070090093E-5</v>
      </c>
      <c r="DB105" s="1">
        <v>3.9388269379294824E-4</v>
      </c>
      <c r="DC105" s="3">
        <v>1.0325936802427187</v>
      </c>
      <c r="DD105" s="3">
        <v>0.78948970743180613</v>
      </c>
    </row>
    <row r="106" spans="1:108" ht="12.75" customHeight="1">
      <c r="A106" s="254">
        <v>681</v>
      </c>
      <c r="B106" s="83" t="s">
        <v>6</v>
      </c>
      <c r="C106" s="1">
        <v>5.9441150477268349E-4</v>
      </c>
      <c r="D106" s="1">
        <v>9.4493682274707355E-4</v>
      </c>
      <c r="E106" s="1">
        <v>1.6054369099013561E-3</v>
      </c>
      <c r="F106" s="1">
        <v>1.6051078917898942E-3</v>
      </c>
      <c r="G106" s="1">
        <v>1.4849835842264132E-3</v>
      </c>
      <c r="H106" s="1">
        <v>2.3769563584325275E-3</v>
      </c>
      <c r="I106" s="1">
        <v>0</v>
      </c>
      <c r="J106" s="1">
        <v>1.0301250595297011E-3</v>
      </c>
      <c r="K106" s="1">
        <v>4.4685893754992047E-4</v>
      </c>
      <c r="L106" s="1">
        <v>5.3068530170900677E-4</v>
      </c>
      <c r="M106" s="1">
        <v>0</v>
      </c>
      <c r="N106" s="1">
        <v>1.4687683291859587E-3</v>
      </c>
      <c r="O106" s="1">
        <v>1.0619023694168454E-3</v>
      </c>
      <c r="P106" s="1">
        <v>9.4960756026056319E-4</v>
      </c>
      <c r="Q106" s="1">
        <v>1.2839691055945013E-3</v>
      </c>
      <c r="R106" s="1">
        <v>4.6845854996094277E-4</v>
      </c>
      <c r="S106" s="1">
        <v>8.9539535175308272E-4</v>
      </c>
      <c r="T106" s="1">
        <v>1.1782159288273035E-3</v>
      </c>
      <c r="U106" s="1">
        <v>1.3715984128733661E-3</v>
      </c>
      <c r="V106" s="1">
        <v>1.1345436597079281E-3</v>
      </c>
      <c r="W106" s="1">
        <v>2.7044980572587596E-4</v>
      </c>
      <c r="X106" s="1">
        <v>5.3415380792205716E-4</v>
      </c>
      <c r="Y106" s="1">
        <v>5.6455587011764298E-4</v>
      </c>
      <c r="Z106" s="1">
        <v>0</v>
      </c>
      <c r="AA106" s="1">
        <v>9.7421227311508991E-4</v>
      </c>
      <c r="AB106" s="1">
        <v>7.1038496719980808E-4</v>
      </c>
      <c r="AC106" s="1">
        <v>7.6515837084252576E-5</v>
      </c>
      <c r="AD106" s="1">
        <v>2.0309281926829485E-4</v>
      </c>
      <c r="AE106" s="1">
        <v>4.7694429261858695E-4</v>
      </c>
      <c r="AF106" s="1">
        <v>7.3655868013647568E-4</v>
      </c>
      <c r="AG106" s="1">
        <v>2.2351530642240147E-3</v>
      </c>
      <c r="AH106" s="1">
        <v>2.6144381401364591E-4</v>
      </c>
      <c r="AI106" s="1">
        <v>1.0436084929879271E-3</v>
      </c>
      <c r="AJ106" s="1">
        <v>1.5061226788718961E-3</v>
      </c>
      <c r="AK106" s="1">
        <v>1.3895370191409383E-3</v>
      </c>
      <c r="AL106" s="1">
        <v>2.9817023808770385E-4</v>
      </c>
      <c r="AM106" s="1">
        <v>1.9076248976943727E-4</v>
      </c>
      <c r="AN106" s="1">
        <v>8.0106838550896529E-4</v>
      </c>
      <c r="AO106" s="1">
        <v>2.9608652098741818E-4</v>
      </c>
      <c r="AP106" s="1">
        <v>8.8551321622517415E-4</v>
      </c>
      <c r="AQ106" s="1">
        <v>7.179723972723076E-4</v>
      </c>
      <c r="AR106" s="1">
        <v>5.3516019480727049E-4</v>
      </c>
      <c r="AS106" s="1">
        <v>1.1296129237719069E-3</v>
      </c>
      <c r="AT106" s="1">
        <v>1.3984965143426656E-3</v>
      </c>
      <c r="AU106" s="1">
        <v>2.1044617085705319E-3</v>
      </c>
      <c r="AV106" s="1">
        <v>1.0524101420194753E-3</v>
      </c>
      <c r="AW106" s="1">
        <v>8.5772033644086862E-4</v>
      </c>
      <c r="AX106" s="1">
        <v>1.5005674742443814E-3</v>
      </c>
      <c r="AY106" s="1">
        <v>9.4613775021728228E-4</v>
      </c>
      <c r="AZ106" s="1">
        <v>1.3718632958589075E-3</v>
      </c>
      <c r="BA106" s="1">
        <v>1.3196301422383576E-3</v>
      </c>
      <c r="BB106" s="1">
        <v>6.0216814402406344E-4</v>
      </c>
      <c r="BC106" s="1">
        <v>1.2937260870413171E-3</v>
      </c>
      <c r="BD106" s="1">
        <v>5.8865296450214758E-4</v>
      </c>
      <c r="BE106" s="1">
        <v>9.0677126183238868E-4</v>
      </c>
      <c r="BF106" s="1">
        <v>0</v>
      </c>
      <c r="BG106" s="1">
        <v>2.0137760546758469E-3</v>
      </c>
      <c r="BH106" s="1">
        <v>1.0310027386958871E-3</v>
      </c>
      <c r="BI106" s="1">
        <v>9.8369305482275647E-4</v>
      </c>
      <c r="BJ106" s="1">
        <v>4.4572472187695436E-4</v>
      </c>
      <c r="BK106" s="1">
        <v>2.8800991280282357E-3</v>
      </c>
      <c r="BL106" s="1">
        <v>7.2690941602439254E-4</v>
      </c>
      <c r="BM106" s="1">
        <v>3.6860470230668852E-4</v>
      </c>
      <c r="BN106" s="1">
        <v>4.6399490989103027E-4</v>
      </c>
      <c r="BO106" s="1">
        <v>1.1686462742688981E-3</v>
      </c>
      <c r="BP106" s="1">
        <v>3.560216431812284E-3</v>
      </c>
      <c r="BQ106" s="1">
        <v>2.8475602236652641E-3</v>
      </c>
      <c r="BR106" s="1">
        <v>4.2275492047975649E-3</v>
      </c>
      <c r="BS106" s="1">
        <v>2.2355684987386123E-3</v>
      </c>
      <c r="BT106" s="1">
        <v>8.5098174153471894E-4</v>
      </c>
      <c r="BU106" s="1">
        <v>2.624657378196903E-4</v>
      </c>
      <c r="BV106" s="1">
        <v>1.8964246976930672E-3</v>
      </c>
      <c r="BW106" s="1">
        <v>1.7369212883207349E-3</v>
      </c>
      <c r="BX106" s="1">
        <v>1.1645465752032052E-3</v>
      </c>
      <c r="BY106" s="1">
        <v>4.0045931297923876E-3</v>
      </c>
      <c r="BZ106" s="1">
        <v>1.8756076562747265E-3</v>
      </c>
      <c r="CA106" s="1">
        <v>6.3862057382683543E-3</v>
      </c>
      <c r="CB106" s="1">
        <v>2.1479270702597442E-3</v>
      </c>
      <c r="CC106" s="1">
        <v>3.4942627667027409E-3</v>
      </c>
      <c r="CD106" s="1">
        <v>3.8137853798320561E-3</v>
      </c>
      <c r="CE106" s="1">
        <v>3.2561578305952258E-3</v>
      </c>
      <c r="CF106" s="1">
        <v>2.6988674600790276E-3</v>
      </c>
      <c r="CG106" s="1">
        <v>1.0975206498428191E-3</v>
      </c>
      <c r="CH106" s="1">
        <v>2.2164052893546664E-3</v>
      </c>
      <c r="CI106" s="1">
        <v>2.5657803546942741E-3</v>
      </c>
      <c r="CJ106" s="1">
        <v>3.3049545035372173E-3</v>
      </c>
      <c r="CK106" s="1">
        <v>1.8564667216728224E-3</v>
      </c>
      <c r="CL106" s="1">
        <v>8.1469415002003911E-3</v>
      </c>
      <c r="CM106" s="1">
        <v>1.6864106904862389E-3</v>
      </c>
      <c r="CN106" s="1">
        <v>2.7551365536424028E-3</v>
      </c>
      <c r="CO106" s="1">
        <v>3.9498252651410434E-3</v>
      </c>
      <c r="CP106" s="1">
        <v>5.5238973684514359E-3</v>
      </c>
      <c r="CQ106" s="1">
        <v>5.0725687976723088E-3</v>
      </c>
      <c r="CR106" s="1">
        <v>1.2941515461295746E-3</v>
      </c>
      <c r="CS106" s="1">
        <v>1.9309679377892057E-3</v>
      </c>
      <c r="CT106" s="1">
        <v>1.5835655137236082E-3</v>
      </c>
      <c r="CU106" s="1">
        <v>2.0465125674288282E-3</v>
      </c>
      <c r="CV106" s="1">
        <v>2.8737899209207822E-3</v>
      </c>
      <c r="CW106" s="1">
        <v>1.3535943872980698E-3</v>
      </c>
      <c r="CX106" s="1">
        <v>4.1887175537595094E-3</v>
      </c>
      <c r="CY106" s="1">
        <v>1.2921737447064016E-3</v>
      </c>
      <c r="CZ106" s="1">
        <v>3.2248527312683209E-3</v>
      </c>
      <c r="DA106" s="1">
        <v>1.0006187576480117</v>
      </c>
      <c r="DB106" s="1">
        <v>1.6060972541452668E-3</v>
      </c>
      <c r="DC106" s="3">
        <v>1.1669428281802852</v>
      </c>
      <c r="DD106" s="3">
        <v>0.89220897787515208</v>
      </c>
    </row>
    <row r="107" spans="1:108" ht="12.75" customHeight="1">
      <c r="A107" s="254">
        <v>691</v>
      </c>
      <c r="B107" s="83" t="s">
        <v>7</v>
      </c>
      <c r="C107" s="1">
        <v>5.5571032215298785E-3</v>
      </c>
      <c r="D107" s="1">
        <v>5.1371669923724926E-3</v>
      </c>
      <c r="E107" s="1">
        <v>8.8707541758284419E-3</v>
      </c>
      <c r="F107" s="1">
        <v>4.517216209824421E-3</v>
      </c>
      <c r="G107" s="1">
        <v>5.1094878276207682E-3</v>
      </c>
      <c r="H107" s="1">
        <v>3.2972801150140578E-3</v>
      </c>
      <c r="I107" s="1">
        <v>0</v>
      </c>
      <c r="J107" s="1">
        <v>2.8858847552666817E-3</v>
      </c>
      <c r="K107" s="1">
        <v>1.485164992356334E-3</v>
      </c>
      <c r="L107" s="1">
        <v>2.7617228616230588E-3</v>
      </c>
      <c r="M107" s="1">
        <v>0</v>
      </c>
      <c r="N107" s="1">
        <v>2.4884502102448277E-3</v>
      </c>
      <c r="O107" s="1">
        <v>1.4264252966754093E-3</v>
      </c>
      <c r="P107" s="1">
        <v>3.7942592764313751E-3</v>
      </c>
      <c r="Q107" s="1">
        <v>2.4982027890842681E-3</v>
      </c>
      <c r="R107" s="1">
        <v>1.3465564468667008E-3</v>
      </c>
      <c r="S107" s="1">
        <v>1.4857239167422398E-3</v>
      </c>
      <c r="T107" s="1">
        <v>1.9047657317337145E-3</v>
      </c>
      <c r="U107" s="1">
        <v>8.6070435765106437E-4</v>
      </c>
      <c r="V107" s="1">
        <v>2.7066406235865107E-3</v>
      </c>
      <c r="W107" s="1">
        <v>6.2487743970482737E-4</v>
      </c>
      <c r="X107" s="1">
        <v>1.046440748286525E-3</v>
      </c>
      <c r="Y107" s="1">
        <v>1.3307498699661195E-3</v>
      </c>
      <c r="Z107" s="1">
        <v>0</v>
      </c>
      <c r="AA107" s="1">
        <v>1.5669363559025254E-3</v>
      </c>
      <c r="AB107" s="1">
        <v>3.6703813000215062E-3</v>
      </c>
      <c r="AC107" s="1">
        <v>3.2716771430215172E-4</v>
      </c>
      <c r="AD107" s="1">
        <v>7.6981172584958987E-4</v>
      </c>
      <c r="AE107" s="1">
        <v>1.5592190330060535E-3</v>
      </c>
      <c r="AF107" s="1">
        <v>3.358133179251736E-3</v>
      </c>
      <c r="AG107" s="1">
        <v>5.9850497181430417E-3</v>
      </c>
      <c r="AH107" s="1">
        <v>5.6378267216042159E-4</v>
      </c>
      <c r="AI107" s="1">
        <v>2.9618549040848568E-3</v>
      </c>
      <c r="AJ107" s="1">
        <v>4.3685709424788055E-3</v>
      </c>
      <c r="AK107" s="1">
        <v>2.0585325580864777E-3</v>
      </c>
      <c r="AL107" s="1">
        <v>1.3543831272099115E-3</v>
      </c>
      <c r="AM107" s="1">
        <v>2.0086065468776382E-3</v>
      </c>
      <c r="AN107" s="1">
        <v>2.5278138418528204E-3</v>
      </c>
      <c r="AO107" s="1">
        <v>1.5062506002155136E-3</v>
      </c>
      <c r="AP107" s="1">
        <v>4.5210901030384269E-3</v>
      </c>
      <c r="AQ107" s="1">
        <v>2.4408195274289381E-3</v>
      </c>
      <c r="AR107" s="1">
        <v>2.17057803363208E-3</v>
      </c>
      <c r="AS107" s="1">
        <v>4.072716759039462E-3</v>
      </c>
      <c r="AT107" s="1">
        <v>3.0199368274413385E-3</v>
      </c>
      <c r="AU107" s="1">
        <v>2.2117238069054085E-3</v>
      </c>
      <c r="AV107" s="1">
        <v>1.281280347894024E-3</v>
      </c>
      <c r="AW107" s="1">
        <v>8.28248019974428E-4</v>
      </c>
      <c r="AX107" s="1">
        <v>2.1909541482545377E-3</v>
      </c>
      <c r="AY107" s="1">
        <v>1.599146339567092E-3</v>
      </c>
      <c r="AZ107" s="1">
        <v>1.7132058349203047E-3</v>
      </c>
      <c r="BA107" s="1">
        <v>3.0217578095680406E-3</v>
      </c>
      <c r="BB107" s="1">
        <v>2.0326225384425739E-3</v>
      </c>
      <c r="BC107" s="1">
        <v>2.2107972118823073E-3</v>
      </c>
      <c r="BD107" s="1">
        <v>1.0221677941447778E-3</v>
      </c>
      <c r="BE107" s="1">
        <v>3.5645757296729435E-3</v>
      </c>
      <c r="BF107" s="1">
        <v>0</v>
      </c>
      <c r="BG107" s="1">
        <v>2.076448626761946E-3</v>
      </c>
      <c r="BH107" s="1">
        <v>3.0994402428115488E-3</v>
      </c>
      <c r="BI107" s="1">
        <v>6.6060930947305909E-3</v>
      </c>
      <c r="BJ107" s="1">
        <v>6.096884840790324E-3</v>
      </c>
      <c r="BK107" s="1">
        <v>4.7083006761218472E-3</v>
      </c>
      <c r="BL107" s="1">
        <v>5.3519925165182083E-3</v>
      </c>
      <c r="BM107" s="1">
        <v>2.720659207854006E-3</v>
      </c>
      <c r="BN107" s="1">
        <v>3.2019116492044033E-3</v>
      </c>
      <c r="BO107" s="1">
        <v>4.1123686017719586E-3</v>
      </c>
      <c r="BP107" s="1">
        <v>9.5662512796165864E-4</v>
      </c>
      <c r="BQ107" s="1">
        <v>6.1903938607056463E-3</v>
      </c>
      <c r="BR107" s="1">
        <v>3.6379889561679356E-3</v>
      </c>
      <c r="BS107" s="1">
        <v>8.1109477015003893E-3</v>
      </c>
      <c r="BT107" s="1">
        <v>1.2730314484708545E-2</v>
      </c>
      <c r="BU107" s="1">
        <v>5.906454936907918E-4</v>
      </c>
      <c r="BV107" s="1">
        <v>6.3699960891940291E-3</v>
      </c>
      <c r="BW107" s="1">
        <v>3.9818469582870858E-3</v>
      </c>
      <c r="BX107" s="1">
        <v>1.454257858307063E-3</v>
      </c>
      <c r="BY107" s="1">
        <v>1.4078213715836604E-2</v>
      </c>
      <c r="BZ107" s="1">
        <v>6.2073339246236049E-3</v>
      </c>
      <c r="CA107" s="1">
        <v>1.7605339197652257E-2</v>
      </c>
      <c r="CB107" s="1">
        <v>1.652691299026058E-2</v>
      </c>
      <c r="CC107" s="1">
        <v>6.9119363276163425E-3</v>
      </c>
      <c r="CD107" s="1">
        <v>2.8249606980270845E-3</v>
      </c>
      <c r="CE107" s="1">
        <v>5.4646379675424859E-3</v>
      </c>
      <c r="CF107" s="1">
        <v>3.4699204355054547E-3</v>
      </c>
      <c r="CG107" s="1">
        <v>5.9049327729379332E-3</v>
      </c>
      <c r="CH107" s="1">
        <v>2.0904140222495596E-2</v>
      </c>
      <c r="CI107" s="1">
        <v>4.2978905404008373E-3</v>
      </c>
      <c r="CJ107" s="1">
        <v>1.1886186978828023E-3</v>
      </c>
      <c r="CK107" s="1">
        <v>4.5162098456973136E-3</v>
      </c>
      <c r="CL107" s="1">
        <v>4.7240725990501361E-3</v>
      </c>
      <c r="CM107" s="1">
        <v>4.0381841080023122E-3</v>
      </c>
      <c r="CN107" s="1">
        <v>7.1390962429343906E-3</v>
      </c>
      <c r="CO107" s="1">
        <v>3.6730799627068072E-3</v>
      </c>
      <c r="CP107" s="1">
        <v>2.9079021948193902E-3</v>
      </c>
      <c r="CQ107" s="1">
        <v>3.9842724347485294E-3</v>
      </c>
      <c r="CR107" s="1">
        <v>4.1594816919112059E-3</v>
      </c>
      <c r="CS107" s="1">
        <v>1.8676470273778054E-3</v>
      </c>
      <c r="CT107" s="1">
        <v>3.3368558673458558E-3</v>
      </c>
      <c r="CU107" s="1">
        <v>5.2271438643672853E-3</v>
      </c>
      <c r="CV107" s="1">
        <v>2.8348114010146573E-3</v>
      </c>
      <c r="CW107" s="1">
        <v>2.8421403570793599E-3</v>
      </c>
      <c r="CX107" s="1">
        <v>6.2845136357438268E-3</v>
      </c>
      <c r="CY107" s="1">
        <v>1.9498165835597071E-3</v>
      </c>
      <c r="CZ107" s="1">
        <v>7.4220373067225851E-3</v>
      </c>
      <c r="DA107" s="1">
        <v>1.4809461973750108E-3</v>
      </c>
      <c r="DB107" s="1">
        <v>1.0011507318861983</v>
      </c>
      <c r="DC107" s="4">
        <v>1.3905445895941835</v>
      </c>
      <c r="DD107" s="4">
        <v>1.063168080741635</v>
      </c>
    </row>
    <row r="108" spans="1:108" ht="12.75" customHeight="1">
      <c r="A108" s="316"/>
      <c r="B108" s="317" t="s">
        <v>404</v>
      </c>
      <c r="C108" s="29">
        <v>1.3152917781392275</v>
      </c>
      <c r="D108" s="29">
        <v>1.6500993702391753</v>
      </c>
      <c r="E108" s="29">
        <v>1.2443419626902266</v>
      </c>
      <c r="F108" s="29">
        <v>1.316271685555443</v>
      </c>
      <c r="G108" s="29">
        <v>1.2879787710151942</v>
      </c>
      <c r="H108" s="29">
        <v>1.6079538730774539</v>
      </c>
      <c r="I108" s="29">
        <v>1</v>
      </c>
      <c r="J108" s="29">
        <v>1.5303328734268142</v>
      </c>
      <c r="K108" s="29">
        <v>1.1182891857150039</v>
      </c>
      <c r="L108" s="29">
        <v>1.6091264969718011</v>
      </c>
      <c r="M108" s="29">
        <v>1</v>
      </c>
      <c r="N108" s="29">
        <v>1.3093667147643118</v>
      </c>
      <c r="O108" s="29">
        <v>1.1607627399186278</v>
      </c>
      <c r="P108" s="29">
        <v>1.5383492533668759</v>
      </c>
      <c r="Q108" s="29">
        <v>1.2713301777270782</v>
      </c>
      <c r="R108" s="29">
        <v>1.2902976476690731</v>
      </c>
      <c r="S108" s="29">
        <v>1.2408866326001238</v>
      </c>
      <c r="T108" s="29">
        <v>1.219615466345253</v>
      </c>
      <c r="U108" s="29">
        <v>1.3557819330520915</v>
      </c>
      <c r="V108" s="29">
        <v>1.4985114327285858</v>
      </c>
      <c r="W108" s="29">
        <v>1.5497595023601676</v>
      </c>
      <c r="X108" s="29">
        <v>1.697120351949547</v>
      </c>
      <c r="Y108" s="29">
        <v>1.7546058215711609</v>
      </c>
      <c r="Z108" s="29">
        <v>1</v>
      </c>
      <c r="AA108" s="29">
        <v>1.2186914872367816</v>
      </c>
      <c r="AB108" s="29">
        <v>1.1941529304569167</v>
      </c>
      <c r="AC108" s="29">
        <v>1.0578840913821916</v>
      </c>
      <c r="AD108" s="29">
        <v>1.1274507609579691</v>
      </c>
      <c r="AE108" s="29">
        <v>1.3733569661712723</v>
      </c>
      <c r="AF108" s="29">
        <v>1.3234110429703567</v>
      </c>
      <c r="AG108" s="29">
        <v>1.2433950380206489</v>
      </c>
      <c r="AH108" s="29">
        <v>1.186448509927142</v>
      </c>
      <c r="AI108" s="29">
        <v>1.324893240140141</v>
      </c>
      <c r="AJ108" s="29">
        <v>1.2771048360254309</v>
      </c>
      <c r="AK108" s="29">
        <v>1.3328169165323407</v>
      </c>
      <c r="AL108" s="29">
        <v>1.9439512019222271</v>
      </c>
      <c r="AM108" s="29">
        <v>1.3244040408688296</v>
      </c>
      <c r="AN108" s="29">
        <v>2.0263014977299809</v>
      </c>
      <c r="AO108" s="29">
        <v>1.1409840466266779</v>
      </c>
      <c r="AP108" s="29">
        <v>1.3078654660695408</v>
      </c>
      <c r="AQ108" s="29">
        <v>1.5000290211144398</v>
      </c>
      <c r="AR108" s="29">
        <v>1.4483718619331427</v>
      </c>
      <c r="AS108" s="29">
        <v>1.2855811558733032</v>
      </c>
      <c r="AT108" s="29">
        <v>1.2427245422451594</v>
      </c>
      <c r="AU108" s="29">
        <v>1.2505652228916182</v>
      </c>
      <c r="AV108" s="29">
        <v>1.2406949681172497</v>
      </c>
      <c r="AW108" s="29">
        <v>1.1464400332946276</v>
      </c>
      <c r="AX108" s="29">
        <v>1.2536678318873171</v>
      </c>
      <c r="AY108" s="29">
        <v>1.1933902629350055</v>
      </c>
      <c r="AZ108" s="29">
        <v>1.1420443535892963</v>
      </c>
      <c r="BA108" s="29">
        <v>1.2356896001248254</v>
      </c>
      <c r="BB108" s="29">
        <v>1.1908061258845311</v>
      </c>
      <c r="BC108" s="29">
        <v>1.1709370889218933</v>
      </c>
      <c r="BD108" s="29">
        <v>1.5448570684038683</v>
      </c>
      <c r="BE108" s="29">
        <v>1.491013444829083</v>
      </c>
      <c r="BF108" s="29">
        <v>1</v>
      </c>
      <c r="BG108" s="29">
        <v>1.2870122452194532</v>
      </c>
      <c r="BH108" s="29">
        <v>1.5037333416832841</v>
      </c>
      <c r="BI108" s="29">
        <v>1.3137023497501872</v>
      </c>
      <c r="BJ108" s="29">
        <v>1.3050767067926863</v>
      </c>
      <c r="BK108" s="29">
        <v>1.3735881320129391</v>
      </c>
      <c r="BL108" s="29">
        <v>1.3069646254574085</v>
      </c>
      <c r="BM108" s="29">
        <v>1.384220766359642</v>
      </c>
      <c r="BN108" s="29">
        <v>1.2542992659665586</v>
      </c>
      <c r="BO108" s="29">
        <v>1.4209518323983521</v>
      </c>
      <c r="BP108" s="29">
        <v>1.2020303956199374</v>
      </c>
      <c r="BQ108" s="29">
        <v>1.2466069416704693</v>
      </c>
      <c r="BR108" s="29">
        <v>1.2127587415451064</v>
      </c>
      <c r="BS108" s="29">
        <v>1.2570496494493331</v>
      </c>
      <c r="BT108" s="29">
        <v>1.2092272228725649</v>
      </c>
      <c r="BU108" s="29">
        <v>1.1457871093841154</v>
      </c>
      <c r="BV108" s="29">
        <v>1.2113148366313646</v>
      </c>
      <c r="BW108" s="29">
        <v>1.1370818225954087</v>
      </c>
      <c r="BX108" s="29">
        <v>1.5030778664009323</v>
      </c>
      <c r="BY108" s="29">
        <v>1.3859958828547554</v>
      </c>
      <c r="BZ108" s="29">
        <v>1.2798875359022894</v>
      </c>
      <c r="CA108" s="29">
        <v>1.2131392999324278</v>
      </c>
      <c r="CB108" s="29">
        <v>1.2776857038190099</v>
      </c>
      <c r="CC108" s="29">
        <v>1.2334118098831599</v>
      </c>
      <c r="CD108" s="29">
        <v>1.1347950023250952</v>
      </c>
      <c r="CE108" s="29">
        <v>1.4125099018805687</v>
      </c>
      <c r="CF108" s="29">
        <v>1.4181537373570452</v>
      </c>
      <c r="CG108" s="29">
        <v>1.2173923361104062</v>
      </c>
      <c r="CH108" s="29">
        <v>1.460233892239045</v>
      </c>
      <c r="CI108" s="29">
        <v>1.2961029561150912</v>
      </c>
      <c r="CJ108" s="29">
        <v>1.2232512747733115</v>
      </c>
      <c r="CK108" s="29">
        <v>1.1310147370092587</v>
      </c>
      <c r="CL108" s="29">
        <v>1.2375109069358206</v>
      </c>
      <c r="CM108" s="29">
        <v>1.2119123655926238</v>
      </c>
      <c r="CN108" s="29">
        <v>1.1726735345262389</v>
      </c>
      <c r="CO108" s="29">
        <v>1.2141948735876873</v>
      </c>
      <c r="CP108" s="29">
        <v>1.1731853735295104</v>
      </c>
      <c r="CQ108" s="29">
        <v>1.2541491167077821</v>
      </c>
      <c r="CR108" s="29">
        <v>1.1983561545124342</v>
      </c>
      <c r="CS108" s="29">
        <v>1.4871415694179897</v>
      </c>
      <c r="CT108" s="29">
        <v>1.2938644715860967</v>
      </c>
      <c r="CU108" s="29">
        <v>1.150251791895766</v>
      </c>
      <c r="CV108" s="29">
        <v>1.3652718859884734</v>
      </c>
      <c r="CW108" s="29">
        <v>1.342783283233997</v>
      </c>
      <c r="CX108" s="29">
        <v>1.2333616508232121</v>
      </c>
      <c r="CY108" s="29">
        <v>1.2432215890099252</v>
      </c>
      <c r="CZ108" s="29">
        <v>1.2547564304545797</v>
      </c>
      <c r="DA108" s="29">
        <v>1.3518001755637405</v>
      </c>
      <c r="DB108" s="30">
        <v>1.5757552969308697</v>
      </c>
      <c r="DC108" s="250"/>
      <c r="DD108" s="250"/>
    </row>
    <row r="109" spans="1:108" ht="12.75" customHeight="1">
      <c r="A109" s="316"/>
      <c r="B109" s="317" t="s">
        <v>405</v>
      </c>
      <c r="C109" s="29">
        <v>1.0056320709482873</v>
      </c>
      <c r="D109" s="29">
        <v>1.2616157681086293</v>
      </c>
      <c r="E109" s="29">
        <v>0.95138600096652459</v>
      </c>
      <c r="F109" s="29">
        <v>1.0063812783414183</v>
      </c>
      <c r="G109" s="29">
        <v>0.98474937680051045</v>
      </c>
      <c r="H109" s="29">
        <v>1.2293926034114038</v>
      </c>
      <c r="I109" s="29">
        <v>0.76456957130149272</v>
      </c>
      <c r="J109" s="29">
        <v>1.170045948984521</v>
      </c>
      <c r="K109" s="29">
        <v>0.85500988331321592</v>
      </c>
      <c r="L109" s="29">
        <v>1.2302891559596028</v>
      </c>
      <c r="M109" s="29">
        <v>0.76456957130149272</v>
      </c>
      <c r="N109" s="29">
        <v>1.0011019477837937</v>
      </c>
      <c r="O109" s="29">
        <v>0.88748387044233135</v>
      </c>
      <c r="P109" s="29">
        <v>1.1761750291586837</v>
      </c>
      <c r="Q109" s="29">
        <v>0.97202036896744282</v>
      </c>
      <c r="R109" s="29">
        <v>0.98652231932966772</v>
      </c>
      <c r="S109" s="29">
        <v>0.94874416072082957</v>
      </c>
      <c r="T109" s="29">
        <v>0.93248087425626025</v>
      </c>
      <c r="U109" s="29">
        <v>1.0365896113319466</v>
      </c>
      <c r="V109" s="29">
        <v>1.1457162437116806</v>
      </c>
      <c r="W109" s="29">
        <v>1.1848989583399281</v>
      </c>
      <c r="X109" s="29">
        <v>1.2975665799371037</v>
      </c>
      <c r="Y109" s="29">
        <v>1.341518220801766</v>
      </c>
      <c r="Z109" s="29">
        <v>0.76456957130149272</v>
      </c>
      <c r="AA109" s="29">
        <v>0.93177442794540466</v>
      </c>
      <c r="AB109" s="29">
        <v>0.91301299410786607</v>
      </c>
      <c r="AC109" s="29">
        <v>0.80882598623475144</v>
      </c>
      <c r="AD109" s="29">
        <v>0.86201454496917618</v>
      </c>
      <c r="AE109" s="29">
        <v>1.0500269468694883</v>
      </c>
      <c r="AF109" s="29">
        <v>1.011839813779507</v>
      </c>
      <c r="AG109" s="29">
        <v>0.95066201117785076</v>
      </c>
      <c r="AH109" s="29">
        <v>0.90712242860628978</v>
      </c>
      <c r="AI109" s="29">
        <v>1.0129730566341932</v>
      </c>
      <c r="AJ109" s="29">
        <v>0.97643549698702692</v>
      </c>
      <c r="AK109" s="29">
        <v>1.0190312584965091</v>
      </c>
      <c r="AL109" s="29">
        <v>1.4862859370846988</v>
      </c>
      <c r="AM109" s="29">
        <v>1.0125990297570457</v>
      </c>
      <c r="AN109" s="29">
        <v>1.5492484674469842</v>
      </c>
      <c r="AO109" s="29">
        <v>0.87236168339120146</v>
      </c>
      <c r="AP109" s="29">
        <v>0.9999541387128158</v>
      </c>
      <c r="AQ109" s="29">
        <v>1.146876545613265</v>
      </c>
      <c r="AR109" s="29">
        <v>1.1073810535633677</v>
      </c>
      <c r="AS109" s="29">
        <v>0.98291623321932897</v>
      </c>
      <c r="AT109" s="29">
        <v>0.9501493705102253</v>
      </c>
      <c r="AU109" s="29">
        <v>0.95614411635080021</v>
      </c>
      <c r="AV109" s="29">
        <v>0.94859761988932478</v>
      </c>
      <c r="AW109" s="29">
        <v>0.8765331647789425</v>
      </c>
      <c r="AX109" s="29">
        <v>0.95851627678055795</v>
      </c>
      <c r="AY109" s="29">
        <v>0.91242988172759287</v>
      </c>
      <c r="AZ109" s="29">
        <v>0.87317236183105873</v>
      </c>
      <c r="BA109" s="29">
        <v>0.94477066782915076</v>
      </c>
      <c r="BB109" s="29">
        <v>0.91045412917072732</v>
      </c>
      <c r="BC109" s="29">
        <v>0.8952628680980298</v>
      </c>
      <c r="BD109" s="29">
        <v>1.1811507065116265</v>
      </c>
      <c r="BE109" s="29">
        <v>1.1399835103177338</v>
      </c>
      <c r="BF109" s="29">
        <v>0.76456957130149272</v>
      </c>
      <c r="BG109" s="29">
        <v>0.98401040058720901</v>
      </c>
      <c r="BH109" s="29">
        <v>1.1497087564025497</v>
      </c>
      <c r="BI109" s="29">
        <v>1.0044168423662643</v>
      </c>
      <c r="BJ109" s="29">
        <v>0.9978219382280481</v>
      </c>
      <c r="BK109" s="29">
        <v>1.0502036892379509</v>
      </c>
      <c r="BL109" s="29">
        <v>0.99926538339218685</v>
      </c>
      <c r="BM109" s="29">
        <v>1.0583330779222151</v>
      </c>
      <c r="BN109" s="29">
        <v>0.95899905206382874</v>
      </c>
      <c r="BO109" s="29">
        <v>1.0864165333368787</v>
      </c>
      <c r="BP109" s="29">
        <v>0.91903586427049921</v>
      </c>
      <c r="BQ109" s="29">
        <v>0.95311773497445562</v>
      </c>
      <c r="BR109" s="29">
        <v>0.92723843111527982</v>
      </c>
      <c r="BS109" s="29">
        <v>0.96110191158416824</v>
      </c>
      <c r="BT109" s="29">
        <v>0.92453833939777152</v>
      </c>
      <c r="BU109" s="29">
        <v>0.87603395902458969</v>
      </c>
      <c r="BV109" s="29">
        <v>0.92613446535438015</v>
      </c>
      <c r="BW109" s="29">
        <v>0.86937816163649162</v>
      </c>
      <c r="BX109" s="29">
        <v>1.1492075999469231</v>
      </c>
      <c r="BY109" s="29">
        <v>1.0596902779798942</v>
      </c>
      <c r="BZ109" s="29">
        <v>0.97856306463893727</v>
      </c>
      <c r="CA109" s="29">
        <v>0.92752939447832927</v>
      </c>
      <c r="CB109" s="29">
        <v>0.97687961082694641</v>
      </c>
      <c r="CC109" s="29">
        <v>0.94302913872056582</v>
      </c>
      <c r="CD109" s="29">
        <v>0.86762972844277453</v>
      </c>
      <c r="CE109" s="29">
        <v>1.07996209013994</v>
      </c>
      <c r="CF109" s="29">
        <v>1.0842771950106858</v>
      </c>
      <c r="CG109" s="29">
        <v>0.93078113652565597</v>
      </c>
      <c r="CH109" s="29">
        <v>1.1164504009891167</v>
      </c>
      <c r="CI109" s="29">
        <v>0.99096088151951267</v>
      </c>
      <c r="CJ109" s="29">
        <v>0.93526070274743522</v>
      </c>
      <c r="CK109" s="29">
        <v>0.86473945261083951</v>
      </c>
      <c r="CL109" s="29">
        <v>0.94616318359684182</v>
      </c>
      <c r="CM109" s="29">
        <v>0.92659131781613036</v>
      </c>
      <c r="CN109" s="29">
        <v>0.89659050156933273</v>
      </c>
      <c r="CO109" s="29">
        <v>0.9283364539754082</v>
      </c>
      <c r="CP109" s="29">
        <v>0.89698183809663934</v>
      </c>
      <c r="CQ109" s="29">
        <v>0.95888425250941467</v>
      </c>
      <c r="CR109" s="29">
        <v>0.91622665132207715</v>
      </c>
      <c r="CS109" s="29">
        <v>1.1370231921945415</v>
      </c>
      <c r="CT109" s="29">
        <v>0.98924940436281439</v>
      </c>
      <c r="CU109" s="29">
        <v>0.87944751941851962</v>
      </c>
      <c r="CV109" s="29">
        <v>1.0438453405801875</v>
      </c>
      <c r="CW109" s="29">
        <v>1.026651239213028</v>
      </c>
      <c r="CX109" s="29">
        <v>0.94299078862960473</v>
      </c>
      <c r="CY109" s="29">
        <v>0.95052939734207909</v>
      </c>
      <c r="CZ109" s="29">
        <v>0.95934858612044926</v>
      </c>
      <c r="DA109" s="29">
        <v>1.0335452807160517</v>
      </c>
      <c r="DB109" s="30">
        <v>1.2047745518504913</v>
      </c>
      <c r="DC109" s="250"/>
      <c r="DD109" s="250"/>
    </row>
  </sheetData>
  <sheetProtection sheet="1" objects="1" scenarios="1"/>
  <phoneticPr fontId="42"/>
  <pageMargins left="0.70866141732283472" right="0.70866141732283472" top="0.55118110236220474" bottom="0.55118110236220474" header="0.31496062992125984" footer="0.31496062992125984"/>
  <pageSetup paperSize="9" scale="50" orientation="portrait" horizontalDpi="300" verticalDpi="300" r:id="rId1"/>
  <drawing r:id="rId2"/>
  <legacyDrawing r:id="rId3"/>
  <oleObjects>
    <mc:AlternateContent xmlns:mc="http://schemas.openxmlformats.org/markup-compatibility/2006">
      <mc:Choice Requires="x14">
        <oleObject progId="Equation.3" shapeId="14337" r:id="rId4">
          <objectPr defaultSize="0" autoPict="0" r:id="rId5">
            <anchor moveWithCells="1">
              <from>
                <xdr:col>2</xdr:col>
                <xdr:colOff>95250</xdr:colOff>
                <xdr:row>0</xdr:row>
                <xdr:rowOff>47625</xdr:rowOff>
              </from>
              <to>
                <xdr:col>3</xdr:col>
                <xdr:colOff>752475</xdr:colOff>
                <xdr:row>0</xdr:row>
                <xdr:rowOff>238125</xdr:rowOff>
              </to>
            </anchor>
          </objectPr>
        </oleObject>
      </mc:Choice>
      <mc:Fallback>
        <oleObject progId="Equation.3" shapeId="14337"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DC117"/>
  <sheetViews>
    <sheetView topLeftCell="A72" zoomScaleNormal="100" workbookViewId="0">
      <selection activeCell="F115" sqref="F115"/>
    </sheetView>
  </sheetViews>
  <sheetFormatPr defaultColWidth="10.33203125" defaultRowHeight="11.25"/>
  <cols>
    <col min="1" max="1" width="4.6640625" style="17" bestFit="1" customWidth="1"/>
    <col min="2" max="2" width="46.83203125" style="17" bestFit="1" customWidth="1"/>
    <col min="3" max="39" width="10.33203125" style="17" customWidth="1"/>
    <col min="40" max="16384" width="10.33203125" style="17"/>
  </cols>
  <sheetData>
    <row r="1" spans="1:107" customFormat="1" ht="21" customHeight="1">
      <c r="A1" s="211" t="s">
        <v>373</v>
      </c>
      <c r="C1" s="17" t="s">
        <v>218</v>
      </c>
      <c r="Q1" s="81"/>
    </row>
    <row r="2" spans="1:107" s="284" customFormat="1" ht="12" customHeight="1">
      <c r="A2" s="279"/>
      <c r="B2" s="301"/>
      <c r="C2" s="281">
        <v>11</v>
      </c>
      <c r="D2" s="281">
        <v>12</v>
      </c>
      <c r="E2" s="281">
        <v>13</v>
      </c>
      <c r="F2" s="281">
        <v>15</v>
      </c>
      <c r="G2" s="281">
        <v>17</v>
      </c>
      <c r="H2" s="281">
        <v>61</v>
      </c>
      <c r="I2" s="281">
        <v>62</v>
      </c>
      <c r="J2" s="281">
        <v>111</v>
      </c>
      <c r="K2" s="281">
        <v>112</v>
      </c>
      <c r="L2" s="281">
        <v>113</v>
      </c>
      <c r="M2" s="281">
        <v>114</v>
      </c>
      <c r="N2" s="281">
        <v>151</v>
      </c>
      <c r="O2" s="281">
        <v>152</v>
      </c>
      <c r="P2" s="281">
        <v>161</v>
      </c>
      <c r="Q2" s="281">
        <v>162</v>
      </c>
      <c r="R2" s="281">
        <v>163</v>
      </c>
      <c r="S2" s="281">
        <v>164</v>
      </c>
      <c r="T2" s="281">
        <v>191</v>
      </c>
      <c r="U2" s="281">
        <v>201</v>
      </c>
      <c r="V2" s="281">
        <v>202</v>
      </c>
      <c r="W2" s="281">
        <v>203</v>
      </c>
      <c r="X2" s="281">
        <v>204</v>
      </c>
      <c r="Y2" s="281">
        <v>205</v>
      </c>
      <c r="Z2" s="281">
        <v>206</v>
      </c>
      <c r="AA2" s="281">
        <v>207</v>
      </c>
      <c r="AB2" s="281">
        <v>208</v>
      </c>
      <c r="AC2" s="281">
        <v>211</v>
      </c>
      <c r="AD2" s="281">
        <v>212</v>
      </c>
      <c r="AE2" s="281">
        <v>221</v>
      </c>
      <c r="AF2" s="281">
        <v>222</v>
      </c>
      <c r="AG2" s="281">
        <v>231</v>
      </c>
      <c r="AH2" s="281">
        <v>251</v>
      </c>
      <c r="AI2" s="281">
        <v>252</v>
      </c>
      <c r="AJ2" s="281">
        <v>253</v>
      </c>
      <c r="AK2" s="281">
        <v>259</v>
      </c>
      <c r="AL2" s="281">
        <v>261</v>
      </c>
      <c r="AM2" s="281">
        <v>263</v>
      </c>
      <c r="AN2" s="281">
        <v>269</v>
      </c>
      <c r="AO2" s="281">
        <v>271</v>
      </c>
      <c r="AP2" s="281">
        <v>272</v>
      </c>
      <c r="AQ2" s="281">
        <v>281</v>
      </c>
      <c r="AR2" s="281">
        <v>289</v>
      </c>
      <c r="AS2" s="281">
        <v>291</v>
      </c>
      <c r="AT2" s="281">
        <v>301</v>
      </c>
      <c r="AU2" s="281">
        <v>311</v>
      </c>
      <c r="AV2" s="281">
        <v>321</v>
      </c>
      <c r="AW2" s="281">
        <v>329</v>
      </c>
      <c r="AX2" s="281">
        <v>331</v>
      </c>
      <c r="AY2" s="281">
        <v>332</v>
      </c>
      <c r="AZ2" s="281">
        <v>333</v>
      </c>
      <c r="BA2" s="281">
        <v>339</v>
      </c>
      <c r="BB2" s="281">
        <v>341</v>
      </c>
      <c r="BC2" s="281">
        <v>342</v>
      </c>
      <c r="BD2" s="281">
        <v>351</v>
      </c>
      <c r="BE2" s="281">
        <v>354</v>
      </c>
      <c r="BF2" s="281">
        <v>359</v>
      </c>
      <c r="BG2" s="281">
        <v>391</v>
      </c>
      <c r="BH2" s="281">
        <v>392</v>
      </c>
      <c r="BI2" s="281">
        <v>411</v>
      </c>
      <c r="BJ2" s="281">
        <v>412</v>
      </c>
      <c r="BK2" s="281">
        <v>413</v>
      </c>
      <c r="BL2" s="281">
        <v>419</v>
      </c>
      <c r="BM2" s="281">
        <v>461</v>
      </c>
      <c r="BN2" s="281">
        <v>462</v>
      </c>
      <c r="BO2" s="281">
        <v>471</v>
      </c>
      <c r="BP2" s="281">
        <v>481</v>
      </c>
      <c r="BQ2" s="281">
        <v>511</v>
      </c>
      <c r="BR2" s="281">
        <v>531</v>
      </c>
      <c r="BS2" s="281">
        <v>551</v>
      </c>
      <c r="BT2" s="281">
        <v>552</v>
      </c>
      <c r="BU2" s="281">
        <v>553</v>
      </c>
      <c r="BV2" s="281">
        <v>571</v>
      </c>
      <c r="BW2" s="281">
        <v>572</v>
      </c>
      <c r="BX2" s="281">
        <v>573</v>
      </c>
      <c r="BY2" s="281">
        <v>574</v>
      </c>
      <c r="BZ2" s="281">
        <v>575</v>
      </c>
      <c r="CA2" s="281">
        <v>576</v>
      </c>
      <c r="CB2" s="281">
        <v>577</v>
      </c>
      <c r="CC2" s="281">
        <v>578</v>
      </c>
      <c r="CD2" s="281">
        <v>579</v>
      </c>
      <c r="CE2" s="281">
        <v>591</v>
      </c>
      <c r="CF2" s="281">
        <v>592</v>
      </c>
      <c r="CG2" s="281">
        <v>593</v>
      </c>
      <c r="CH2" s="281">
        <v>594</v>
      </c>
      <c r="CI2" s="281">
        <v>595</v>
      </c>
      <c r="CJ2" s="281">
        <v>611</v>
      </c>
      <c r="CK2" s="281">
        <v>631</v>
      </c>
      <c r="CL2" s="281">
        <v>632</v>
      </c>
      <c r="CM2" s="281">
        <v>641</v>
      </c>
      <c r="CN2" s="281">
        <v>642</v>
      </c>
      <c r="CO2" s="281">
        <v>643</v>
      </c>
      <c r="CP2" s="281">
        <v>644</v>
      </c>
      <c r="CQ2" s="281">
        <v>659</v>
      </c>
      <c r="CR2" s="281">
        <v>661</v>
      </c>
      <c r="CS2" s="281">
        <v>662</v>
      </c>
      <c r="CT2" s="281">
        <v>663</v>
      </c>
      <c r="CU2" s="281">
        <v>669</v>
      </c>
      <c r="CV2" s="281">
        <v>671</v>
      </c>
      <c r="CW2" s="281">
        <v>672</v>
      </c>
      <c r="CX2" s="281">
        <v>673</v>
      </c>
      <c r="CY2" s="281">
        <v>674</v>
      </c>
      <c r="CZ2" s="281">
        <v>679</v>
      </c>
      <c r="DA2" s="281">
        <v>681</v>
      </c>
      <c r="DB2" s="281">
        <v>691</v>
      </c>
      <c r="DC2" s="283">
        <v>700</v>
      </c>
    </row>
    <row r="3" spans="1:107" customFormat="1" ht="50.1" customHeight="1">
      <c r="A3" s="295"/>
      <c r="B3" s="299"/>
      <c r="C3" s="296" t="s">
        <v>243</v>
      </c>
      <c r="D3" s="296" t="s">
        <v>244</v>
      </c>
      <c r="E3" s="296" t="s">
        <v>245</v>
      </c>
      <c r="F3" s="296" t="s">
        <v>0</v>
      </c>
      <c r="G3" s="296" t="s">
        <v>1</v>
      </c>
      <c r="H3" s="296" t="s">
        <v>374</v>
      </c>
      <c r="I3" s="296" t="s">
        <v>375</v>
      </c>
      <c r="J3" s="296" t="s">
        <v>248</v>
      </c>
      <c r="K3" s="296" t="s">
        <v>249</v>
      </c>
      <c r="L3" s="296" t="s">
        <v>376</v>
      </c>
      <c r="M3" s="296" t="s">
        <v>251</v>
      </c>
      <c r="N3" s="296" t="s">
        <v>252</v>
      </c>
      <c r="O3" s="296" t="s">
        <v>253</v>
      </c>
      <c r="P3" s="296" t="s">
        <v>377</v>
      </c>
      <c r="Q3" s="296" t="s">
        <v>255</v>
      </c>
      <c r="R3" s="296" t="s">
        <v>378</v>
      </c>
      <c r="S3" s="296" t="s">
        <v>257</v>
      </c>
      <c r="T3" s="296" t="s">
        <v>379</v>
      </c>
      <c r="U3" s="296" t="s">
        <v>259</v>
      </c>
      <c r="V3" s="296" t="s">
        <v>380</v>
      </c>
      <c r="W3" s="296" t="s">
        <v>381</v>
      </c>
      <c r="X3" s="296" t="s">
        <v>382</v>
      </c>
      <c r="Y3" s="296" t="s">
        <v>263</v>
      </c>
      <c r="Z3" s="296" t="s">
        <v>264</v>
      </c>
      <c r="AA3" s="296" t="s">
        <v>265</v>
      </c>
      <c r="AB3" s="296" t="s">
        <v>383</v>
      </c>
      <c r="AC3" s="296" t="s">
        <v>267</v>
      </c>
      <c r="AD3" s="296" t="s">
        <v>268</v>
      </c>
      <c r="AE3" s="296" t="s">
        <v>269</v>
      </c>
      <c r="AF3" s="296" t="s">
        <v>270</v>
      </c>
      <c r="AG3" s="296" t="s">
        <v>271</v>
      </c>
      <c r="AH3" s="296" t="s">
        <v>384</v>
      </c>
      <c r="AI3" s="296" t="s">
        <v>273</v>
      </c>
      <c r="AJ3" s="296" t="s">
        <v>274</v>
      </c>
      <c r="AK3" s="296" t="s">
        <v>275</v>
      </c>
      <c r="AL3" s="296" t="s">
        <v>385</v>
      </c>
      <c r="AM3" s="296" t="s">
        <v>277</v>
      </c>
      <c r="AN3" s="296" t="s">
        <v>278</v>
      </c>
      <c r="AO3" s="296" t="s">
        <v>279</v>
      </c>
      <c r="AP3" s="296" t="s">
        <v>280</v>
      </c>
      <c r="AQ3" s="296" t="s">
        <v>281</v>
      </c>
      <c r="AR3" s="296" t="s">
        <v>282</v>
      </c>
      <c r="AS3" s="296" t="s">
        <v>283</v>
      </c>
      <c r="AT3" s="296" t="s">
        <v>284</v>
      </c>
      <c r="AU3" s="296" t="s">
        <v>285</v>
      </c>
      <c r="AV3" s="296" t="s">
        <v>286</v>
      </c>
      <c r="AW3" s="296" t="s">
        <v>287</v>
      </c>
      <c r="AX3" s="296" t="s">
        <v>288</v>
      </c>
      <c r="AY3" s="296" t="s">
        <v>289</v>
      </c>
      <c r="AZ3" s="296" t="s">
        <v>290</v>
      </c>
      <c r="BA3" s="296" t="s">
        <v>291</v>
      </c>
      <c r="BB3" s="296" t="s">
        <v>386</v>
      </c>
      <c r="BC3" s="296" t="s">
        <v>387</v>
      </c>
      <c r="BD3" s="296" t="s">
        <v>388</v>
      </c>
      <c r="BE3" s="296" t="s">
        <v>295</v>
      </c>
      <c r="BF3" s="296" t="s">
        <v>296</v>
      </c>
      <c r="BG3" s="296" t="s">
        <v>2</v>
      </c>
      <c r="BH3" s="296" t="s">
        <v>297</v>
      </c>
      <c r="BI3" s="296" t="s">
        <v>298</v>
      </c>
      <c r="BJ3" s="296" t="s">
        <v>299</v>
      </c>
      <c r="BK3" s="296" t="s">
        <v>300</v>
      </c>
      <c r="BL3" s="296" t="s">
        <v>301</v>
      </c>
      <c r="BM3" s="296" t="s">
        <v>302</v>
      </c>
      <c r="BN3" s="296" t="s">
        <v>303</v>
      </c>
      <c r="BO3" s="296" t="s">
        <v>216</v>
      </c>
      <c r="BP3" s="296" t="s">
        <v>217</v>
      </c>
      <c r="BQ3" s="296" t="s">
        <v>3</v>
      </c>
      <c r="BR3" s="296" t="s">
        <v>4</v>
      </c>
      <c r="BS3" s="296" t="s">
        <v>304</v>
      </c>
      <c r="BT3" s="296" t="s">
        <v>305</v>
      </c>
      <c r="BU3" s="296" t="s">
        <v>306</v>
      </c>
      <c r="BV3" s="296" t="s">
        <v>307</v>
      </c>
      <c r="BW3" s="296" t="s">
        <v>389</v>
      </c>
      <c r="BX3" s="296" t="s">
        <v>309</v>
      </c>
      <c r="BY3" s="296" t="s">
        <v>310</v>
      </c>
      <c r="BZ3" s="296" t="s">
        <v>311</v>
      </c>
      <c r="CA3" s="296" t="s">
        <v>312</v>
      </c>
      <c r="CB3" s="296" t="s">
        <v>313</v>
      </c>
      <c r="CC3" s="296" t="s">
        <v>390</v>
      </c>
      <c r="CD3" s="296" t="s">
        <v>391</v>
      </c>
      <c r="CE3" s="296" t="s">
        <v>316</v>
      </c>
      <c r="CF3" s="296" t="s">
        <v>317</v>
      </c>
      <c r="CG3" s="296" t="s">
        <v>318</v>
      </c>
      <c r="CH3" s="296" t="s">
        <v>319</v>
      </c>
      <c r="CI3" s="296" t="s">
        <v>392</v>
      </c>
      <c r="CJ3" s="296" t="s">
        <v>5</v>
      </c>
      <c r="CK3" s="296" t="s">
        <v>321</v>
      </c>
      <c r="CL3" s="296" t="s">
        <v>322</v>
      </c>
      <c r="CM3" s="296" t="s">
        <v>323</v>
      </c>
      <c r="CN3" s="296" t="s">
        <v>393</v>
      </c>
      <c r="CO3" s="296" t="s">
        <v>394</v>
      </c>
      <c r="CP3" s="296" t="s">
        <v>326</v>
      </c>
      <c r="CQ3" s="296" t="s">
        <v>219</v>
      </c>
      <c r="CR3" s="296" t="s">
        <v>328</v>
      </c>
      <c r="CS3" s="296" t="s">
        <v>395</v>
      </c>
      <c r="CT3" s="296" t="s">
        <v>396</v>
      </c>
      <c r="CU3" s="296" t="s">
        <v>331</v>
      </c>
      <c r="CV3" s="296" t="s">
        <v>332</v>
      </c>
      <c r="CW3" s="296" t="s">
        <v>333</v>
      </c>
      <c r="CX3" s="296" t="s">
        <v>334</v>
      </c>
      <c r="CY3" s="296" t="s">
        <v>335</v>
      </c>
      <c r="CZ3" s="296" t="s">
        <v>336</v>
      </c>
      <c r="DA3" s="296" t="s">
        <v>6</v>
      </c>
      <c r="DB3" s="296" t="s">
        <v>7</v>
      </c>
      <c r="DC3" s="297" t="s">
        <v>222</v>
      </c>
    </row>
    <row r="4" spans="1:107" customFormat="1" ht="12.75" customHeight="1">
      <c r="A4" s="254">
        <v>11</v>
      </c>
      <c r="B4" s="298" t="s">
        <v>243</v>
      </c>
      <c r="C4" s="1">
        <v>2.7450850012190525E-2</v>
      </c>
      <c r="D4" s="1">
        <v>0.10110192837465565</v>
      </c>
      <c r="E4" s="1">
        <v>9.4816127603012841E-3</v>
      </c>
      <c r="F4" s="1">
        <v>2.9432190217930487E-3</v>
      </c>
      <c r="G4" s="1">
        <v>0</v>
      </c>
      <c r="H4" s="1">
        <v>0</v>
      </c>
      <c r="I4" s="1">
        <v>0</v>
      </c>
      <c r="J4" s="1">
        <v>0.21998371613049816</v>
      </c>
      <c r="K4" s="1">
        <v>8.9241616567603925E-3</v>
      </c>
      <c r="L4" s="1">
        <v>0.37640836974017017</v>
      </c>
      <c r="M4" s="1">
        <v>0</v>
      </c>
      <c r="N4" s="1">
        <v>4.9145299145299144E-2</v>
      </c>
      <c r="O4" s="1">
        <v>3.5755331375303284E-3</v>
      </c>
      <c r="P4" s="1">
        <v>0</v>
      </c>
      <c r="Q4" s="1">
        <v>0</v>
      </c>
      <c r="R4" s="1">
        <v>0</v>
      </c>
      <c r="S4" s="1">
        <v>0</v>
      </c>
      <c r="T4" s="1">
        <v>0</v>
      </c>
      <c r="U4" s="1">
        <v>0</v>
      </c>
      <c r="V4" s="1">
        <v>0</v>
      </c>
      <c r="W4" s="1">
        <v>0</v>
      </c>
      <c r="X4" s="1">
        <v>2.3617831987991645E-4</v>
      </c>
      <c r="Y4" s="1">
        <v>0</v>
      </c>
      <c r="Z4" s="1">
        <v>0</v>
      </c>
      <c r="AA4" s="1">
        <v>1.892937105638103E-3</v>
      </c>
      <c r="AB4" s="1">
        <v>2.9711207067305788E-4</v>
      </c>
      <c r="AC4" s="1">
        <v>0</v>
      </c>
      <c r="AD4" s="1">
        <v>0</v>
      </c>
      <c r="AE4" s="1">
        <v>0</v>
      </c>
      <c r="AF4" s="1">
        <v>4.8694424841213835E-2</v>
      </c>
      <c r="AG4" s="1">
        <v>0</v>
      </c>
      <c r="AH4" s="1">
        <v>0</v>
      </c>
      <c r="AI4" s="1">
        <v>0</v>
      </c>
      <c r="AJ4" s="1">
        <v>0</v>
      </c>
      <c r="AK4" s="1">
        <v>1.6107382550335572E-4</v>
      </c>
      <c r="AL4" s="1">
        <v>0</v>
      </c>
      <c r="AM4" s="1">
        <v>0</v>
      </c>
      <c r="AN4" s="1">
        <v>0</v>
      </c>
      <c r="AO4" s="1">
        <v>0</v>
      </c>
      <c r="AP4" s="1">
        <v>4.3115274565907574E-4</v>
      </c>
      <c r="AQ4" s="1">
        <v>0</v>
      </c>
      <c r="AR4" s="1">
        <v>0</v>
      </c>
      <c r="AS4" s="1">
        <v>0</v>
      </c>
      <c r="AT4" s="1">
        <v>0</v>
      </c>
      <c r="AU4" s="1">
        <v>0</v>
      </c>
      <c r="AV4" s="1">
        <v>0</v>
      </c>
      <c r="AW4" s="1">
        <v>0</v>
      </c>
      <c r="AX4" s="1">
        <v>0</v>
      </c>
      <c r="AY4" s="1">
        <v>0</v>
      </c>
      <c r="AZ4" s="1">
        <v>0</v>
      </c>
      <c r="BA4" s="1">
        <v>0</v>
      </c>
      <c r="BB4" s="1">
        <v>0</v>
      </c>
      <c r="BC4" s="1">
        <v>0</v>
      </c>
      <c r="BD4" s="1">
        <v>0</v>
      </c>
      <c r="BE4" s="1">
        <v>0</v>
      </c>
      <c r="BF4" s="1">
        <v>0</v>
      </c>
      <c r="BG4" s="1">
        <v>1.0471204188481676E-2</v>
      </c>
      <c r="BH4" s="1">
        <v>0</v>
      </c>
      <c r="BI4" s="1">
        <v>9.0444301774676532E-4</v>
      </c>
      <c r="BJ4" s="1">
        <v>1.0758009337952106E-5</v>
      </c>
      <c r="BK4" s="1">
        <v>2.4332422605515811E-3</v>
      </c>
      <c r="BL4" s="1">
        <v>1.2637510617580642E-3</v>
      </c>
      <c r="BM4" s="1">
        <v>0</v>
      </c>
      <c r="BN4" s="1">
        <v>0</v>
      </c>
      <c r="BO4" s="1">
        <v>0</v>
      </c>
      <c r="BP4" s="1">
        <v>0</v>
      </c>
      <c r="BQ4" s="1">
        <v>1.5418303778697102E-4</v>
      </c>
      <c r="BR4" s="1">
        <v>0</v>
      </c>
      <c r="BS4" s="1">
        <v>0</v>
      </c>
      <c r="BT4" s="1">
        <v>0</v>
      </c>
      <c r="BU4" s="1">
        <v>3.3033062792549063E-6</v>
      </c>
      <c r="BV4" s="1">
        <v>0</v>
      </c>
      <c r="BW4" s="1">
        <v>0</v>
      </c>
      <c r="BX4" s="1">
        <v>0</v>
      </c>
      <c r="BY4" s="1">
        <v>0</v>
      </c>
      <c r="BZ4" s="1">
        <v>0</v>
      </c>
      <c r="CA4" s="1">
        <v>0</v>
      </c>
      <c r="CB4" s="1">
        <v>0</v>
      </c>
      <c r="CC4" s="1">
        <v>3.9408004203520447E-4</v>
      </c>
      <c r="CD4" s="1">
        <v>0</v>
      </c>
      <c r="CE4" s="1">
        <v>0</v>
      </c>
      <c r="CF4" s="1">
        <v>0</v>
      </c>
      <c r="CG4" s="1">
        <v>0</v>
      </c>
      <c r="CH4" s="1">
        <v>0</v>
      </c>
      <c r="CI4" s="1">
        <v>0</v>
      </c>
      <c r="CJ4" s="1">
        <v>2.7463816421864194E-5</v>
      </c>
      <c r="CK4" s="1">
        <v>1.3486850320937086E-4</v>
      </c>
      <c r="CL4" s="1">
        <v>0</v>
      </c>
      <c r="CM4" s="1">
        <v>4.7491913539046053E-4</v>
      </c>
      <c r="CN4" s="1">
        <v>0</v>
      </c>
      <c r="CO4" s="1">
        <v>4.4451935028546148E-3</v>
      </c>
      <c r="CP4" s="1">
        <v>3.9304716565987914E-3</v>
      </c>
      <c r="CQ4" s="1">
        <v>1.6573975175868292E-3</v>
      </c>
      <c r="CR4" s="1">
        <v>8.2715266481016842E-5</v>
      </c>
      <c r="CS4" s="1">
        <v>0</v>
      </c>
      <c r="CT4" s="1">
        <v>0</v>
      </c>
      <c r="CU4" s="1">
        <v>0</v>
      </c>
      <c r="CV4" s="1">
        <v>1.766649940304189E-2</v>
      </c>
      <c r="CW4" s="1">
        <v>2.1587915706289103E-2</v>
      </c>
      <c r="CX4" s="1">
        <v>5.2685651062933012E-5</v>
      </c>
      <c r="CY4" s="1">
        <v>9.4511439715750455E-5</v>
      </c>
      <c r="CZ4" s="1">
        <v>7.864815064491484E-3</v>
      </c>
      <c r="DA4" s="1">
        <v>0</v>
      </c>
      <c r="DB4" s="1">
        <v>0</v>
      </c>
      <c r="DC4" s="3">
        <v>5.1651697843407025E-3</v>
      </c>
    </row>
    <row r="5" spans="1:107" customFormat="1" ht="12.75" customHeight="1">
      <c r="A5" s="254">
        <v>12</v>
      </c>
      <c r="B5" s="298" t="s">
        <v>244</v>
      </c>
      <c r="C5" s="1">
        <v>6.5385553117450184E-3</v>
      </c>
      <c r="D5" s="1">
        <v>9.9908172635445366E-2</v>
      </c>
      <c r="E5" s="1">
        <v>1.9849357554275589E-2</v>
      </c>
      <c r="F5" s="1">
        <v>0</v>
      </c>
      <c r="G5" s="1">
        <v>0</v>
      </c>
      <c r="H5" s="1">
        <v>0</v>
      </c>
      <c r="I5" s="1">
        <v>0</v>
      </c>
      <c r="J5" s="1">
        <v>7.5802043688738246E-2</v>
      </c>
      <c r="K5" s="1">
        <v>0</v>
      </c>
      <c r="L5" s="1">
        <v>5.7484479190618529E-4</v>
      </c>
      <c r="M5" s="1">
        <v>0</v>
      </c>
      <c r="N5" s="1">
        <v>2.938034188034188E-3</v>
      </c>
      <c r="O5" s="1">
        <v>0</v>
      </c>
      <c r="P5" s="1">
        <v>0</v>
      </c>
      <c r="Q5" s="1">
        <v>0</v>
      </c>
      <c r="R5" s="1">
        <v>0</v>
      </c>
      <c r="S5" s="1">
        <v>0</v>
      </c>
      <c r="T5" s="1">
        <v>0</v>
      </c>
      <c r="U5" s="1">
        <v>5.8719906048150322E-4</v>
      </c>
      <c r="V5" s="1">
        <v>0</v>
      </c>
      <c r="W5" s="1">
        <v>0</v>
      </c>
      <c r="X5" s="1">
        <v>0</v>
      </c>
      <c r="Y5" s="1">
        <v>0</v>
      </c>
      <c r="Z5" s="1">
        <v>0</v>
      </c>
      <c r="AA5" s="1">
        <v>0</v>
      </c>
      <c r="AB5" s="1">
        <v>0</v>
      </c>
      <c r="AC5" s="1">
        <v>0</v>
      </c>
      <c r="AD5" s="1">
        <v>0</v>
      </c>
      <c r="AE5" s="1">
        <v>0</v>
      </c>
      <c r="AF5" s="1">
        <v>0</v>
      </c>
      <c r="AG5" s="1">
        <v>0</v>
      </c>
      <c r="AH5" s="1">
        <v>0</v>
      </c>
      <c r="AI5" s="1">
        <v>0</v>
      </c>
      <c r="AJ5" s="1">
        <v>0</v>
      </c>
      <c r="AK5" s="1">
        <v>0</v>
      </c>
      <c r="AL5" s="1">
        <v>0</v>
      </c>
      <c r="AM5" s="1">
        <v>0</v>
      </c>
      <c r="AN5" s="1">
        <v>0</v>
      </c>
      <c r="AO5" s="1">
        <v>0</v>
      </c>
      <c r="AP5" s="1">
        <v>0</v>
      </c>
      <c r="AQ5" s="1">
        <v>0</v>
      </c>
      <c r="AR5" s="1">
        <v>0</v>
      </c>
      <c r="AS5" s="1">
        <v>0</v>
      </c>
      <c r="AT5" s="1">
        <v>0</v>
      </c>
      <c r="AU5" s="1">
        <v>0</v>
      </c>
      <c r="AV5" s="1">
        <v>0</v>
      </c>
      <c r="AW5" s="1">
        <v>0</v>
      </c>
      <c r="AX5" s="1">
        <v>0</v>
      </c>
      <c r="AY5" s="1">
        <v>0</v>
      </c>
      <c r="AZ5" s="1">
        <v>0</v>
      </c>
      <c r="BA5" s="1">
        <v>0</v>
      </c>
      <c r="BB5" s="1">
        <v>0</v>
      </c>
      <c r="BC5" s="1">
        <v>0</v>
      </c>
      <c r="BD5" s="1">
        <v>0</v>
      </c>
      <c r="BE5" s="1">
        <v>0</v>
      </c>
      <c r="BF5" s="1">
        <v>0</v>
      </c>
      <c r="BG5" s="1">
        <v>0</v>
      </c>
      <c r="BH5" s="1">
        <v>0</v>
      </c>
      <c r="BI5" s="1">
        <v>0</v>
      </c>
      <c r="BJ5" s="1">
        <v>0</v>
      </c>
      <c r="BK5" s="1">
        <v>0</v>
      </c>
      <c r="BL5" s="1">
        <v>0</v>
      </c>
      <c r="BM5" s="1">
        <v>0</v>
      </c>
      <c r="BN5" s="1">
        <v>0</v>
      </c>
      <c r="BO5" s="1">
        <v>0</v>
      </c>
      <c r="BP5" s="1">
        <v>0</v>
      </c>
      <c r="BQ5" s="1">
        <v>0</v>
      </c>
      <c r="BR5" s="1">
        <v>0</v>
      </c>
      <c r="BS5" s="1">
        <v>0</v>
      </c>
      <c r="BT5" s="1">
        <v>0</v>
      </c>
      <c r="BU5" s="1">
        <v>0</v>
      </c>
      <c r="BV5" s="1">
        <v>0</v>
      </c>
      <c r="BW5" s="1">
        <v>0</v>
      </c>
      <c r="BX5" s="1">
        <v>0</v>
      </c>
      <c r="BY5" s="1">
        <v>0</v>
      </c>
      <c r="BZ5" s="1">
        <v>0</v>
      </c>
      <c r="CA5" s="1">
        <v>0</v>
      </c>
      <c r="CB5" s="1">
        <v>0</v>
      </c>
      <c r="CC5" s="1">
        <v>4.3786671337244941E-5</v>
      </c>
      <c r="CD5" s="1">
        <v>0</v>
      </c>
      <c r="CE5" s="1">
        <v>0</v>
      </c>
      <c r="CF5" s="1">
        <v>0</v>
      </c>
      <c r="CG5" s="1">
        <v>0</v>
      </c>
      <c r="CH5" s="1">
        <v>0</v>
      </c>
      <c r="CI5" s="1">
        <v>0</v>
      </c>
      <c r="CJ5" s="1">
        <v>2.4967105838058359E-6</v>
      </c>
      <c r="CK5" s="1">
        <v>0</v>
      </c>
      <c r="CL5" s="1">
        <v>1.3637519358343157E-3</v>
      </c>
      <c r="CM5" s="1">
        <v>6.2038986154609705E-5</v>
      </c>
      <c r="CN5" s="1">
        <v>0</v>
      </c>
      <c r="CO5" s="1">
        <v>6.6361893526028614E-4</v>
      </c>
      <c r="CP5" s="1">
        <v>6.6007920950514061E-4</v>
      </c>
      <c r="CQ5" s="1">
        <v>0</v>
      </c>
      <c r="CR5" s="1">
        <v>0</v>
      </c>
      <c r="CS5" s="1">
        <v>0</v>
      </c>
      <c r="CT5" s="1">
        <v>0</v>
      </c>
      <c r="CU5" s="1">
        <v>0</v>
      </c>
      <c r="CV5" s="1">
        <v>2.7858045091966157E-3</v>
      </c>
      <c r="CW5" s="1">
        <v>5.3506750082318076E-3</v>
      </c>
      <c r="CX5" s="1">
        <v>0</v>
      </c>
      <c r="CY5" s="1">
        <v>0</v>
      </c>
      <c r="CZ5" s="1">
        <v>2.9212170239539798E-4</v>
      </c>
      <c r="DA5" s="1">
        <v>0</v>
      </c>
      <c r="DB5" s="1">
        <v>0</v>
      </c>
      <c r="DC5" s="3">
        <v>1.7440364455002853E-3</v>
      </c>
    </row>
    <row r="6" spans="1:107" customFormat="1" ht="12.75" customHeight="1">
      <c r="A6" s="254">
        <v>13</v>
      </c>
      <c r="B6" s="298" t="s">
        <v>245</v>
      </c>
      <c r="C6" s="1">
        <v>5.5899106766850636E-2</v>
      </c>
      <c r="D6" s="1">
        <v>6.8617998163452709E-2</v>
      </c>
      <c r="E6" s="1">
        <v>0</v>
      </c>
      <c r="F6" s="1">
        <v>3.3069876649360097E-5</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5.1949349384350254E-4</v>
      </c>
      <c r="CL6" s="1">
        <v>0</v>
      </c>
      <c r="CM6" s="1">
        <v>0</v>
      </c>
      <c r="CN6" s="1">
        <v>0</v>
      </c>
      <c r="CO6" s="1">
        <v>0</v>
      </c>
      <c r="CP6" s="1">
        <v>0</v>
      </c>
      <c r="CQ6" s="1">
        <v>0</v>
      </c>
      <c r="CR6" s="1">
        <v>0</v>
      </c>
      <c r="CS6" s="1">
        <v>0</v>
      </c>
      <c r="CT6" s="1">
        <v>0</v>
      </c>
      <c r="CU6" s="1">
        <v>0</v>
      </c>
      <c r="CV6" s="1">
        <v>0</v>
      </c>
      <c r="CW6" s="1">
        <v>0</v>
      </c>
      <c r="CX6" s="1">
        <v>0</v>
      </c>
      <c r="CY6" s="1">
        <v>4.0869811768973172E-5</v>
      </c>
      <c r="CZ6" s="1">
        <v>0</v>
      </c>
      <c r="DA6" s="1">
        <v>0</v>
      </c>
      <c r="DB6" s="1">
        <v>0</v>
      </c>
      <c r="DC6" s="3">
        <v>7.7422001179275519E-4</v>
      </c>
    </row>
    <row r="7" spans="1:107" customFormat="1" ht="12.75" customHeight="1">
      <c r="A7" s="254">
        <v>15</v>
      </c>
      <c r="B7" s="298" t="s">
        <v>0</v>
      </c>
      <c r="C7" s="1">
        <v>2.1056364563246669E-4</v>
      </c>
      <c r="D7" s="1">
        <v>0</v>
      </c>
      <c r="E7" s="1">
        <v>0</v>
      </c>
      <c r="F7" s="1">
        <v>0.15390720592612189</v>
      </c>
      <c r="G7" s="1">
        <v>2.7433473825972017E-4</v>
      </c>
      <c r="H7" s="1">
        <v>3.924184750618059E-5</v>
      </c>
      <c r="I7" s="1">
        <v>0</v>
      </c>
      <c r="J7" s="1">
        <v>3.9131779422995602E-4</v>
      </c>
      <c r="K7" s="1">
        <v>0</v>
      </c>
      <c r="L7" s="1">
        <v>1.1496895838123707E-4</v>
      </c>
      <c r="M7" s="1">
        <v>0</v>
      </c>
      <c r="N7" s="1">
        <v>0</v>
      </c>
      <c r="O7" s="1">
        <v>0</v>
      </c>
      <c r="P7" s="1">
        <v>0.36081684322739688</v>
      </c>
      <c r="Q7" s="1">
        <v>0</v>
      </c>
      <c r="R7" s="1">
        <v>0</v>
      </c>
      <c r="S7" s="1">
        <v>0</v>
      </c>
      <c r="T7" s="1">
        <v>0</v>
      </c>
      <c r="U7" s="1">
        <v>0</v>
      </c>
      <c r="V7" s="1">
        <v>1.9024427364736321E-4</v>
      </c>
      <c r="W7" s="1">
        <v>0</v>
      </c>
      <c r="X7" s="1">
        <v>0</v>
      </c>
      <c r="Y7" s="1">
        <v>0</v>
      </c>
      <c r="Z7" s="1">
        <v>0</v>
      </c>
      <c r="AA7" s="1">
        <v>0</v>
      </c>
      <c r="AB7" s="1">
        <v>9.9037356891019295E-5</v>
      </c>
      <c r="AC7" s="1">
        <v>0</v>
      </c>
      <c r="AD7" s="1">
        <v>0</v>
      </c>
      <c r="AE7" s="1">
        <v>0</v>
      </c>
      <c r="AF7" s="1">
        <v>0</v>
      </c>
      <c r="AG7" s="1">
        <v>9.2081031307550648E-4</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3.0797659377887281E-4</v>
      </c>
      <c r="BH7" s="1">
        <v>0</v>
      </c>
      <c r="BI7" s="1">
        <v>9.372466505147828E-6</v>
      </c>
      <c r="BJ7" s="1">
        <v>3.2274028013856313E-5</v>
      </c>
      <c r="BK7" s="1">
        <v>6.2569086699897807E-5</v>
      </c>
      <c r="BL7" s="1">
        <v>2.0717230520624004E-5</v>
      </c>
      <c r="BM7" s="1">
        <v>0</v>
      </c>
      <c r="BN7" s="1">
        <v>0</v>
      </c>
      <c r="BO7" s="1">
        <v>0</v>
      </c>
      <c r="BP7" s="1">
        <v>0</v>
      </c>
      <c r="BQ7" s="1">
        <v>0</v>
      </c>
      <c r="BR7" s="1">
        <v>0</v>
      </c>
      <c r="BS7" s="1">
        <v>0</v>
      </c>
      <c r="BT7" s="1">
        <v>0</v>
      </c>
      <c r="BU7" s="1">
        <v>0</v>
      </c>
      <c r="BV7" s="1">
        <v>0</v>
      </c>
      <c r="BW7" s="1">
        <v>0</v>
      </c>
      <c r="BX7" s="1">
        <v>0</v>
      </c>
      <c r="BY7" s="1">
        <v>0</v>
      </c>
      <c r="BZ7" s="1">
        <v>0</v>
      </c>
      <c r="CA7" s="1">
        <v>0</v>
      </c>
      <c r="CB7" s="1">
        <v>0</v>
      </c>
      <c r="CC7" s="1">
        <v>0</v>
      </c>
      <c r="CD7" s="1">
        <v>0</v>
      </c>
      <c r="CE7" s="1">
        <v>0</v>
      </c>
      <c r="CF7" s="1">
        <v>0</v>
      </c>
      <c r="CG7" s="1">
        <v>0</v>
      </c>
      <c r="CH7" s="1">
        <v>0</v>
      </c>
      <c r="CI7" s="1">
        <v>0</v>
      </c>
      <c r="CJ7" s="1">
        <v>4.9934211676116719E-6</v>
      </c>
      <c r="CK7" s="1">
        <v>0</v>
      </c>
      <c r="CL7" s="1">
        <v>0</v>
      </c>
      <c r="CM7" s="1">
        <v>4.2785507692834287E-6</v>
      </c>
      <c r="CN7" s="1">
        <v>0</v>
      </c>
      <c r="CO7" s="1">
        <v>2.2120631175342871E-4</v>
      </c>
      <c r="CP7" s="1">
        <v>1.9002280273632837E-4</v>
      </c>
      <c r="CQ7" s="1">
        <v>0</v>
      </c>
      <c r="CR7" s="1">
        <v>0</v>
      </c>
      <c r="CS7" s="1">
        <v>0</v>
      </c>
      <c r="CT7" s="1">
        <v>0</v>
      </c>
      <c r="CU7" s="1">
        <v>0</v>
      </c>
      <c r="CV7" s="1">
        <v>1.7303133597494505E-3</v>
      </c>
      <c r="CW7" s="1">
        <v>2.0099330479639997E-3</v>
      </c>
      <c r="CX7" s="1">
        <v>0</v>
      </c>
      <c r="CY7" s="1">
        <v>0</v>
      </c>
      <c r="CZ7" s="1">
        <v>1.7976720147409105E-4</v>
      </c>
      <c r="DA7" s="1">
        <v>0</v>
      </c>
      <c r="DB7" s="1">
        <v>0</v>
      </c>
      <c r="DC7" s="3">
        <v>1.5242278451446038E-3</v>
      </c>
    </row>
    <row r="8" spans="1:107" customFormat="1" ht="12.75" customHeight="1">
      <c r="A8" s="255">
        <v>17</v>
      </c>
      <c r="B8" s="271" t="s">
        <v>1</v>
      </c>
      <c r="C8" s="26">
        <v>0</v>
      </c>
      <c r="D8" s="26">
        <v>0</v>
      </c>
      <c r="E8" s="26">
        <v>0</v>
      </c>
      <c r="F8" s="26">
        <v>0</v>
      </c>
      <c r="G8" s="26">
        <v>5.3769608698905152E-2</v>
      </c>
      <c r="H8" s="26">
        <v>0</v>
      </c>
      <c r="I8" s="26">
        <v>0</v>
      </c>
      <c r="J8" s="26">
        <v>7.0948440724821538E-2</v>
      </c>
      <c r="K8" s="26">
        <v>0</v>
      </c>
      <c r="L8" s="26">
        <v>1.9544722924810299E-3</v>
      </c>
      <c r="M8" s="26">
        <v>0</v>
      </c>
      <c r="N8" s="26">
        <v>0</v>
      </c>
      <c r="O8" s="26">
        <v>0</v>
      </c>
      <c r="P8" s="26">
        <v>0</v>
      </c>
      <c r="Q8" s="26">
        <v>0</v>
      </c>
      <c r="R8" s="26">
        <v>0</v>
      </c>
      <c r="S8" s="26">
        <v>0</v>
      </c>
      <c r="T8" s="26">
        <v>0</v>
      </c>
      <c r="U8" s="26">
        <v>0</v>
      </c>
      <c r="V8" s="26">
        <v>0</v>
      </c>
      <c r="W8" s="26">
        <v>0</v>
      </c>
      <c r="X8" s="26">
        <v>0</v>
      </c>
      <c r="Y8" s="26">
        <v>0</v>
      </c>
      <c r="Z8" s="26">
        <v>0</v>
      </c>
      <c r="AA8" s="26">
        <v>8.141664970486465E-5</v>
      </c>
      <c r="AB8" s="26">
        <v>0</v>
      </c>
      <c r="AC8" s="26">
        <v>0</v>
      </c>
      <c r="AD8" s="26">
        <v>0</v>
      </c>
      <c r="AE8" s="26">
        <v>0</v>
      </c>
      <c r="AF8" s="26">
        <v>0</v>
      </c>
      <c r="AG8" s="26">
        <v>0</v>
      </c>
      <c r="AH8" s="26">
        <v>0</v>
      </c>
      <c r="AI8" s="26">
        <v>0</v>
      </c>
      <c r="AJ8" s="26">
        <v>0</v>
      </c>
      <c r="AK8" s="26">
        <v>0</v>
      </c>
      <c r="AL8" s="26">
        <v>0</v>
      </c>
      <c r="AM8" s="26">
        <v>0</v>
      </c>
      <c r="AN8" s="26">
        <v>0</v>
      </c>
      <c r="AO8" s="26">
        <v>0</v>
      </c>
      <c r="AP8" s="26">
        <v>0</v>
      </c>
      <c r="AQ8" s="26">
        <v>0</v>
      </c>
      <c r="AR8" s="26">
        <v>0</v>
      </c>
      <c r="AS8" s="26">
        <v>0</v>
      </c>
      <c r="AT8" s="26">
        <v>0</v>
      </c>
      <c r="AU8" s="26">
        <v>0</v>
      </c>
      <c r="AV8" s="26">
        <v>0</v>
      </c>
      <c r="AW8" s="26">
        <v>0</v>
      </c>
      <c r="AX8" s="26">
        <v>0</v>
      </c>
      <c r="AY8" s="26">
        <v>0</v>
      </c>
      <c r="AZ8" s="26">
        <v>0</v>
      </c>
      <c r="BA8" s="26">
        <v>0</v>
      </c>
      <c r="BB8" s="26">
        <v>0</v>
      </c>
      <c r="BC8" s="26">
        <v>0</v>
      </c>
      <c r="BD8" s="26">
        <v>0</v>
      </c>
      <c r="BE8" s="26">
        <v>0</v>
      </c>
      <c r="BF8" s="26">
        <v>0</v>
      </c>
      <c r="BG8" s="26">
        <v>1.3858946720049275E-3</v>
      </c>
      <c r="BH8" s="26">
        <v>0</v>
      </c>
      <c r="BI8" s="26">
        <v>0</v>
      </c>
      <c r="BJ8" s="26">
        <v>0</v>
      </c>
      <c r="BK8" s="26">
        <v>0</v>
      </c>
      <c r="BL8" s="26">
        <v>0</v>
      </c>
      <c r="BM8" s="26">
        <v>0</v>
      </c>
      <c r="BN8" s="26">
        <v>0</v>
      </c>
      <c r="BO8" s="26">
        <v>0</v>
      </c>
      <c r="BP8" s="26">
        <v>0</v>
      </c>
      <c r="BQ8" s="26">
        <v>0</v>
      </c>
      <c r="BR8" s="26">
        <v>0</v>
      </c>
      <c r="BS8" s="26">
        <v>0</v>
      </c>
      <c r="BT8" s="26">
        <v>0</v>
      </c>
      <c r="BU8" s="26">
        <v>0</v>
      </c>
      <c r="BV8" s="26">
        <v>0</v>
      </c>
      <c r="BW8" s="26">
        <v>0</v>
      </c>
      <c r="BX8" s="26">
        <v>0</v>
      </c>
      <c r="BY8" s="26">
        <v>0</v>
      </c>
      <c r="BZ8" s="26">
        <v>0</v>
      </c>
      <c r="CA8" s="26">
        <v>0</v>
      </c>
      <c r="CB8" s="26">
        <v>0</v>
      </c>
      <c r="CC8" s="26">
        <v>4.3786671337244941E-5</v>
      </c>
      <c r="CD8" s="26">
        <v>0</v>
      </c>
      <c r="CE8" s="26">
        <v>0</v>
      </c>
      <c r="CF8" s="26">
        <v>0</v>
      </c>
      <c r="CG8" s="26">
        <v>0</v>
      </c>
      <c r="CH8" s="26">
        <v>0</v>
      </c>
      <c r="CI8" s="26">
        <v>0</v>
      </c>
      <c r="CJ8" s="26">
        <v>4.9934211676116719E-6</v>
      </c>
      <c r="CK8" s="26">
        <v>0</v>
      </c>
      <c r="CL8" s="26">
        <v>0</v>
      </c>
      <c r="CM8" s="26">
        <v>1.1338159538601086E-4</v>
      </c>
      <c r="CN8" s="26">
        <v>0</v>
      </c>
      <c r="CO8" s="26">
        <v>1.2956369688415109E-3</v>
      </c>
      <c r="CP8" s="26">
        <v>1.3201584190102812E-3</v>
      </c>
      <c r="CQ8" s="26">
        <v>0</v>
      </c>
      <c r="CR8" s="26">
        <v>0</v>
      </c>
      <c r="CS8" s="26">
        <v>0</v>
      </c>
      <c r="CT8" s="26">
        <v>0</v>
      </c>
      <c r="CU8" s="26">
        <v>0</v>
      </c>
      <c r="CV8" s="26">
        <v>6.0041873583305937E-3</v>
      </c>
      <c r="CW8" s="26">
        <v>9.3842607836680941E-3</v>
      </c>
      <c r="CX8" s="26">
        <v>0</v>
      </c>
      <c r="CY8" s="26">
        <v>2.5543632355608233E-6</v>
      </c>
      <c r="CZ8" s="26">
        <v>6.2918520515931867E-4</v>
      </c>
      <c r="DA8" s="26">
        <v>0</v>
      </c>
      <c r="DB8" s="26">
        <v>0</v>
      </c>
      <c r="DC8" s="6">
        <v>1.4700115553808481E-3</v>
      </c>
    </row>
    <row r="9" spans="1:107" customFormat="1" ht="12.75" customHeight="1">
      <c r="A9" s="254">
        <v>61</v>
      </c>
      <c r="B9" s="298" t="s">
        <v>374</v>
      </c>
      <c r="C9" s="1">
        <v>0</v>
      </c>
      <c r="D9" s="1">
        <v>0</v>
      </c>
      <c r="E9" s="1">
        <v>0</v>
      </c>
      <c r="F9" s="1">
        <v>1.653493832468005E-4</v>
      </c>
      <c r="G9" s="1">
        <v>0</v>
      </c>
      <c r="H9" s="1">
        <v>6.6711140760507001E-3</v>
      </c>
      <c r="I9" s="1">
        <v>0</v>
      </c>
      <c r="J9" s="1">
        <v>0</v>
      </c>
      <c r="K9" s="1">
        <v>0</v>
      </c>
      <c r="L9" s="1">
        <v>0</v>
      </c>
      <c r="M9" s="1">
        <v>0</v>
      </c>
      <c r="N9" s="1">
        <v>0</v>
      </c>
      <c r="O9" s="1">
        <v>0</v>
      </c>
      <c r="P9" s="1">
        <v>0</v>
      </c>
      <c r="Q9" s="1">
        <v>0</v>
      </c>
      <c r="R9" s="1">
        <v>1.0420543356903611E-3</v>
      </c>
      <c r="S9" s="1">
        <v>0</v>
      </c>
      <c r="T9" s="1">
        <v>0</v>
      </c>
      <c r="U9" s="1">
        <v>8.2207868467410444E-3</v>
      </c>
      <c r="V9" s="1">
        <v>1.5371737310706948E-2</v>
      </c>
      <c r="W9" s="1">
        <v>-1.7923973673267468E-5</v>
      </c>
      <c r="X9" s="1">
        <v>9.4471327951966579E-5</v>
      </c>
      <c r="Y9" s="1">
        <v>3.7831498505655806E-5</v>
      </c>
      <c r="Z9" s="1">
        <v>0</v>
      </c>
      <c r="AA9" s="1">
        <v>8.141664970486465E-5</v>
      </c>
      <c r="AB9" s="1">
        <v>1.1884482826922315E-3</v>
      </c>
      <c r="AC9" s="1">
        <v>-1.0541067617388768E-3</v>
      </c>
      <c r="AD9" s="1">
        <v>1.5590967749470083E-3</v>
      </c>
      <c r="AE9" s="1">
        <v>0</v>
      </c>
      <c r="AF9" s="1">
        <v>1.1761938367442955E-4</v>
      </c>
      <c r="AG9" s="1">
        <v>0</v>
      </c>
      <c r="AH9" s="1">
        <v>2.3121387283236993E-2</v>
      </c>
      <c r="AI9" s="1">
        <v>6.9393365944228222E-2</v>
      </c>
      <c r="AJ9" s="1">
        <v>3.0087319665907365E-2</v>
      </c>
      <c r="AK9" s="1">
        <v>7.9409395973154356E-2</v>
      </c>
      <c r="AL9" s="1">
        <v>9.9153374820218812E-2</v>
      </c>
      <c r="AM9" s="1">
        <v>0</v>
      </c>
      <c r="AN9" s="1">
        <v>0</v>
      </c>
      <c r="AO9" s="1">
        <v>0.6146345822556063</v>
      </c>
      <c r="AP9" s="1">
        <v>0</v>
      </c>
      <c r="AQ9" s="1">
        <v>0</v>
      </c>
      <c r="AR9" s="1">
        <v>9.3418655705544392E-5</v>
      </c>
      <c r="AS9" s="1">
        <v>2.2020611292169471E-5</v>
      </c>
      <c r="AT9" s="1">
        <v>6.0916179337231965E-5</v>
      </c>
      <c r="AU9" s="1">
        <v>1.2333862867179097E-4</v>
      </c>
      <c r="AV9" s="1">
        <v>0</v>
      </c>
      <c r="AW9" s="1">
        <v>0</v>
      </c>
      <c r="AX9" s="1">
        <v>0</v>
      </c>
      <c r="AY9" s="1">
        <v>0</v>
      </c>
      <c r="AZ9" s="1">
        <v>0</v>
      </c>
      <c r="BA9" s="1">
        <v>0</v>
      </c>
      <c r="BB9" s="1">
        <v>0</v>
      </c>
      <c r="BC9" s="1">
        <v>0</v>
      </c>
      <c r="BD9" s="1">
        <v>0</v>
      </c>
      <c r="BE9" s="1">
        <v>0</v>
      </c>
      <c r="BF9" s="1">
        <v>0</v>
      </c>
      <c r="BG9" s="1">
        <v>1.2319063751154912E-3</v>
      </c>
      <c r="BH9" s="1">
        <v>0</v>
      </c>
      <c r="BI9" s="1">
        <v>1.8276309685038264E-3</v>
      </c>
      <c r="BJ9" s="1">
        <v>2.2591819609699422E-4</v>
      </c>
      <c r="BK9" s="1">
        <v>1.5649223795718883E-2</v>
      </c>
      <c r="BL9" s="1">
        <v>1.3735523835173714E-2</v>
      </c>
      <c r="BM9" s="1">
        <v>-1.3494502676971969E-5</v>
      </c>
      <c r="BN9" s="1">
        <v>0</v>
      </c>
      <c r="BO9" s="1">
        <v>0</v>
      </c>
      <c r="BP9" s="1">
        <v>0</v>
      </c>
      <c r="BQ9" s="1">
        <v>0</v>
      </c>
      <c r="BR9" s="1">
        <v>0</v>
      </c>
      <c r="BS9" s="1">
        <v>0</v>
      </c>
      <c r="BT9" s="1">
        <v>0</v>
      </c>
      <c r="BU9" s="1">
        <v>0</v>
      </c>
      <c r="BV9" s="1">
        <v>0</v>
      </c>
      <c r="BW9" s="1">
        <v>0</v>
      </c>
      <c r="BX9" s="1">
        <v>0</v>
      </c>
      <c r="BY9" s="1">
        <v>0</v>
      </c>
      <c r="BZ9" s="1">
        <v>0</v>
      </c>
      <c r="CA9" s="1">
        <v>0</v>
      </c>
      <c r="CB9" s="1">
        <v>0</v>
      </c>
      <c r="CC9" s="1">
        <v>0</v>
      </c>
      <c r="CD9" s="1">
        <v>0</v>
      </c>
      <c r="CE9" s="1">
        <v>0</v>
      </c>
      <c r="CF9" s="1">
        <v>0</v>
      </c>
      <c r="CG9" s="1">
        <v>0</v>
      </c>
      <c r="CH9" s="1">
        <v>0</v>
      </c>
      <c r="CI9" s="1">
        <v>0</v>
      </c>
      <c r="CJ9" s="1">
        <v>7.4901317514175078E-6</v>
      </c>
      <c r="CK9" s="1">
        <v>0</v>
      </c>
      <c r="CL9" s="1">
        <v>0</v>
      </c>
      <c r="CM9" s="1">
        <v>0</v>
      </c>
      <c r="CN9" s="1">
        <v>0</v>
      </c>
      <c r="CO9" s="1">
        <v>0</v>
      </c>
      <c r="CP9" s="1">
        <v>0</v>
      </c>
      <c r="CQ9" s="1">
        <v>0</v>
      </c>
      <c r="CR9" s="1">
        <v>0</v>
      </c>
      <c r="CS9" s="1">
        <v>0</v>
      </c>
      <c r="CT9" s="1">
        <v>0</v>
      </c>
      <c r="CU9" s="1">
        <v>0</v>
      </c>
      <c r="CV9" s="1">
        <v>-5.1909400792483519E-5</v>
      </c>
      <c r="CW9" s="1">
        <v>-3.4299198770716715E-5</v>
      </c>
      <c r="CX9" s="1">
        <v>0</v>
      </c>
      <c r="CY9" s="1">
        <v>5.1087264711216465E-6</v>
      </c>
      <c r="CZ9" s="1">
        <v>2.2470900184261381E-5</v>
      </c>
      <c r="DA9" s="1">
        <v>0</v>
      </c>
      <c r="DB9" s="1">
        <v>7.558007709167864E-5</v>
      </c>
      <c r="DC9" s="3">
        <v>3.7816289383956724E-2</v>
      </c>
    </row>
    <row r="10" spans="1:107" customFormat="1" ht="12.75" customHeight="1">
      <c r="A10" s="254">
        <v>62</v>
      </c>
      <c r="B10" s="298" t="s">
        <v>247</v>
      </c>
      <c r="C10" s="1">
        <v>0</v>
      </c>
      <c r="D10" s="1">
        <v>0</v>
      </c>
      <c r="E10" s="1">
        <v>0</v>
      </c>
      <c r="F10" s="1">
        <v>0</v>
      </c>
      <c r="G10" s="1">
        <v>0</v>
      </c>
      <c r="H10" s="1">
        <v>0</v>
      </c>
      <c r="I10" s="1">
        <v>0</v>
      </c>
      <c r="J10" s="1">
        <v>6.9427350589185746E-5</v>
      </c>
      <c r="K10" s="1">
        <v>0</v>
      </c>
      <c r="L10" s="1">
        <v>0</v>
      </c>
      <c r="M10" s="1">
        <v>0</v>
      </c>
      <c r="N10" s="1">
        <v>0</v>
      </c>
      <c r="O10" s="1">
        <v>0</v>
      </c>
      <c r="P10" s="1">
        <v>0</v>
      </c>
      <c r="Q10" s="1">
        <v>0</v>
      </c>
      <c r="R10" s="1">
        <v>5.6568663937476742E-3</v>
      </c>
      <c r="S10" s="1">
        <v>0</v>
      </c>
      <c r="T10" s="1">
        <v>0</v>
      </c>
      <c r="U10" s="1">
        <v>6.9485222156977888E-2</v>
      </c>
      <c r="V10" s="1">
        <v>2.6634198310630851E-4</v>
      </c>
      <c r="W10" s="1">
        <v>3.9432742081188429E-4</v>
      </c>
      <c r="X10" s="1">
        <v>5.2169166657919323E-3</v>
      </c>
      <c r="Y10" s="1">
        <v>3.27872987049017E-4</v>
      </c>
      <c r="Z10" s="1">
        <v>0</v>
      </c>
      <c r="AA10" s="1">
        <v>2.0354162426216163E-5</v>
      </c>
      <c r="AB10" s="1">
        <v>3.9614942756407714E-5</v>
      </c>
      <c r="AC10" s="1">
        <v>0.66917024258348201</v>
      </c>
      <c r="AD10" s="1">
        <v>0.62628391911382575</v>
      </c>
      <c r="AE10" s="1">
        <v>0</v>
      </c>
      <c r="AF10" s="1">
        <v>0</v>
      </c>
      <c r="AG10" s="1">
        <v>0</v>
      </c>
      <c r="AH10" s="1">
        <v>5.7803468208092483E-3</v>
      </c>
      <c r="AI10" s="1">
        <v>5.552183382725747E-2</v>
      </c>
      <c r="AJ10" s="1">
        <v>9.2065299924069862E-3</v>
      </c>
      <c r="AK10" s="1">
        <v>6.8724832214765103E-3</v>
      </c>
      <c r="AL10" s="1">
        <v>5.3378479170712624E-3</v>
      </c>
      <c r="AM10" s="1">
        <v>0</v>
      </c>
      <c r="AN10" s="1">
        <v>0</v>
      </c>
      <c r="AO10" s="1">
        <v>1.2461090121979675E-3</v>
      </c>
      <c r="AP10" s="1">
        <v>7.8391408301650142E-5</v>
      </c>
      <c r="AQ10" s="1">
        <v>8.7017055342847205E-5</v>
      </c>
      <c r="AR10" s="1">
        <v>1.4012798355831659E-4</v>
      </c>
      <c r="AS10" s="1">
        <v>2.2020611292169471E-5</v>
      </c>
      <c r="AT10" s="1">
        <v>0</v>
      </c>
      <c r="AU10" s="1">
        <v>0</v>
      </c>
      <c r="AV10" s="1">
        <v>0</v>
      </c>
      <c r="AW10" s="1">
        <v>1.6200891049007697E-4</v>
      </c>
      <c r="AX10" s="1">
        <v>5.9378896740098572E-5</v>
      </c>
      <c r="AY10" s="1">
        <v>0</v>
      </c>
      <c r="AZ10" s="1">
        <v>0</v>
      </c>
      <c r="BA10" s="1">
        <v>7.7483341081667443E-5</v>
      </c>
      <c r="BB10" s="1">
        <v>0</v>
      </c>
      <c r="BC10" s="1">
        <v>0</v>
      </c>
      <c r="BD10" s="1">
        <v>5.3296381175718166E-5</v>
      </c>
      <c r="BE10" s="1">
        <v>0</v>
      </c>
      <c r="BF10" s="1">
        <v>0</v>
      </c>
      <c r="BG10" s="1">
        <v>0</v>
      </c>
      <c r="BH10" s="1">
        <v>1.0135819987837016E-4</v>
      </c>
      <c r="BI10" s="1">
        <v>0</v>
      </c>
      <c r="BJ10" s="1">
        <v>0</v>
      </c>
      <c r="BK10" s="1">
        <v>0</v>
      </c>
      <c r="BL10" s="1">
        <v>0</v>
      </c>
      <c r="BM10" s="1">
        <v>0.3793911955117284</v>
      </c>
      <c r="BN10" s="1">
        <v>0.41595694345871775</v>
      </c>
      <c r="BO10" s="1">
        <v>0</v>
      </c>
      <c r="BP10" s="1">
        <v>0</v>
      </c>
      <c r="BQ10" s="1">
        <v>0</v>
      </c>
      <c r="BR10" s="1">
        <v>0</v>
      </c>
      <c r="BS10" s="1">
        <v>0</v>
      </c>
      <c r="BT10" s="1">
        <v>0</v>
      </c>
      <c r="BU10" s="1">
        <v>0</v>
      </c>
      <c r="BV10" s="1">
        <v>0</v>
      </c>
      <c r="BW10" s="1">
        <v>0</v>
      </c>
      <c r="BX10" s="1">
        <v>0</v>
      </c>
      <c r="BY10" s="1">
        <v>0</v>
      </c>
      <c r="BZ10" s="1">
        <v>0</v>
      </c>
      <c r="CA10" s="1">
        <v>0</v>
      </c>
      <c r="CB10" s="1">
        <v>0</v>
      </c>
      <c r="CC10" s="1">
        <v>0</v>
      </c>
      <c r="CD10" s="1">
        <v>0</v>
      </c>
      <c r="CE10" s="1">
        <v>0</v>
      </c>
      <c r="CF10" s="1">
        <v>0</v>
      </c>
      <c r="CG10" s="1">
        <v>0</v>
      </c>
      <c r="CH10" s="1">
        <v>0</v>
      </c>
      <c r="CI10" s="1">
        <v>0</v>
      </c>
      <c r="CJ10" s="1">
        <v>0</v>
      </c>
      <c r="CK10" s="1">
        <v>0</v>
      </c>
      <c r="CL10" s="1">
        <v>1.1557219795206065E-4</v>
      </c>
      <c r="CM10" s="1">
        <v>0</v>
      </c>
      <c r="CN10" s="1">
        <v>0</v>
      </c>
      <c r="CO10" s="1">
        <v>0</v>
      </c>
      <c r="CP10" s="1">
        <v>0</v>
      </c>
      <c r="CQ10" s="1">
        <v>0</v>
      </c>
      <c r="CR10" s="1">
        <v>0</v>
      </c>
      <c r="CS10" s="1">
        <v>0</v>
      </c>
      <c r="CT10" s="1">
        <v>0</v>
      </c>
      <c r="CU10" s="1">
        <v>0</v>
      </c>
      <c r="CV10" s="1">
        <v>0</v>
      </c>
      <c r="CW10" s="1">
        <v>0</v>
      </c>
      <c r="CX10" s="1">
        <v>0</v>
      </c>
      <c r="CY10" s="1">
        <v>0</v>
      </c>
      <c r="CZ10" s="1">
        <v>0</v>
      </c>
      <c r="DA10" s="1">
        <v>0</v>
      </c>
      <c r="DB10" s="1">
        <v>0</v>
      </c>
      <c r="DC10" s="3">
        <v>5.9371679727000568E-2</v>
      </c>
    </row>
    <row r="11" spans="1:107" customFormat="1" ht="12.75" customHeight="1">
      <c r="A11" s="254">
        <v>111</v>
      </c>
      <c r="B11" s="298" t="s">
        <v>248</v>
      </c>
      <c r="C11" s="1">
        <v>0</v>
      </c>
      <c r="D11" s="1">
        <v>1.5128558310376492E-2</v>
      </c>
      <c r="E11" s="1">
        <v>0</v>
      </c>
      <c r="F11" s="1">
        <v>1.5774331161744766E-2</v>
      </c>
      <c r="G11" s="1">
        <v>5.9256303464099561E-2</v>
      </c>
      <c r="H11" s="1">
        <v>0</v>
      </c>
      <c r="I11" s="1">
        <v>0</v>
      </c>
      <c r="J11" s="1">
        <v>0.10671614943290478</v>
      </c>
      <c r="K11" s="1">
        <v>3.3925438969974624E-2</v>
      </c>
      <c r="L11" s="1">
        <v>0.25557599448148999</v>
      </c>
      <c r="M11" s="1">
        <v>0</v>
      </c>
      <c r="N11" s="1">
        <v>0</v>
      </c>
      <c r="O11" s="1">
        <v>1.9154641808198186E-4</v>
      </c>
      <c r="P11" s="1">
        <v>6.6626690652275302E-5</v>
      </c>
      <c r="Q11" s="1">
        <v>0</v>
      </c>
      <c r="R11" s="1">
        <v>1.6002977298101972E-3</v>
      </c>
      <c r="S11" s="1">
        <v>0</v>
      </c>
      <c r="T11" s="1">
        <v>0</v>
      </c>
      <c r="U11" s="1">
        <v>0</v>
      </c>
      <c r="V11" s="1">
        <v>1.9024427364736321E-4</v>
      </c>
      <c r="W11" s="1">
        <v>0</v>
      </c>
      <c r="X11" s="1">
        <v>1.3330954055444173E-3</v>
      </c>
      <c r="Y11" s="1">
        <v>0</v>
      </c>
      <c r="Z11" s="1">
        <v>0</v>
      </c>
      <c r="AA11" s="1">
        <v>6.2283737024221453E-3</v>
      </c>
      <c r="AB11" s="1">
        <v>2.8720833498395593E-3</v>
      </c>
      <c r="AC11" s="1">
        <v>3.473168901940286E-6</v>
      </c>
      <c r="AD11" s="1">
        <v>0</v>
      </c>
      <c r="AE11" s="1">
        <v>1.7065428854227107E-5</v>
      </c>
      <c r="AF11" s="1">
        <v>0</v>
      </c>
      <c r="AG11" s="1">
        <v>0</v>
      </c>
      <c r="AH11" s="1">
        <v>0</v>
      </c>
      <c r="AI11" s="1">
        <v>0</v>
      </c>
      <c r="AJ11" s="1">
        <v>7.1184510250569481E-4</v>
      </c>
      <c r="AK11" s="1">
        <v>2.2550335570469798E-3</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2.309824453341546E-3</v>
      </c>
      <c r="BH11" s="1">
        <v>0</v>
      </c>
      <c r="BI11" s="1">
        <v>0</v>
      </c>
      <c r="BJ11" s="1">
        <v>0</v>
      </c>
      <c r="BK11" s="1">
        <v>0</v>
      </c>
      <c r="BL11" s="1">
        <v>0</v>
      </c>
      <c r="BM11" s="1">
        <v>0</v>
      </c>
      <c r="BN11" s="1">
        <v>0</v>
      </c>
      <c r="BO11" s="1">
        <v>0</v>
      </c>
      <c r="BP11" s="1">
        <v>0</v>
      </c>
      <c r="BQ11" s="1">
        <v>0</v>
      </c>
      <c r="BR11" s="1">
        <v>0</v>
      </c>
      <c r="BS11" s="1">
        <v>0</v>
      </c>
      <c r="BT11" s="1">
        <v>0</v>
      </c>
      <c r="BU11" s="1">
        <v>0</v>
      </c>
      <c r="BV11" s="1">
        <v>0</v>
      </c>
      <c r="BW11" s="1">
        <v>0</v>
      </c>
      <c r="BX11" s="1">
        <v>0</v>
      </c>
      <c r="BY11" s="1">
        <v>0</v>
      </c>
      <c r="BZ11" s="1">
        <v>0</v>
      </c>
      <c r="CA11" s="1">
        <v>0</v>
      </c>
      <c r="CB11" s="1">
        <v>0</v>
      </c>
      <c r="CC11" s="1">
        <v>8.3194675540765393E-4</v>
      </c>
      <c r="CD11" s="1">
        <v>0</v>
      </c>
      <c r="CE11" s="1">
        <v>0</v>
      </c>
      <c r="CF11" s="1">
        <v>0</v>
      </c>
      <c r="CG11" s="1">
        <v>0</v>
      </c>
      <c r="CH11" s="1">
        <v>0</v>
      </c>
      <c r="CI11" s="1">
        <v>0</v>
      </c>
      <c r="CJ11" s="1">
        <v>3.0709540180811782E-4</v>
      </c>
      <c r="CK11" s="1">
        <v>2.9970778490971302E-5</v>
      </c>
      <c r="CL11" s="1">
        <v>0</v>
      </c>
      <c r="CM11" s="1">
        <v>1.811966250791532E-3</v>
      </c>
      <c r="CN11" s="1">
        <v>0</v>
      </c>
      <c r="CO11" s="1">
        <v>1.7612235869130133E-2</v>
      </c>
      <c r="CP11" s="1">
        <v>1.7082049845981519E-2</v>
      </c>
      <c r="CQ11" s="1">
        <v>1.2706714301499024E-3</v>
      </c>
      <c r="CR11" s="1">
        <v>0</v>
      </c>
      <c r="CS11" s="1">
        <v>0</v>
      </c>
      <c r="CT11" s="1">
        <v>0</v>
      </c>
      <c r="CU11" s="1">
        <v>0</v>
      </c>
      <c r="CV11" s="1">
        <v>7.8798470402989984E-2</v>
      </c>
      <c r="CW11" s="1">
        <v>0.15993030402809791</v>
      </c>
      <c r="CX11" s="1">
        <v>0</v>
      </c>
      <c r="CY11" s="1">
        <v>5.1087264711216465E-6</v>
      </c>
      <c r="CZ11" s="1">
        <v>8.6063547705721097E-3</v>
      </c>
      <c r="DA11" s="1">
        <v>0</v>
      </c>
      <c r="DB11" s="1">
        <v>0</v>
      </c>
      <c r="DC11" s="3">
        <v>5.7118902685083118E-3</v>
      </c>
    </row>
    <row r="12" spans="1:107" customFormat="1" ht="12.75" customHeight="1">
      <c r="A12" s="254">
        <v>112</v>
      </c>
      <c r="B12" s="298" t="s">
        <v>249</v>
      </c>
      <c r="C12" s="1">
        <v>0</v>
      </c>
      <c r="D12" s="1">
        <v>9.1827364554637278E-5</v>
      </c>
      <c r="E12" s="1">
        <v>0</v>
      </c>
      <c r="F12" s="1">
        <v>0</v>
      </c>
      <c r="G12" s="1">
        <v>6.6089732398932587E-3</v>
      </c>
      <c r="H12" s="1">
        <v>0</v>
      </c>
      <c r="I12" s="1">
        <v>0</v>
      </c>
      <c r="J12" s="1">
        <v>1.3569891251522669E-3</v>
      </c>
      <c r="K12" s="1">
        <v>2.5699541870327164E-2</v>
      </c>
      <c r="L12" s="1">
        <v>0</v>
      </c>
      <c r="M12" s="1">
        <v>0</v>
      </c>
      <c r="N12" s="1">
        <v>0</v>
      </c>
      <c r="O12" s="1">
        <v>0</v>
      </c>
      <c r="P12" s="1">
        <v>0</v>
      </c>
      <c r="Q12" s="1">
        <v>0</v>
      </c>
      <c r="R12" s="1">
        <v>0</v>
      </c>
      <c r="S12" s="1">
        <v>0</v>
      </c>
      <c r="T12" s="1">
        <v>0</v>
      </c>
      <c r="U12" s="1">
        <v>0</v>
      </c>
      <c r="V12" s="1">
        <v>0</v>
      </c>
      <c r="W12" s="1">
        <v>0</v>
      </c>
      <c r="X12" s="1">
        <v>0</v>
      </c>
      <c r="Y12" s="1">
        <v>0</v>
      </c>
      <c r="Z12" s="1">
        <v>0</v>
      </c>
      <c r="AA12" s="1">
        <v>2.0354162426216163E-5</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0</v>
      </c>
      <c r="BE12" s="1">
        <v>0</v>
      </c>
      <c r="BF12" s="1">
        <v>0</v>
      </c>
      <c r="BG12" s="1">
        <v>0</v>
      </c>
      <c r="BH12" s="1">
        <v>0</v>
      </c>
      <c r="BI12" s="1">
        <v>0</v>
      </c>
      <c r="BJ12" s="1">
        <v>0</v>
      </c>
      <c r="BK12" s="1">
        <v>0</v>
      </c>
      <c r="BL12" s="1">
        <v>0</v>
      </c>
      <c r="BM12" s="1">
        <v>0</v>
      </c>
      <c r="BN12" s="1">
        <v>0</v>
      </c>
      <c r="BO12" s="1">
        <v>0</v>
      </c>
      <c r="BP12" s="1">
        <v>0</v>
      </c>
      <c r="BQ12" s="1">
        <v>8.6619684149983714E-5</v>
      </c>
      <c r="BR12" s="1">
        <v>0</v>
      </c>
      <c r="BS12" s="1">
        <v>0</v>
      </c>
      <c r="BT12" s="1">
        <v>0</v>
      </c>
      <c r="BU12" s="1">
        <v>0</v>
      </c>
      <c r="BV12" s="1">
        <v>0</v>
      </c>
      <c r="BW12" s="1">
        <v>0</v>
      </c>
      <c r="BX12" s="1">
        <v>0</v>
      </c>
      <c r="BY12" s="1">
        <v>0</v>
      </c>
      <c r="BZ12" s="1">
        <v>0</v>
      </c>
      <c r="CA12" s="1">
        <v>0</v>
      </c>
      <c r="CB12" s="1">
        <v>0</v>
      </c>
      <c r="CC12" s="1">
        <v>9.633067694193887E-4</v>
      </c>
      <c r="CD12" s="1">
        <v>0</v>
      </c>
      <c r="CE12" s="1">
        <v>0</v>
      </c>
      <c r="CF12" s="1">
        <v>0</v>
      </c>
      <c r="CG12" s="1">
        <v>0</v>
      </c>
      <c r="CH12" s="1">
        <v>0</v>
      </c>
      <c r="CI12" s="1">
        <v>0</v>
      </c>
      <c r="CJ12" s="1">
        <v>2.4967105838058359E-5</v>
      </c>
      <c r="CK12" s="1">
        <v>0</v>
      </c>
      <c r="CL12" s="1">
        <v>0</v>
      </c>
      <c r="CM12" s="1">
        <v>2.3318101692594684E-4</v>
      </c>
      <c r="CN12" s="1">
        <v>0</v>
      </c>
      <c r="CO12" s="1">
        <v>2.0224577074599197E-3</v>
      </c>
      <c r="CP12" s="1">
        <v>1.9302316277953354E-3</v>
      </c>
      <c r="CQ12" s="1">
        <v>0</v>
      </c>
      <c r="CR12" s="1">
        <v>0</v>
      </c>
      <c r="CS12" s="1">
        <v>0</v>
      </c>
      <c r="CT12" s="1">
        <v>0</v>
      </c>
      <c r="CU12" s="1">
        <v>1.3246787653993906E-5</v>
      </c>
      <c r="CV12" s="1">
        <v>2.7477376152821274E-2</v>
      </c>
      <c r="CW12" s="1">
        <v>7.4847711557458022E-2</v>
      </c>
      <c r="CX12" s="1">
        <v>0</v>
      </c>
      <c r="CY12" s="1">
        <v>0</v>
      </c>
      <c r="CZ12" s="1">
        <v>2.179677317873354E-3</v>
      </c>
      <c r="DA12" s="1">
        <v>0</v>
      </c>
      <c r="DB12" s="1">
        <v>1.2470712720126975E-3</v>
      </c>
      <c r="DC12" s="3">
        <v>1.5866098107747042E-3</v>
      </c>
    </row>
    <row r="13" spans="1:107" customFormat="1" ht="12.75" customHeight="1">
      <c r="A13" s="255">
        <v>113</v>
      </c>
      <c r="B13" s="271" t="s">
        <v>376</v>
      </c>
      <c r="C13" s="26">
        <v>7.236740031473724E-3</v>
      </c>
      <c r="D13" s="26">
        <v>0.30229568411386593</v>
      </c>
      <c r="E13" s="26">
        <v>1.5773150199379707E-2</v>
      </c>
      <c r="F13" s="26">
        <v>0</v>
      </c>
      <c r="G13" s="26">
        <v>5.9904731027258899E-2</v>
      </c>
      <c r="H13" s="26">
        <v>0</v>
      </c>
      <c r="I13" s="26">
        <v>0</v>
      </c>
      <c r="J13" s="26">
        <v>0</v>
      </c>
      <c r="K13" s="26">
        <v>0</v>
      </c>
      <c r="L13" s="26">
        <v>8.3927339618303058E-3</v>
      </c>
      <c r="M13" s="26">
        <v>0</v>
      </c>
      <c r="N13" s="26">
        <v>0</v>
      </c>
      <c r="O13" s="26">
        <v>0</v>
      </c>
      <c r="P13" s="26">
        <v>0</v>
      </c>
      <c r="Q13" s="26">
        <v>0</v>
      </c>
      <c r="R13" s="26">
        <v>0</v>
      </c>
      <c r="S13" s="26">
        <v>0</v>
      </c>
      <c r="T13" s="26">
        <v>0</v>
      </c>
      <c r="U13" s="26">
        <v>1.9573302016050108E-4</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6">
        <v>0</v>
      </c>
      <c r="AN13" s="26">
        <v>0</v>
      </c>
      <c r="AO13" s="26">
        <v>0</v>
      </c>
      <c r="AP13" s="26">
        <v>0</v>
      </c>
      <c r="AQ13" s="26">
        <v>0</v>
      </c>
      <c r="AR13" s="26">
        <v>0</v>
      </c>
      <c r="AS13" s="26">
        <v>0</v>
      </c>
      <c r="AT13" s="26">
        <v>0</v>
      </c>
      <c r="AU13" s="26">
        <v>0</v>
      </c>
      <c r="AV13" s="26">
        <v>0</v>
      </c>
      <c r="AW13" s="26">
        <v>0</v>
      </c>
      <c r="AX13" s="26">
        <v>0</v>
      </c>
      <c r="AY13" s="26">
        <v>0</v>
      </c>
      <c r="AZ13" s="26">
        <v>0</v>
      </c>
      <c r="BA13" s="26">
        <v>0</v>
      </c>
      <c r="BB13" s="26">
        <v>0</v>
      </c>
      <c r="BC13" s="26">
        <v>0</v>
      </c>
      <c r="BD13" s="26">
        <v>0</v>
      </c>
      <c r="BE13" s="26">
        <v>0</v>
      </c>
      <c r="BF13" s="26">
        <v>0</v>
      </c>
      <c r="BG13" s="26">
        <v>0</v>
      </c>
      <c r="BH13" s="26">
        <v>0</v>
      </c>
      <c r="BI13" s="26">
        <v>0</v>
      </c>
      <c r="BJ13" s="26">
        <v>0</v>
      </c>
      <c r="BK13" s="26">
        <v>6.2569086699897807E-5</v>
      </c>
      <c r="BL13" s="26">
        <v>0</v>
      </c>
      <c r="BM13" s="26">
        <v>0</v>
      </c>
      <c r="BN13" s="26">
        <v>0</v>
      </c>
      <c r="BO13" s="26">
        <v>0</v>
      </c>
      <c r="BP13" s="26">
        <v>0</v>
      </c>
      <c r="BQ13" s="26">
        <v>4.6774629440991208E-5</v>
      </c>
      <c r="BR13" s="26">
        <v>0</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0</v>
      </c>
      <c r="CI13" s="26">
        <v>0</v>
      </c>
      <c r="CJ13" s="26">
        <v>0</v>
      </c>
      <c r="CK13" s="26">
        <v>3.2468343365218912E-4</v>
      </c>
      <c r="CL13" s="26">
        <v>3.3053648614289346E-3</v>
      </c>
      <c r="CM13" s="26">
        <v>1.2835652307850284E-5</v>
      </c>
      <c r="CN13" s="26">
        <v>0</v>
      </c>
      <c r="CO13" s="26">
        <v>4.2134535572081658E-5</v>
      </c>
      <c r="CP13" s="26">
        <v>2.0002400288034563E-5</v>
      </c>
      <c r="CQ13" s="26">
        <v>0</v>
      </c>
      <c r="CR13" s="26">
        <v>0</v>
      </c>
      <c r="CS13" s="26">
        <v>0</v>
      </c>
      <c r="CT13" s="26">
        <v>0</v>
      </c>
      <c r="CU13" s="26">
        <v>0</v>
      </c>
      <c r="CV13" s="26">
        <v>0</v>
      </c>
      <c r="CW13" s="26">
        <v>0</v>
      </c>
      <c r="CX13" s="26">
        <v>0</v>
      </c>
      <c r="CY13" s="26">
        <v>7.4076533831263875E-5</v>
      </c>
      <c r="CZ13" s="26">
        <v>0</v>
      </c>
      <c r="DA13" s="26">
        <v>0</v>
      </c>
      <c r="DB13" s="26">
        <v>0</v>
      </c>
      <c r="DC13" s="6">
        <v>1.5913572967435094E-3</v>
      </c>
    </row>
    <row r="14" spans="1:107" customFormat="1" ht="12.75" customHeight="1">
      <c r="A14" s="254">
        <v>114</v>
      </c>
      <c r="B14" s="298" t="s">
        <v>251</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0</v>
      </c>
      <c r="DB14" s="1">
        <v>0</v>
      </c>
      <c r="DC14" s="3">
        <v>0</v>
      </c>
    </row>
    <row r="15" spans="1:107" customFormat="1" ht="12.75" customHeight="1">
      <c r="A15" s="254">
        <v>151</v>
      </c>
      <c r="B15" s="298" t="s">
        <v>252</v>
      </c>
      <c r="C15" s="1">
        <v>1.4406986280116141E-4</v>
      </c>
      <c r="D15" s="1">
        <v>4.5913682277318639E-5</v>
      </c>
      <c r="E15" s="1">
        <v>8.8613203367301732E-5</v>
      </c>
      <c r="F15" s="1">
        <v>2.8440093918449686E-3</v>
      </c>
      <c r="G15" s="1">
        <v>8.5043768860513253E-3</v>
      </c>
      <c r="H15" s="1">
        <v>0</v>
      </c>
      <c r="I15" s="1">
        <v>0</v>
      </c>
      <c r="J15" s="1">
        <v>0</v>
      </c>
      <c r="K15" s="1">
        <v>0</v>
      </c>
      <c r="L15" s="1">
        <v>0</v>
      </c>
      <c r="M15" s="1">
        <v>0</v>
      </c>
      <c r="N15" s="1">
        <v>0.12045940170940171</v>
      </c>
      <c r="O15" s="1">
        <v>0.16070744477078278</v>
      </c>
      <c r="P15" s="1">
        <v>2.9982010793523883E-4</v>
      </c>
      <c r="Q15" s="1">
        <v>4.7790802524797114E-3</v>
      </c>
      <c r="R15" s="1">
        <v>2.4562709341272794E-3</v>
      </c>
      <c r="S15" s="1">
        <v>1.8521948508983145E-4</v>
      </c>
      <c r="T15" s="1">
        <v>4.2532076274190119E-4</v>
      </c>
      <c r="U15" s="1">
        <v>9.7866510080250532E-4</v>
      </c>
      <c r="V15" s="1">
        <v>0</v>
      </c>
      <c r="W15" s="1">
        <v>0</v>
      </c>
      <c r="X15" s="1">
        <v>0</v>
      </c>
      <c r="Y15" s="1">
        <v>0</v>
      </c>
      <c r="Z15" s="1">
        <v>0</v>
      </c>
      <c r="AA15" s="1">
        <v>0</v>
      </c>
      <c r="AB15" s="1">
        <v>1.9807471378203857E-5</v>
      </c>
      <c r="AC15" s="1">
        <v>0</v>
      </c>
      <c r="AD15" s="1">
        <v>0</v>
      </c>
      <c r="AE15" s="1">
        <v>6.314208676064029E-4</v>
      </c>
      <c r="AF15" s="1">
        <v>1.3251783893985729E-2</v>
      </c>
      <c r="AG15" s="1">
        <v>4.834254143646409E-2</v>
      </c>
      <c r="AH15" s="1">
        <v>0</v>
      </c>
      <c r="AI15" s="1">
        <v>0</v>
      </c>
      <c r="AJ15" s="1">
        <v>0</v>
      </c>
      <c r="AK15" s="1">
        <v>9.1275167785234896E-4</v>
      </c>
      <c r="AL15" s="1">
        <v>0</v>
      </c>
      <c r="AM15" s="1">
        <v>0</v>
      </c>
      <c r="AN15" s="1">
        <v>0</v>
      </c>
      <c r="AO15" s="1">
        <v>0</v>
      </c>
      <c r="AP15" s="1">
        <v>2.5477207698036295E-3</v>
      </c>
      <c r="AQ15" s="1">
        <v>8.7017055342847205E-5</v>
      </c>
      <c r="AR15" s="1">
        <v>1.8683731141108878E-4</v>
      </c>
      <c r="AS15" s="1">
        <v>1.1010305646084735E-4</v>
      </c>
      <c r="AT15" s="1">
        <v>1.1269493177387914E-3</v>
      </c>
      <c r="AU15" s="1">
        <v>4.2921842777783262E-4</v>
      </c>
      <c r="AV15" s="1">
        <v>2.462922719127683E-3</v>
      </c>
      <c r="AW15" s="1">
        <v>0</v>
      </c>
      <c r="AX15" s="1">
        <v>0</v>
      </c>
      <c r="AY15" s="1">
        <v>1.8512804689910522E-3</v>
      </c>
      <c r="AZ15" s="1">
        <v>0</v>
      </c>
      <c r="BA15" s="1">
        <v>0</v>
      </c>
      <c r="BB15" s="1">
        <v>6.8470458310325791E-4</v>
      </c>
      <c r="BC15" s="1">
        <v>0</v>
      </c>
      <c r="BD15" s="1">
        <v>5.7784497485252335E-4</v>
      </c>
      <c r="BE15" s="1">
        <v>3.347319786903022E-3</v>
      </c>
      <c r="BF15" s="1">
        <v>0</v>
      </c>
      <c r="BG15" s="1">
        <v>4.3116723129042189E-3</v>
      </c>
      <c r="BH15" s="1">
        <v>0</v>
      </c>
      <c r="BI15" s="1">
        <v>3.4678126069046959E-4</v>
      </c>
      <c r="BJ15" s="1">
        <v>2.1623598769283732E-3</v>
      </c>
      <c r="BK15" s="1">
        <v>8.3425448933197076E-5</v>
      </c>
      <c r="BL15" s="1">
        <v>4.1434461041248009E-5</v>
      </c>
      <c r="BM15" s="1">
        <v>0</v>
      </c>
      <c r="BN15" s="1">
        <v>0</v>
      </c>
      <c r="BO15" s="1">
        <v>8.6562599186311572E-5</v>
      </c>
      <c r="BP15" s="1">
        <v>3.3179601181193804E-5</v>
      </c>
      <c r="BQ15" s="1">
        <v>2.823801703289469E-4</v>
      </c>
      <c r="BR15" s="1">
        <v>4.8153552046766728E-6</v>
      </c>
      <c r="BS15" s="1">
        <v>0</v>
      </c>
      <c r="BT15" s="1">
        <v>0</v>
      </c>
      <c r="BU15" s="1">
        <v>0</v>
      </c>
      <c r="BV15" s="1">
        <v>2.0850708924103419E-4</v>
      </c>
      <c r="BW15" s="1">
        <v>6.3321196770618963E-5</v>
      </c>
      <c r="BX15" s="1">
        <v>1.1466969394658685E-5</v>
      </c>
      <c r="BY15" s="1">
        <v>2.6062829413267081E-3</v>
      </c>
      <c r="BZ15" s="1">
        <v>8.6865879082696315E-5</v>
      </c>
      <c r="CA15" s="1">
        <v>1.0070493454179255E-3</v>
      </c>
      <c r="CB15" s="1">
        <v>2.8282256924102542E-4</v>
      </c>
      <c r="CC15" s="1">
        <v>4.3786671337244941E-4</v>
      </c>
      <c r="CD15" s="1">
        <v>0</v>
      </c>
      <c r="CE15" s="1">
        <v>0</v>
      </c>
      <c r="CF15" s="1">
        <v>0</v>
      </c>
      <c r="CG15" s="1">
        <v>3.3658700774150119E-4</v>
      </c>
      <c r="CH15" s="1">
        <v>0</v>
      </c>
      <c r="CI15" s="1">
        <v>8.7397308162908579E-5</v>
      </c>
      <c r="CJ15" s="1">
        <v>7.2404606930369237E-5</v>
      </c>
      <c r="CK15" s="1">
        <v>0</v>
      </c>
      <c r="CL15" s="1">
        <v>0</v>
      </c>
      <c r="CM15" s="1">
        <v>5.5621160000684571E-5</v>
      </c>
      <c r="CN15" s="1">
        <v>1.8433179723502304E-3</v>
      </c>
      <c r="CO15" s="1">
        <v>5.2668169465102071E-5</v>
      </c>
      <c r="CP15" s="1">
        <v>5.0006000720086407E-5</v>
      </c>
      <c r="CQ15" s="1">
        <v>1.2890869581230893E-4</v>
      </c>
      <c r="CR15" s="1">
        <v>1.6543053296203368E-4</v>
      </c>
      <c r="CS15" s="1">
        <v>0</v>
      </c>
      <c r="CT15" s="1">
        <v>0</v>
      </c>
      <c r="CU15" s="1">
        <v>3.245462975228507E-4</v>
      </c>
      <c r="CV15" s="1">
        <v>5.883065423148132E-4</v>
      </c>
      <c r="CW15" s="1">
        <v>0</v>
      </c>
      <c r="CX15" s="1">
        <v>2.3708542978319856E-4</v>
      </c>
      <c r="CY15" s="1">
        <v>2.4675148855517553E-3</v>
      </c>
      <c r="CZ15" s="1">
        <v>4.4941800368522762E-4</v>
      </c>
      <c r="DA15" s="1">
        <v>1.386874546773024E-2</v>
      </c>
      <c r="DB15" s="1">
        <v>1.5116015418335728E-4</v>
      </c>
      <c r="DC15" s="3">
        <v>7.2864414649222501E-4</v>
      </c>
    </row>
    <row r="16" spans="1:107" customFormat="1" ht="12.75" customHeight="1">
      <c r="A16" s="254">
        <v>152</v>
      </c>
      <c r="B16" s="298" t="s">
        <v>253</v>
      </c>
      <c r="C16" s="1">
        <v>3.8566394042157059E-3</v>
      </c>
      <c r="D16" s="1">
        <v>6.6574839302112028E-4</v>
      </c>
      <c r="E16" s="1">
        <v>1.6836508639787328E-3</v>
      </c>
      <c r="F16" s="1">
        <v>2.9762888984424086E-4</v>
      </c>
      <c r="G16" s="1">
        <v>5.5615133301743277E-3</v>
      </c>
      <c r="H16" s="1">
        <v>4.0026684456304206E-3</v>
      </c>
      <c r="I16" s="1">
        <v>0</v>
      </c>
      <c r="J16" s="1">
        <v>6.6271561926040936E-4</v>
      </c>
      <c r="K16" s="1">
        <v>1.1070047856668427E-4</v>
      </c>
      <c r="L16" s="1">
        <v>0</v>
      </c>
      <c r="M16" s="1">
        <v>0</v>
      </c>
      <c r="N16" s="1">
        <v>2.938034188034188E-3</v>
      </c>
      <c r="O16" s="1">
        <v>7.9811007534159109E-3</v>
      </c>
      <c r="P16" s="1">
        <v>8.328336331534413E-4</v>
      </c>
      <c r="Q16" s="1">
        <v>1.7132551848512173E-3</v>
      </c>
      <c r="R16" s="1">
        <v>1.4886490509862301E-3</v>
      </c>
      <c r="S16" s="1">
        <v>1.1113169105389886E-3</v>
      </c>
      <c r="T16" s="1">
        <v>2.8354717516126748E-4</v>
      </c>
      <c r="U16" s="1">
        <v>2.935995302407516E-3</v>
      </c>
      <c r="V16" s="1">
        <v>2.2829312837683585E-4</v>
      </c>
      <c r="W16" s="1">
        <v>5.0187126285148916E-5</v>
      </c>
      <c r="X16" s="1">
        <v>2.6242035542212936E-4</v>
      </c>
      <c r="Y16" s="1">
        <v>1.7654699302639378E-4</v>
      </c>
      <c r="Z16" s="1">
        <v>0</v>
      </c>
      <c r="AA16" s="1">
        <v>6.9204152249134946E-4</v>
      </c>
      <c r="AB16" s="1">
        <v>3.1691954205126171E-4</v>
      </c>
      <c r="AC16" s="1">
        <v>8.6829222548507141E-6</v>
      </c>
      <c r="AD16" s="1">
        <v>1.1678627527692946E-4</v>
      </c>
      <c r="AE16" s="1">
        <v>2.7304686166763372E-4</v>
      </c>
      <c r="AF16" s="1">
        <v>1.5290519877675841E-3</v>
      </c>
      <c r="AG16" s="1">
        <v>1.841620626151013E-3</v>
      </c>
      <c r="AH16" s="1">
        <v>0</v>
      </c>
      <c r="AI16" s="1">
        <v>7.3195986717606318E-4</v>
      </c>
      <c r="AJ16" s="1">
        <v>3.5117691723614273E-3</v>
      </c>
      <c r="AK16" s="1">
        <v>2.523489932885906E-3</v>
      </c>
      <c r="AL16" s="1">
        <v>1.4917265468219188E-4</v>
      </c>
      <c r="AM16" s="1">
        <v>6.925207756232687E-4</v>
      </c>
      <c r="AN16" s="1">
        <v>3.505082369435682E-4</v>
      </c>
      <c r="AO16" s="1">
        <v>3.9716621902724065E-5</v>
      </c>
      <c r="AP16" s="1">
        <v>6.6632697056402614E-4</v>
      </c>
      <c r="AQ16" s="1">
        <v>9.5718760877131913E-4</v>
      </c>
      <c r="AR16" s="1">
        <v>7.4734924564435513E-4</v>
      </c>
      <c r="AS16" s="1">
        <v>1.0349687307319652E-3</v>
      </c>
      <c r="AT16" s="1">
        <v>6.0916179337231965E-4</v>
      </c>
      <c r="AU16" s="1">
        <v>7.0056341085577276E-4</v>
      </c>
      <c r="AV16" s="1">
        <v>4.0908917610278702E-3</v>
      </c>
      <c r="AW16" s="1">
        <v>2.1871202916160389E-3</v>
      </c>
      <c r="AX16" s="1">
        <v>2.1376402826435484E-3</v>
      </c>
      <c r="AY16" s="1">
        <v>4.3196544276457886E-3</v>
      </c>
      <c r="AZ16" s="1">
        <v>1.0328638497652581E-3</v>
      </c>
      <c r="BA16" s="1">
        <v>1.3172167983883465E-3</v>
      </c>
      <c r="BB16" s="1">
        <v>3.6996134732192158E-4</v>
      </c>
      <c r="BC16" s="1">
        <v>1.3315579227696406E-3</v>
      </c>
      <c r="BD16" s="1">
        <v>1.2763080755237772E-3</v>
      </c>
      <c r="BE16" s="1">
        <v>9.9005233133751358E-4</v>
      </c>
      <c r="BF16" s="1">
        <v>0</v>
      </c>
      <c r="BG16" s="1">
        <v>5.3895903911302745E-3</v>
      </c>
      <c r="BH16" s="1">
        <v>1.3176565984188121E-3</v>
      </c>
      <c r="BI16" s="1">
        <v>3.1632074454873917E-3</v>
      </c>
      <c r="BJ16" s="1">
        <v>1.624459410030768E-3</v>
      </c>
      <c r="BK16" s="1">
        <v>1.0150096286872311E-3</v>
      </c>
      <c r="BL16" s="1">
        <v>1.1601649091549442E-3</v>
      </c>
      <c r="BM16" s="1">
        <v>8.7714267400317798E-5</v>
      </c>
      <c r="BN16" s="1">
        <v>2.9571800331204166E-4</v>
      </c>
      <c r="BO16" s="1">
        <v>6.3479239403295147E-4</v>
      </c>
      <c r="BP16" s="1">
        <v>1.8414678655562561E-3</v>
      </c>
      <c r="BQ16" s="1">
        <v>3.8493787636252764E-3</v>
      </c>
      <c r="BR16" s="1">
        <v>1.4879447582450919E-3</v>
      </c>
      <c r="BS16" s="1">
        <v>1.743527155435446E-4</v>
      </c>
      <c r="BT16" s="1">
        <v>1.7162667765077404E-5</v>
      </c>
      <c r="BU16" s="1">
        <v>0</v>
      </c>
      <c r="BV16" s="1">
        <v>1.3552960800667223E-3</v>
      </c>
      <c r="BW16" s="1">
        <v>1.2110178882380877E-3</v>
      </c>
      <c r="BX16" s="1">
        <v>3.5547605123441924E-4</v>
      </c>
      <c r="BY16" s="1">
        <v>3.0648494276625878E-3</v>
      </c>
      <c r="BZ16" s="1">
        <v>1.9110493398193189E-3</v>
      </c>
      <c r="CA16" s="1">
        <v>5.0352467270896274E-4</v>
      </c>
      <c r="CB16" s="1">
        <v>7.6766125936849759E-4</v>
      </c>
      <c r="CC16" s="1">
        <v>1.9266135388387774E-3</v>
      </c>
      <c r="CD16" s="1">
        <v>1.744765702891326E-3</v>
      </c>
      <c r="CE16" s="1">
        <v>4.0246003697601588E-4</v>
      </c>
      <c r="CF16" s="1">
        <v>6.5616797900262466E-4</v>
      </c>
      <c r="CG16" s="1">
        <v>1.0097610232245036E-3</v>
      </c>
      <c r="CH16" s="1">
        <v>1.3568521031207597E-3</v>
      </c>
      <c r="CI16" s="1">
        <v>1.2672609683621744E-3</v>
      </c>
      <c r="CJ16" s="1">
        <v>3.6327138994374912E-3</v>
      </c>
      <c r="CK16" s="1">
        <v>1.748295411973326E-4</v>
      </c>
      <c r="CL16" s="1">
        <v>6.9343318771236391E-4</v>
      </c>
      <c r="CM16" s="1">
        <v>2.3489243723366022E-3</v>
      </c>
      <c r="CN16" s="1">
        <v>5.5299539170506912E-3</v>
      </c>
      <c r="CO16" s="1">
        <v>6.4255166747424529E-3</v>
      </c>
      <c r="CP16" s="1">
        <v>3.3203984478137375E-3</v>
      </c>
      <c r="CQ16" s="1">
        <v>2.3148318662296049E-2</v>
      </c>
      <c r="CR16" s="1">
        <v>2.729603793873556E-3</v>
      </c>
      <c r="CS16" s="1">
        <v>3.4312379906670324E-4</v>
      </c>
      <c r="CT16" s="1">
        <v>9.0246747815368364E-4</v>
      </c>
      <c r="CU16" s="1">
        <v>2.3380580209299245E-3</v>
      </c>
      <c r="CV16" s="1">
        <v>8.0978665236274283E-3</v>
      </c>
      <c r="CW16" s="1">
        <v>6.0366589836461423E-4</v>
      </c>
      <c r="CX16" s="1">
        <v>5.6110218382023659E-3</v>
      </c>
      <c r="CY16" s="1">
        <v>5.1674768255395454E-3</v>
      </c>
      <c r="CZ16" s="1">
        <v>5.8873758482764823E-3</v>
      </c>
      <c r="DA16" s="1">
        <v>2.1754894851341551E-3</v>
      </c>
      <c r="DB16" s="1">
        <v>4.9127050109591111E-4</v>
      </c>
      <c r="DC16" s="3">
        <v>1.6033209613848986E-3</v>
      </c>
    </row>
    <row r="17" spans="1:107" customFormat="1" ht="12.75" customHeight="1">
      <c r="A17" s="254">
        <v>161</v>
      </c>
      <c r="B17" s="298" t="s">
        <v>377</v>
      </c>
      <c r="C17" s="1">
        <v>6.6493782831305274E-5</v>
      </c>
      <c r="D17" s="1">
        <v>1.6069788797061523E-3</v>
      </c>
      <c r="E17" s="1">
        <v>8.8613203367301732E-5</v>
      </c>
      <c r="F17" s="1">
        <v>3.3069876649360098E-3</v>
      </c>
      <c r="G17" s="1">
        <v>1.6709479512182956E-3</v>
      </c>
      <c r="H17" s="1">
        <v>3.5317662755562533E-4</v>
      </c>
      <c r="I17" s="1">
        <v>0</v>
      </c>
      <c r="J17" s="1">
        <v>2.6508624770416376E-4</v>
      </c>
      <c r="K17" s="1">
        <v>2.0437011427695557E-4</v>
      </c>
      <c r="L17" s="1">
        <v>1.2646585421936078E-3</v>
      </c>
      <c r="M17" s="1">
        <v>0</v>
      </c>
      <c r="N17" s="1">
        <v>0</v>
      </c>
      <c r="O17" s="1">
        <v>1.9154641808198186E-4</v>
      </c>
      <c r="P17" s="1">
        <v>7.6287560796855216E-3</v>
      </c>
      <c r="Q17" s="1">
        <v>0.13056807935076645</v>
      </c>
      <c r="R17" s="1">
        <v>0</v>
      </c>
      <c r="S17" s="1">
        <v>5.556584552694943E-4</v>
      </c>
      <c r="T17" s="1">
        <v>0</v>
      </c>
      <c r="U17" s="1">
        <v>3.9146604032100216E-4</v>
      </c>
      <c r="V17" s="1">
        <v>0</v>
      </c>
      <c r="W17" s="1">
        <v>0</v>
      </c>
      <c r="X17" s="1">
        <v>7.8726106626638811E-5</v>
      </c>
      <c r="Y17" s="1">
        <v>1.2610499501885269E-5</v>
      </c>
      <c r="Z17" s="1">
        <v>0</v>
      </c>
      <c r="AA17" s="1">
        <v>0</v>
      </c>
      <c r="AB17" s="1">
        <v>1.38652299647427E-4</v>
      </c>
      <c r="AC17" s="1">
        <v>0</v>
      </c>
      <c r="AD17" s="1">
        <v>0</v>
      </c>
      <c r="AE17" s="1">
        <v>1.3652343083381686E-4</v>
      </c>
      <c r="AF17" s="1">
        <v>3.9206461224809847E-5</v>
      </c>
      <c r="AG17" s="1">
        <v>4.6040515653775324E-4</v>
      </c>
      <c r="AH17" s="1">
        <v>0</v>
      </c>
      <c r="AI17" s="1">
        <v>1.0711607812332631E-4</v>
      </c>
      <c r="AJ17" s="1">
        <v>1.5992786636294609E-2</v>
      </c>
      <c r="AK17" s="1">
        <v>3.5973154362416108E-3</v>
      </c>
      <c r="AL17" s="1">
        <v>1.4072891951150177E-6</v>
      </c>
      <c r="AM17" s="1">
        <v>0</v>
      </c>
      <c r="AN17" s="1">
        <v>0</v>
      </c>
      <c r="AO17" s="1">
        <v>0</v>
      </c>
      <c r="AP17" s="1">
        <v>4.7034844980990082E-3</v>
      </c>
      <c r="AQ17" s="1">
        <v>7.831534980856248E-4</v>
      </c>
      <c r="AR17" s="1">
        <v>6.5393058993881074E-4</v>
      </c>
      <c r="AS17" s="1">
        <v>8.8082445168677882E-5</v>
      </c>
      <c r="AT17" s="1">
        <v>6.0916179337231965E-5</v>
      </c>
      <c r="AU17" s="1">
        <v>5.4762351130275189E-4</v>
      </c>
      <c r="AV17" s="1">
        <v>6.4813755766517976E-5</v>
      </c>
      <c r="AW17" s="1">
        <v>1.6200891049007697E-4</v>
      </c>
      <c r="AX17" s="1">
        <v>1.1875779348019714E-4</v>
      </c>
      <c r="AY17" s="1">
        <v>3.0854674483184202E-4</v>
      </c>
      <c r="AZ17" s="1">
        <v>1.8779342723004695E-4</v>
      </c>
      <c r="BA17" s="1">
        <v>4.6490004649000463E-4</v>
      </c>
      <c r="BB17" s="1">
        <v>2.2087244616234126E-5</v>
      </c>
      <c r="BC17" s="1">
        <v>0</v>
      </c>
      <c r="BD17" s="1">
        <v>1.9916016123557842E-4</v>
      </c>
      <c r="BE17" s="1">
        <v>3.1351657159021263E-3</v>
      </c>
      <c r="BF17" s="1">
        <v>0</v>
      </c>
      <c r="BG17" s="1">
        <v>2.2328303048968278E-2</v>
      </c>
      <c r="BH17" s="1">
        <v>0</v>
      </c>
      <c r="BI17" s="1">
        <v>5.2724810324709104E-2</v>
      </c>
      <c r="BJ17" s="1">
        <v>1.3447511672440132E-2</v>
      </c>
      <c r="BK17" s="1">
        <v>1.6615568579195085E-3</v>
      </c>
      <c r="BL17" s="1">
        <v>3.6462325716298243E-3</v>
      </c>
      <c r="BM17" s="1">
        <v>1.4574062891129726E-3</v>
      </c>
      <c r="BN17" s="1">
        <v>0</v>
      </c>
      <c r="BO17" s="1">
        <v>0</v>
      </c>
      <c r="BP17" s="1">
        <v>0</v>
      </c>
      <c r="BQ17" s="1">
        <v>5.0585895543590485E-4</v>
      </c>
      <c r="BR17" s="1">
        <v>8.1861038479503446E-5</v>
      </c>
      <c r="BS17" s="1">
        <v>0</v>
      </c>
      <c r="BT17" s="1">
        <v>0</v>
      </c>
      <c r="BU17" s="1">
        <v>3.3033062792549063E-6</v>
      </c>
      <c r="BV17" s="1">
        <v>0</v>
      </c>
      <c r="BW17" s="1">
        <v>0</v>
      </c>
      <c r="BX17" s="1">
        <v>0</v>
      </c>
      <c r="BY17" s="1">
        <v>1.6833453295874063E-4</v>
      </c>
      <c r="BZ17" s="1">
        <v>0</v>
      </c>
      <c r="CA17" s="1">
        <v>0</v>
      </c>
      <c r="CB17" s="1">
        <v>4.6463707803882752E-4</v>
      </c>
      <c r="CC17" s="1">
        <v>3.6780803923285752E-3</v>
      </c>
      <c r="CD17" s="1">
        <v>0</v>
      </c>
      <c r="CE17" s="1">
        <v>3.7730628466501489E-5</v>
      </c>
      <c r="CF17" s="1">
        <v>8.2020997375328083E-5</v>
      </c>
      <c r="CG17" s="1">
        <v>0</v>
      </c>
      <c r="CH17" s="1">
        <v>0</v>
      </c>
      <c r="CI17" s="1">
        <v>8.7397308162908579E-5</v>
      </c>
      <c r="CJ17" s="1">
        <v>2.4967105838058359E-5</v>
      </c>
      <c r="CK17" s="1">
        <v>2.4975648742476084E-5</v>
      </c>
      <c r="CL17" s="1">
        <v>6.9343318771236394E-5</v>
      </c>
      <c r="CM17" s="1">
        <v>0</v>
      </c>
      <c r="CN17" s="1">
        <v>3.0721966205837174E-4</v>
      </c>
      <c r="CO17" s="1">
        <v>2.1067267786040829E-5</v>
      </c>
      <c r="CP17" s="1">
        <v>2.0002400288034563E-5</v>
      </c>
      <c r="CQ17" s="1">
        <v>9.2077639865934956E-5</v>
      </c>
      <c r="CR17" s="1">
        <v>2.7571755493672282E-5</v>
      </c>
      <c r="CS17" s="1">
        <v>0</v>
      </c>
      <c r="CT17" s="1">
        <v>6.6034205718562219E-5</v>
      </c>
      <c r="CU17" s="1">
        <v>2.4506557159888729E-4</v>
      </c>
      <c r="CV17" s="1">
        <v>2.2494073676742859E-4</v>
      </c>
      <c r="CW17" s="1">
        <v>7.4086269344748109E-4</v>
      </c>
      <c r="CX17" s="1">
        <v>3.1611390637759806E-4</v>
      </c>
      <c r="CY17" s="1">
        <v>3.7804575886300182E-4</v>
      </c>
      <c r="CZ17" s="1">
        <v>6.9659790571210284E-4</v>
      </c>
      <c r="DA17" s="1">
        <v>0</v>
      </c>
      <c r="DB17" s="1">
        <v>0</v>
      </c>
      <c r="DC17" s="3">
        <v>1.6414907485740927E-3</v>
      </c>
    </row>
    <row r="18" spans="1:107" customFormat="1" ht="12.75" customHeight="1">
      <c r="A18" s="255">
        <v>162</v>
      </c>
      <c r="B18" s="271" t="s">
        <v>255</v>
      </c>
      <c r="C18" s="26">
        <v>0</v>
      </c>
      <c r="D18" s="26">
        <v>0</v>
      </c>
      <c r="E18" s="26">
        <v>0</v>
      </c>
      <c r="F18" s="26">
        <v>3.3069876649360097E-5</v>
      </c>
      <c r="G18" s="26">
        <v>3.2421378157966932E-4</v>
      </c>
      <c r="H18" s="26">
        <v>7.8483695012361186E-4</v>
      </c>
      <c r="I18" s="26">
        <v>0</v>
      </c>
      <c r="J18" s="26">
        <v>1.5147785583095072E-4</v>
      </c>
      <c r="K18" s="26">
        <v>5.9607949997445375E-5</v>
      </c>
      <c r="L18" s="26">
        <v>0</v>
      </c>
      <c r="M18" s="26">
        <v>0</v>
      </c>
      <c r="N18" s="26">
        <v>2.6709401709401712E-4</v>
      </c>
      <c r="O18" s="26">
        <v>3.8309283616396372E-4</v>
      </c>
      <c r="P18" s="26">
        <v>9.9940035978412952E-5</v>
      </c>
      <c r="Q18" s="26">
        <v>2.3534715960324616E-2</v>
      </c>
      <c r="R18" s="26">
        <v>5.9545962039449197E-4</v>
      </c>
      <c r="S18" s="26">
        <v>5.556584552694943E-4</v>
      </c>
      <c r="T18" s="26">
        <v>2.1266038137095059E-4</v>
      </c>
      <c r="U18" s="26">
        <v>0</v>
      </c>
      <c r="V18" s="26">
        <v>8.751236587778708E-4</v>
      </c>
      <c r="W18" s="26">
        <v>8.9619868366337343E-5</v>
      </c>
      <c r="X18" s="26">
        <v>5.300891179527014E-4</v>
      </c>
      <c r="Y18" s="26">
        <v>1.639364935245085E-4</v>
      </c>
      <c r="Z18" s="26">
        <v>0</v>
      </c>
      <c r="AA18" s="26">
        <v>9.7699979645837569E-4</v>
      </c>
      <c r="AB18" s="26">
        <v>2.5749712791665018E-4</v>
      </c>
      <c r="AC18" s="26">
        <v>5.209753352910429E-6</v>
      </c>
      <c r="AD18" s="26">
        <v>6.4232451402311205E-5</v>
      </c>
      <c r="AE18" s="26">
        <v>7.8500972729444692E-4</v>
      </c>
      <c r="AF18" s="26">
        <v>9.8016153062024632E-4</v>
      </c>
      <c r="AG18" s="26">
        <v>0</v>
      </c>
      <c r="AH18" s="26">
        <v>0</v>
      </c>
      <c r="AI18" s="26">
        <v>3.9275895311886313E-4</v>
      </c>
      <c r="AJ18" s="26">
        <v>2.9422930903568716E-3</v>
      </c>
      <c r="AK18" s="26">
        <v>1.7181208053691276E-3</v>
      </c>
      <c r="AL18" s="26">
        <v>8.7251930097131104E-5</v>
      </c>
      <c r="AM18" s="26">
        <v>2.3084025854108956E-4</v>
      </c>
      <c r="AN18" s="26">
        <v>0</v>
      </c>
      <c r="AO18" s="26">
        <v>0</v>
      </c>
      <c r="AP18" s="26">
        <v>1.9597852075412534E-4</v>
      </c>
      <c r="AQ18" s="26">
        <v>2.610511660285416E-4</v>
      </c>
      <c r="AR18" s="26">
        <v>1.8683731141108878E-4</v>
      </c>
      <c r="AS18" s="26">
        <v>4.1839161455121992E-4</v>
      </c>
      <c r="AT18" s="26">
        <v>2.1320662768031188E-4</v>
      </c>
      <c r="AU18" s="26">
        <v>3.6508234086850131E-4</v>
      </c>
      <c r="AV18" s="26">
        <v>1.3077128369362156E-3</v>
      </c>
      <c r="AW18" s="26">
        <v>8.1004455245038481E-4</v>
      </c>
      <c r="AX18" s="26">
        <v>6.5316786414108428E-4</v>
      </c>
      <c r="AY18" s="26">
        <v>9.2564023449552611E-4</v>
      </c>
      <c r="AZ18" s="26">
        <v>1.1267605633802818E-3</v>
      </c>
      <c r="BA18" s="26">
        <v>5.4238338757167214E-4</v>
      </c>
      <c r="BB18" s="26">
        <v>3.804527885146328E-3</v>
      </c>
      <c r="BC18" s="26">
        <v>1.3315579227696406E-3</v>
      </c>
      <c r="BD18" s="26">
        <v>3.0294785089355589E-4</v>
      </c>
      <c r="BE18" s="26">
        <v>7.0246570175852155E-3</v>
      </c>
      <c r="BF18" s="26">
        <v>0</v>
      </c>
      <c r="BG18" s="26">
        <v>3.6957191253464737E-3</v>
      </c>
      <c r="BH18" s="26">
        <v>1.0135819987837016E-4</v>
      </c>
      <c r="BI18" s="26">
        <v>1.0506534952270715E-2</v>
      </c>
      <c r="BJ18" s="26">
        <v>2.0816748068937324E-2</v>
      </c>
      <c r="BK18" s="26">
        <v>4.8664845211031623E-5</v>
      </c>
      <c r="BL18" s="26">
        <v>8.2868922082496017E-5</v>
      </c>
      <c r="BM18" s="26">
        <v>6.6797788251011245E-4</v>
      </c>
      <c r="BN18" s="26">
        <v>5.3229240596167494E-4</v>
      </c>
      <c r="BO18" s="26">
        <v>1.6158351848111492E-3</v>
      </c>
      <c r="BP18" s="26">
        <v>2.488470088589535E-3</v>
      </c>
      <c r="BQ18" s="26">
        <v>1.1139291381687905E-3</v>
      </c>
      <c r="BR18" s="26">
        <v>2.3932315367243065E-3</v>
      </c>
      <c r="BS18" s="26">
        <v>3.7049952053003226E-4</v>
      </c>
      <c r="BT18" s="26">
        <v>1.0383413997871829E-3</v>
      </c>
      <c r="BU18" s="26">
        <v>1.6516531396274531E-4</v>
      </c>
      <c r="BV18" s="26">
        <v>2.0850708924103419E-4</v>
      </c>
      <c r="BW18" s="26">
        <v>3.8784233022004115E-4</v>
      </c>
      <c r="BX18" s="26">
        <v>0</v>
      </c>
      <c r="BY18" s="26">
        <v>1.2015602869813555E-3</v>
      </c>
      <c r="BZ18" s="26">
        <v>6.0806115357887425E-4</v>
      </c>
      <c r="CA18" s="26">
        <v>0</v>
      </c>
      <c r="CB18" s="26">
        <v>2.1413708813963353E-3</v>
      </c>
      <c r="CC18" s="26">
        <v>2.2331202381994921E-3</v>
      </c>
      <c r="CD18" s="26">
        <v>2.4925224327018941E-4</v>
      </c>
      <c r="CE18" s="26">
        <v>2.3581642791563433E-3</v>
      </c>
      <c r="CF18" s="26">
        <v>6.971784776902887E-4</v>
      </c>
      <c r="CG18" s="26">
        <v>3.4500168293503872E-3</v>
      </c>
      <c r="CH18" s="26">
        <v>2.7137042062415195E-3</v>
      </c>
      <c r="CI18" s="26">
        <v>1.3546582765250831E-3</v>
      </c>
      <c r="CJ18" s="26">
        <v>9.8370397001949924E-4</v>
      </c>
      <c r="CK18" s="26">
        <v>1.6783635954943929E-3</v>
      </c>
      <c r="CL18" s="26">
        <v>2.6812749924878072E-3</v>
      </c>
      <c r="CM18" s="26">
        <v>1.6836097277130291E-3</v>
      </c>
      <c r="CN18" s="26">
        <v>6.1443932411674347E-4</v>
      </c>
      <c r="CO18" s="26">
        <v>8.9009206396022493E-3</v>
      </c>
      <c r="CP18" s="26">
        <v>3.2703924470936512E-3</v>
      </c>
      <c r="CQ18" s="26">
        <v>1.2669883245552649E-2</v>
      </c>
      <c r="CR18" s="26">
        <v>1.3234442636962695E-3</v>
      </c>
      <c r="CS18" s="26">
        <v>4.8037331869338459E-4</v>
      </c>
      <c r="CT18" s="26">
        <v>1.9810261715568666E-4</v>
      </c>
      <c r="CU18" s="26">
        <v>1.7883163332891774E-3</v>
      </c>
      <c r="CV18" s="26">
        <v>3.0799577803540222E-3</v>
      </c>
      <c r="CW18" s="26">
        <v>2.6684776643617603E-3</v>
      </c>
      <c r="CX18" s="26">
        <v>9.4834171913279423E-4</v>
      </c>
      <c r="CY18" s="26">
        <v>7.4485231948953606E-3</v>
      </c>
      <c r="CZ18" s="26">
        <v>3.4829895285605141E-3</v>
      </c>
      <c r="DA18" s="26">
        <v>0</v>
      </c>
      <c r="DB18" s="26">
        <v>1.5116015418335728E-4</v>
      </c>
      <c r="DC18" s="6">
        <v>1.6041755088592835E-3</v>
      </c>
    </row>
    <row r="19" spans="1:107" customFormat="1" ht="12.75" customHeight="1">
      <c r="A19" s="254">
        <v>163</v>
      </c>
      <c r="B19" s="298" t="s">
        <v>256</v>
      </c>
      <c r="C19" s="1">
        <v>9.9740674246957912E-5</v>
      </c>
      <c r="D19" s="1">
        <v>0</v>
      </c>
      <c r="E19" s="1">
        <v>1.7722640673460346E-4</v>
      </c>
      <c r="F19" s="1">
        <v>0</v>
      </c>
      <c r="G19" s="1">
        <v>3.2421378157966932E-4</v>
      </c>
      <c r="H19" s="1">
        <v>0</v>
      </c>
      <c r="I19" s="1">
        <v>0</v>
      </c>
      <c r="J19" s="1">
        <v>8.8362082568054585E-5</v>
      </c>
      <c r="K19" s="1">
        <v>3.4061685712825928E-5</v>
      </c>
      <c r="L19" s="1">
        <v>0</v>
      </c>
      <c r="M19" s="1">
        <v>0</v>
      </c>
      <c r="N19" s="1">
        <v>8.0128205128205125E-4</v>
      </c>
      <c r="O19" s="1">
        <v>2.8093474652024007E-3</v>
      </c>
      <c r="P19" s="1">
        <v>1.0660270504364048E-3</v>
      </c>
      <c r="Q19" s="1">
        <v>1.5779981965734897E-2</v>
      </c>
      <c r="R19" s="1">
        <v>0.25039077037588386</v>
      </c>
      <c r="S19" s="1">
        <v>0.36988331172439343</v>
      </c>
      <c r="T19" s="1">
        <v>0.13440136102644076</v>
      </c>
      <c r="U19" s="1">
        <v>0</v>
      </c>
      <c r="V19" s="1">
        <v>1.1414656418841792E-4</v>
      </c>
      <c r="W19" s="1">
        <v>0</v>
      </c>
      <c r="X19" s="1">
        <v>0</v>
      </c>
      <c r="Y19" s="1">
        <v>5.548619780829519E-4</v>
      </c>
      <c r="Z19" s="1">
        <v>0</v>
      </c>
      <c r="AA19" s="1">
        <v>1.526562181966212E-3</v>
      </c>
      <c r="AB19" s="1">
        <v>1.5845977102563086E-4</v>
      </c>
      <c r="AC19" s="1">
        <v>0</v>
      </c>
      <c r="AD19" s="1">
        <v>0</v>
      </c>
      <c r="AE19" s="1">
        <v>3.8738523499095533E-3</v>
      </c>
      <c r="AF19" s="1">
        <v>4.1166784286050338E-3</v>
      </c>
      <c r="AG19" s="1">
        <v>1.3812154696132596E-3</v>
      </c>
      <c r="AH19" s="1">
        <v>2.3121387283236993E-2</v>
      </c>
      <c r="AI19" s="1">
        <v>0</v>
      </c>
      <c r="AJ19" s="1">
        <v>1.3857251328777525E-2</v>
      </c>
      <c r="AK19" s="1">
        <v>5.3691275167785237E-5</v>
      </c>
      <c r="AL19" s="1">
        <v>0</v>
      </c>
      <c r="AM19" s="1">
        <v>0</v>
      </c>
      <c r="AN19" s="1">
        <v>3.505082369435682E-4</v>
      </c>
      <c r="AO19" s="1">
        <v>0</v>
      </c>
      <c r="AP19" s="1">
        <v>3.7235918943283818E-3</v>
      </c>
      <c r="AQ19" s="1">
        <v>8.7017055342847205E-5</v>
      </c>
      <c r="AR19" s="1">
        <v>2.8025596711663318E-4</v>
      </c>
      <c r="AS19" s="1">
        <v>2.6424733550603366E-4</v>
      </c>
      <c r="AT19" s="1">
        <v>2.1320662768031188E-4</v>
      </c>
      <c r="AU19" s="1">
        <v>4.6375324380593406E-4</v>
      </c>
      <c r="AV19" s="1">
        <v>1.3763391665713523E-3</v>
      </c>
      <c r="AW19" s="1">
        <v>2.5921425678412315E-3</v>
      </c>
      <c r="AX19" s="1">
        <v>1.24695683154207E-3</v>
      </c>
      <c r="AY19" s="1">
        <v>1.5427337241592102E-3</v>
      </c>
      <c r="AZ19" s="1">
        <v>2.8169014084507044E-4</v>
      </c>
      <c r="BA19" s="1">
        <v>5.4238338757167214E-4</v>
      </c>
      <c r="BB19" s="1">
        <v>9.3870789618995026E-4</v>
      </c>
      <c r="BC19" s="1">
        <v>2.2192632046160675E-3</v>
      </c>
      <c r="BD19" s="1">
        <v>1.3183841659256601E-4</v>
      </c>
      <c r="BE19" s="1">
        <v>0</v>
      </c>
      <c r="BF19" s="1">
        <v>0</v>
      </c>
      <c r="BG19" s="1">
        <v>1.0933169079149985E-2</v>
      </c>
      <c r="BH19" s="1">
        <v>1.0135819987837016E-4</v>
      </c>
      <c r="BI19" s="1">
        <v>3.7958489345848701E-3</v>
      </c>
      <c r="BJ19" s="1">
        <v>2.7217763625018826E-3</v>
      </c>
      <c r="BK19" s="1">
        <v>0</v>
      </c>
      <c r="BL19" s="1">
        <v>0</v>
      </c>
      <c r="BM19" s="1">
        <v>0</v>
      </c>
      <c r="BN19" s="1">
        <v>0</v>
      </c>
      <c r="BO19" s="1">
        <v>0</v>
      </c>
      <c r="BP19" s="1">
        <v>1.824878064965659E-4</v>
      </c>
      <c r="BQ19" s="1">
        <v>-7.8997151944785148E-4</v>
      </c>
      <c r="BR19" s="1">
        <v>4.2375125801154723E-4</v>
      </c>
      <c r="BS19" s="1">
        <v>0</v>
      </c>
      <c r="BT19" s="1">
        <v>0</v>
      </c>
      <c r="BU19" s="1">
        <v>8.5885963260627562E-5</v>
      </c>
      <c r="BV19" s="1">
        <v>0</v>
      </c>
      <c r="BW19" s="1">
        <v>2.4536963748614851E-4</v>
      </c>
      <c r="BX19" s="1">
        <v>0</v>
      </c>
      <c r="BY19" s="1">
        <v>6.3851029742970588E-5</v>
      </c>
      <c r="BZ19" s="1">
        <v>8.6865879082696315E-5</v>
      </c>
      <c r="CA19" s="1">
        <v>5.0352467270896274E-3</v>
      </c>
      <c r="CB19" s="1">
        <v>4.6867740045655644E-3</v>
      </c>
      <c r="CC19" s="1">
        <v>3.3715736929678607E-3</v>
      </c>
      <c r="CD19" s="1">
        <v>0</v>
      </c>
      <c r="CE19" s="1">
        <v>1.2576876155500496E-4</v>
      </c>
      <c r="CF19" s="1">
        <v>0</v>
      </c>
      <c r="CG19" s="1">
        <v>6.5634466509592732E-3</v>
      </c>
      <c r="CH19" s="1">
        <v>0</v>
      </c>
      <c r="CI19" s="1">
        <v>0.11484006292606187</v>
      </c>
      <c r="CJ19" s="1">
        <v>1.7976316203402017E-4</v>
      </c>
      <c r="CK19" s="1">
        <v>2.023027548140563E-3</v>
      </c>
      <c r="CL19" s="1">
        <v>3.3747081802001709E-3</v>
      </c>
      <c r="CM19" s="1">
        <v>0</v>
      </c>
      <c r="CN19" s="1">
        <v>3.0721966205837174E-3</v>
      </c>
      <c r="CO19" s="1">
        <v>1.1797669960182864E-3</v>
      </c>
      <c r="CP19" s="1">
        <v>1.1001320158419011E-3</v>
      </c>
      <c r="CQ19" s="1">
        <v>1.8783838532650731E-3</v>
      </c>
      <c r="CR19" s="1">
        <v>0</v>
      </c>
      <c r="CS19" s="1">
        <v>0</v>
      </c>
      <c r="CT19" s="1">
        <v>1.9810261715568666E-4</v>
      </c>
      <c r="CU19" s="1">
        <v>3.1129950986885681E-3</v>
      </c>
      <c r="CV19" s="1">
        <v>1.22852248542211E-3</v>
      </c>
      <c r="CW19" s="1">
        <v>0</v>
      </c>
      <c r="CX19" s="1">
        <v>6.0588498722372963E-4</v>
      </c>
      <c r="CY19" s="1">
        <v>1.0166365677532077E-3</v>
      </c>
      <c r="CZ19" s="1">
        <v>2.2470900184261381E-5</v>
      </c>
      <c r="DA19" s="1">
        <v>0.12218999274836838</v>
      </c>
      <c r="DB19" s="1">
        <v>1.2848613105585368E-3</v>
      </c>
      <c r="DC19" s="3">
        <v>1.8825680860700216E-3</v>
      </c>
    </row>
    <row r="20" spans="1:107" customFormat="1" ht="12.75" customHeight="1">
      <c r="A20" s="254">
        <v>164</v>
      </c>
      <c r="B20" s="298" t="s">
        <v>257</v>
      </c>
      <c r="C20" s="1">
        <v>3.0886362125141301E-2</v>
      </c>
      <c r="D20" s="1">
        <v>2.0431588613406796E-3</v>
      </c>
      <c r="E20" s="1">
        <v>4.3597696056712452E-2</v>
      </c>
      <c r="F20" s="1">
        <v>5.0596911273520949E-3</v>
      </c>
      <c r="G20" s="1">
        <v>2.2445569493977106E-3</v>
      </c>
      <c r="H20" s="1">
        <v>0</v>
      </c>
      <c r="I20" s="1">
        <v>0</v>
      </c>
      <c r="J20" s="1">
        <v>9.3474460202349167E-3</v>
      </c>
      <c r="K20" s="1">
        <v>1.4919018342217757E-2</v>
      </c>
      <c r="L20" s="1">
        <v>1.4945964589560819E-3</v>
      </c>
      <c r="M20" s="1">
        <v>0</v>
      </c>
      <c r="N20" s="1">
        <v>4.2735042735042739E-3</v>
      </c>
      <c r="O20" s="1">
        <v>3.3839867194483462E-3</v>
      </c>
      <c r="P20" s="1">
        <v>6.6626690652275302E-5</v>
      </c>
      <c r="Q20" s="1">
        <v>1.0279531109107305E-2</v>
      </c>
      <c r="R20" s="1">
        <v>2.6051358392259027E-4</v>
      </c>
      <c r="S20" s="1">
        <v>1.1113169105389886E-3</v>
      </c>
      <c r="T20" s="1">
        <v>1.2050754944353866E-3</v>
      </c>
      <c r="U20" s="1">
        <v>4.1103934233705222E-3</v>
      </c>
      <c r="V20" s="1">
        <v>5.3268396621261702E-4</v>
      </c>
      <c r="W20" s="1">
        <v>0</v>
      </c>
      <c r="X20" s="1">
        <v>1.1808915993995822E-3</v>
      </c>
      <c r="Y20" s="1">
        <v>2.5977628973883654E-3</v>
      </c>
      <c r="Z20" s="1">
        <v>0</v>
      </c>
      <c r="AA20" s="1">
        <v>1.3779767962548341E-2</v>
      </c>
      <c r="AB20" s="1">
        <v>5.1103276155765954E-3</v>
      </c>
      <c r="AC20" s="1">
        <v>0</v>
      </c>
      <c r="AD20" s="1">
        <v>0</v>
      </c>
      <c r="AE20" s="1">
        <v>2.3379637530291137E-3</v>
      </c>
      <c r="AF20" s="1">
        <v>1.1761938367442955E-3</v>
      </c>
      <c r="AG20" s="1">
        <v>8.2872928176795577E-3</v>
      </c>
      <c r="AH20" s="1">
        <v>2.3121387283236993E-2</v>
      </c>
      <c r="AI20" s="1">
        <v>7.4981254686328422E-3</v>
      </c>
      <c r="AJ20" s="1">
        <v>3.6683750949126806E-2</v>
      </c>
      <c r="AK20" s="1">
        <v>5.7449664429530204E-3</v>
      </c>
      <c r="AL20" s="1">
        <v>0</v>
      </c>
      <c r="AM20" s="1">
        <v>0</v>
      </c>
      <c r="AN20" s="1">
        <v>0</v>
      </c>
      <c r="AO20" s="1">
        <v>0</v>
      </c>
      <c r="AP20" s="1">
        <v>2.3517422490495043E-4</v>
      </c>
      <c r="AQ20" s="1">
        <v>8.7017055342847205E-5</v>
      </c>
      <c r="AR20" s="1">
        <v>2.1019197533747491E-3</v>
      </c>
      <c r="AS20" s="1">
        <v>3.7435039196688101E-4</v>
      </c>
      <c r="AT20" s="1">
        <v>6.0916179337231965E-5</v>
      </c>
      <c r="AU20" s="1">
        <v>7.2128430047263365E-3</v>
      </c>
      <c r="AV20" s="1">
        <v>9.2264287620572646E-4</v>
      </c>
      <c r="AW20" s="1">
        <v>1.6200891049007696E-3</v>
      </c>
      <c r="AX20" s="1">
        <v>1.66260910872276E-3</v>
      </c>
      <c r="AY20" s="1">
        <v>4.6282011724776305E-3</v>
      </c>
      <c r="AZ20" s="1">
        <v>1.3145539906103286E-3</v>
      </c>
      <c r="BA20" s="1">
        <v>3.4867503486750349E-3</v>
      </c>
      <c r="BB20" s="1">
        <v>1.0049696300386526E-3</v>
      </c>
      <c r="BC20" s="1">
        <v>8.8770528184642697E-4</v>
      </c>
      <c r="BD20" s="1">
        <v>1.2342319851218943E-4</v>
      </c>
      <c r="BE20" s="1">
        <v>2.3572674555655085E-5</v>
      </c>
      <c r="BF20" s="1">
        <v>0</v>
      </c>
      <c r="BG20" s="1">
        <v>1.108715737603942E-2</v>
      </c>
      <c r="BH20" s="1">
        <v>1.0135819987837015E-3</v>
      </c>
      <c r="BI20" s="1">
        <v>1.4058699757721741E-5</v>
      </c>
      <c r="BJ20" s="1">
        <v>2.1193278395765648E-3</v>
      </c>
      <c r="BK20" s="1">
        <v>0</v>
      </c>
      <c r="BL20" s="1">
        <v>0</v>
      </c>
      <c r="BM20" s="1">
        <v>0</v>
      </c>
      <c r="BN20" s="1">
        <v>0</v>
      </c>
      <c r="BO20" s="1">
        <v>1.7312519837262314E-4</v>
      </c>
      <c r="BP20" s="1">
        <v>6.4700222303327917E-4</v>
      </c>
      <c r="BQ20" s="1">
        <v>6.7043635532087397E-3</v>
      </c>
      <c r="BR20" s="1">
        <v>1.4205297853796186E-3</v>
      </c>
      <c r="BS20" s="1">
        <v>4.3588178885886149E-5</v>
      </c>
      <c r="BT20" s="1">
        <v>0</v>
      </c>
      <c r="BU20" s="1">
        <v>0</v>
      </c>
      <c r="BV20" s="1">
        <v>3.1276063386155128E-4</v>
      </c>
      <c r="BW20" s="1">
        <v>4.1158777900902329E-4</v>
      </c>
      <c r="BX20" s="1">
        <v>0</v>
      </c>
      <c r="BY20" s="1">
        <v>7.6621235691564694E-4</v>
      </c>
      <c r="BZ20" s="1">
        <v>4.3432939541348159E-4</v>
      </c>
      <c r="CA20" s="1">
        <v>0</v>
      </c>
      <c r="CB20" s="1">
        <v>5.050403022161168E-3</v>
      </c>
      <c r="CC20" s="1">
        <v>4.6851738330852093E-3</v>
      </c>
      <c r="CD20" s="1">
        <v>3.7387836490528417E-4</v>
      </c>
      <c r="CE20" s="1">
        <v>2.1380689464350845E-4</v>
      </c>
      <c r="CF20" s="1">
        <v>3.2808398950131233E-4</v>
      </c>
      <c r="CG20" s="1">
        <v>1.0939077751598789E-3</v>
      </c>
      <c r="CH20" s="1">
        <v>0</v>
      </c>
      <c r="CI20" s="1">
        <v>4.8068519489599719E-4</v>
      </c>
      <c r="CJ20" s="1">
        <v>1.747697408664085E-4</v>
      </c>
      <c r="CK20" s="1">
        <v>6.9931816478933039E-4</v>
      </c>
      <c r="CL20" s="1">
        <v>1.3175230566534915E-3</v>
      </c>
      <c r="CM20" s="1">
        <v>8.193424723177765E-4</v>
      </c>
      <c r="CN20" s="1">
        <v>2.7649769585253456E-3</v>
      </c>
      <c r="CO20" s="1">
        <v>5.140413339793962E-3</v>
      </c>
      <c r="CP20" s="1">
        <v>5.600672080649678E-3</v>
      </c>
      <c r="CQ20" s="1">
        <v>1.7678906854259511E-3</v>
      </c>
      <c r="CR20" s="1">
        <v>0</v>
      </c>
      <c r="CS20" s="1">
        <v>4.8037331869338459E-4</v>
      </c>
      <c r="CT20" s="1">
        <v>0</v>
      </c>
      <c r="CU20" s="1">
        <v>1.4836402172473176E-3</v>
      </c>
      <c r="CV20" s="1">
        <v>7.2673161109476929E-4</v>
      </c>
      <c r="CW20" s="1">
        <v>2.8536933377236308E-3</v>
      </c>
      <c r="CX20" s="1">
        <v>5.005136850978636E-4</v>
      </c>
      <c r="CY20" s="1">
        <v>6.5647135153913151E-4</v>
      </c>
      <c r="CZ20" s="1">
        <v>1.2808413105028988E-3</v>
      </c>
      <c r="DA20" s="1">
        <v>0.3048404641044235</v>
      </c>
      <c r="DB20" s="1">
        <v>7.5580077091678629E-4</v>
      </c>
      <c r="DC20" s="3">
        <v>2.2238173775077407E-3</v>
      </c>
    </row>
    <row r="21" spans="1:107" customFormat="1" ht="12.75" customHeight="1">
      <c r="A21" s="254">
        <v>191</v>
      </c>
      <c r="B21" s="298" t="s">
        <v>258</v>
      </c>
      <c r="C21" s="1">
        <v>1.6623445707826317E-4</v>
      </c>
      <c r="D21" s="1">
        <v>0</v>
      </c>
      <c r="E21" s="1">
        <v>8.8613203367301732E-5</v>
      </c>
      <c r="F21" s="1">
        <v>3.3069876649360097E-5</v>
      </c>
      <c r="G21" s="1">
        <v>5.7360899817941497E-4</v>
      </c>
      <c r="H21" s="1">
        <v>4.3166032256798648E-4</v>
      </c>
      <c r="I21" s="1">
        <v>0</v>
      </c>
      <c r="J21" s="1">
        <v>6.9806045228763122E-3</v>
      </c>
      <c r="K21" s="1">
        <v>4.1725564998211761E-4</v>
      </c>
      <c r="L21" s="1">
        <v>1.1496895838123707E-4</v>
      </c>
      <c r="M21" s="1">
        <v>0</v>
      </c>
      <c r="N21" s="1">
        <v>2.6709401709401712E-4</v>
      </c>
      <c r="O21" s="1">
        <v>1.8516153747924913E-3</v>
      </c>
      <c r="P21" s="1">
        <v>3.9976014391365181E-4</v>
      </c>
      <c r="Q21" s="1">
        <v>4.2380522993688005E-3</v>
      </c>
      <c r="R21" s="1">
        <v>1.4886490509862299E-4</v>
      </c>
      <c r="S21" s="1">
        <v>5.9270235228746065E-3</v>
      </c>
      <c r="T21" s="1">
        <v>5.4441057630963352E-2</v>
      </c>
      <c r="U21" s="1">
        <v>7.8293208064200432E-4</v>
      </c>
      <c r="V21" s="1">
        <v>5.707328209420896E-4</v>
      </c>
      <c r="W21" s="1">
        <v>1.3263740518217927E-4</v>
      </c>
      <c r="X21" s="1">
        <v>2.4142672698835904E-4</v>
      </c>
      <c r="Y21" s="1">
        <v>1.1349449551696743E-4</v>
      </c>
      <c r="Z21" s="1">
        <v>0</v>
      </c>
      <c r="AA21" s="1">
        <v>1.6893954813759413E-3</v>
      </c>
      <c r="AB21" s="1">
        <v>2.6343936933011132E-3</v>
      </c>
      <c r="AC21" s="1">
        <v>1.0419506705820858E-5</v>
      </c>
      <c r="AD21" s="1">
        <v>5.2553823874618257E-5</v>
      </c>
      <c r="AE21" s="1">
        <v>3.5837400593876923E-4</v>
      </c>
      <c r="AF21" s="1">
        <v>1.0193679918450561E-3</v>
      </c>
      <c r="AG21" s="1">
        <v>1.841620626151013E-3</v>
      </c>
      <c r="AH21" s="1">
        <v>5.7803468208092483E-3</v>
      </c>
      <c r="AI21" s="1">
        <v>1.0711607812332631E-4</v>
      </c>
      <c r="AJ21" s="1">
        <v>1.5660592255125284E-3</v>
      </c>
      <c r="AK21" s="1">
        <v>1.6107382550335572E-4</v>
      </c>
      <c r="AL21" s="1">
        <v>1.3369247353592668E-5</v>
      </c>
      <c r="AM21" s="1">
        <v>9.2336103416435823E-4</v>
      </c>
      <c r="AN21" s="1">
        <v>0</v>
      </c>
      <c r="AO21" s="1">
        <v>6.9504088329767116E-5</v>
      </c>
      <c r="AP21" s="1">
        <v>4.7034844980990085E-4</v>
      </c>
      <c r="AQ21" s="1">
        <v>2.610511660285416E-4</v>
      </c>
      <c r="AR21" s="1">
        <v>2.1486290812275212E-3</v>
      </c>
      <c r="AS21" s="1">
        <v>8.3678322910243983E-4</v>
      </c>
      <c r="AT21" s="1">
        <v>8.5282651072124752E-4</v>
      </c>
      <c r="AU21" s="1">
        <v>6.5862827710736378E-3</v>
      </c>
      <c r="AV21" s="1">
        <v>6.0048038430744596E-3</v>
      </c>
      <c r="AW21" s="1">
        <v>1.2960712839206157E-3</v>
      </c>
      <c r="AX21" s="1">
        <v>1.7219880054628585E-3</v>
      </c>
      <c r="AY21" s="1">
        <v>9.8734958346189446E-3</v>
      </c>
      <c r="AZ21" s="1">
        <v>2.3474178403755869E-3</v>
      </c>
      <c r="BA21" s="1">
        <v>1.5496668216333489E-4</v>
      </c>
      <c r="BB21" s="1">
        <v>2.0496963003865269E-2</v>
      </c>
      <c r="BC21" s="1">
        <v>3.9946737683089215E-3</v>
      </c>
      <c r="BD21" s="1">
        <v>1.0603174781274457E-3</v>
      </c>
      <c r="BE21" s="1">
        <v>9.1933430767054828E-4</v>
      </c>
      <c r="BF21" s="1">
        <v>0</v>
      </c>
      <c r="BG21" s="1">
        <v>4.3116723129042189E-3</v>
      </c>
      <c r="BH21" s="1">
        <v>2.4325967970808839E-3</v>
      </c>
      <c r="BI21" s="1">
        <v>6.8887628812836529E-4</v>
      </c>
      <c r="BJ21" s="1">
        <v>9.2518880306388109E-4</v>
      </c>
      <c r="BK21" s="1">
        <v>5.4921753881021407E-4</v>
      </c>
      <c r="BL21" s="1">
        <v>3.5219291885060805E-4</v>
      </c>
      <c r="BM21" s="1">
        <v>1.6665710806060381E-3</v>
      </c>
      <c r="BN21" s="1">
        <v>3.9626212443813575E-3</v>
      </c>
      <c r="BO21" s="1">
        <v>2.4526069769454945E-3</v>
      </c>
      <c r="BP21" s="1">
        <v>3.6331663293407215E-3</v>
      </c>
      <c r="BQ21" s="1">
        <v>7.1928985718146474E-3</v>
      </c>
      <c r="BR21" s="1">
        <v>1.7686799666777421E-2</v>
      </c>
      <c r="BS21" s="1">
        <v>3.0511725220120305E-4</v>
      </c>
      <c r="BT21" s="1">
        <v>3.4325335530154809E-5</v>
      </c>
      <c r="BU21" s="1">
        <v>0</v>
      </c>
      <c r="BV21" s="1">
        <v>1.6680567139282735E-3</v>
      </c>
      <c r="BW21" s="1">
        <v>1.6621814152287479E-3</v>
      </c>
      <c r="BX21" s="1">
        <v>0</v>
      </c>
      <c r="BY21" s="1">
        <v>1.1725370916436416E-3</v>
      </c>
      <c r="BZ21" s="1">
        <v>6.9492703266157052E-4</v>
      </c>
      <c r="CA21" s="1">
        <v>4.5317220543806651E-3</v>
      </c>
      <c r="CB21" s="1">
        <v>1.1312902769641017E-3</v>
      </c>
      <c r="CC21" s="1">
        <v>7.3123741133199055E-3</v>
      </c>
      <c r="CD21" s="1">
        <v>7.8514456630109676E-3</v>
      </c>
      <c r="CE21" s="1">
        <v>7.0682043993912794E-3</v>
      </c>
      <c r="CF21" s="1">
        <v>2.3786089238845144E-3</v>
      </c>
      <c r="CG21" s="1">
        <v>7.4469875462807138E-3</v>
      </c>
      <c r="CH21" s="1">
        <v>9.497964721845319E-3</v>
      </c>
      <c r="CI21" s="1">
        <v>7.8089494843558815E-2</v>
      </c>
      <c r="CJ21" s="1">
        <v>8.5587238812864057E-3</v>
      </c>
      <c r="CK21" s="1">
        <v>7.0880891131147135E-3</v>
      </c>
      <c r="CL21" s="1">
        <v>2.7159466518734254E-2</v>
      </c>
      <c r="CM21" s="1">
        <v>2.3211137923362601E-3</v>
      </c>
      <c r="CN21" s="1">
        <v>6.1443932411674347E-3</v>
      </c>
      <c r="CO21" s="1">
        <v>1.1871405397434007E-2</v>
      </c>
      <c r="CP21" s="1">
        <v>1.8102172260671282E-3</v>
      </c>
      <c r="CQ21" s="1">
        <v>3.7383521785569591E-2</v>
      </c>
      <c r="CR21" s="1">
        <v>1.185585486227908E-3</v>
      </c>
      <c r="CS21" s="1">
        <v>3.993961021136426E-2</v>
      </c>
      <c r="CT21" s="1">
        <v>1.1886157029341198E-3</v>
      </c>
      <c r="CU21" s="1">
        <v>4.8152073122267854E-3</v>
      </c>
      <c r="CV21" s="1">
        <v>5.7100340871731872E-4</v>
      </c>
      <c r="CW21" s="1">
        <v>5.5564702008561084E-4</v>
      </c>
      <c r="CX21" s="1">
        <v>2.3181686467690526E-3</v>
      </c>
      <c r="CY21" s="1">
        <v>1.8018478263646047E-2</v>
      </c>
      <c r="CZ21" s="1">
        <v>3.6852276302188664E-3</v>
      </c>
      <c r="DA21" s="1">
        <v>0</v>
      </c>
      <c r="DB21" s="1">
        <v>7.558007709167864E-5</v>
      </c>
      <c r="DC21" s="3">
        <v>4.0004215767540296E-3</v>
      </c>
    </row>
    <row r="22" spans="1:107" customFormat="1" ht="12.75" customHeight="1">
      <c r="A22" s="254">
        <v>201</v>
      </c>
      <c r="B22" s="298" t="s">
        <v>259</v>
      </c>
      <c r="C22" s="1">
        <v>4.6013697719263245E-2</v>
      </c>
      <c r="D22" s="1">
        <v>0</v>
      </c>
      <c r="E22" s="1">
        <v>2.6583961010190517E-4</v>
      </c>
      <c r="F22" s="1">
        <v>6.6139753298720194E-5</v>
      </c>
      <c r="G22" s="1">
        <v>0</v>
      </c>
      <c r="H22" s="1">
        <v>0</v>
      </c>
      <c r="I22" s="1">
        <v>0</v>
      </c>
      <c r="J22" s="1">
        <v>1.2623154652579226E-5</v>
      </c>
      <c r="K22" s="1">
        <v>1.7030842856412964E-5</v>
      </c>
      <c r="L22" s="1">
        <v>0</v>
      </c>
      <c r="M22" s="1">
        <v>0</v>
      </c>
      <c r="N22" s="1">
        <v>0</v>
      </c>
      <c r="O22" s="1">
        <v>0</v>
      </c>
      <c r="P22" s="1">
        <v>0</v>
      </c>
      <c r="Q22" s="1">
        <v>0</v>
      </c>
      <c r="R22" s="1">
        <v>0</v>
      </c>
      <c r="S22" s="1">
        <v>0</v>
      </c>
      <c r="T22" s="1">
        <v>0</v>
      </c>
      <c r="U22" s="1">
        <v>0.1651986690154629</v>
      </c>
      <c r="V22" s="1">
        <v>5.3268396621261697E-3</v>
      </c>
      <c r="W22" s="1">
        <v>0</v>
      </c>
      <c r="X22" s="1">
        <v>6.1248910955524994E-3</v>
      </c>
      <c r="Y22" s="1">
        <v>1.7654699302639378E-4</v>
      </c>
      <c r="Z22" s="1">
        <v>0</v>
      </c>
      <c r="AA22" s="1">
        <v>6.9204152249134946E-4</v>
      </c>
      <c r="AB22" s="1">
        <v>1.6044051816345125E-3</v>
      </c>
      <c r="AC22" s="1">
        <v>1.736584450970143E-6</v>
      </c>
      <c r="AD22" s="1">
        <v>-2.2656537403724316E-3</v>
      </c>
      <c r="AE22" s="1">
        <v>0</v>
      </c>
      <c r="AF22" s="1">
        <v>7.8412922449619694E-5</v>
      </c>
      <c r="AG22" s="1">
        <v>0</v>
      </c>
      <c r="AH22" s="1">
        <v>0</v>
      </c>
      <c r="AI22" s="1">
        <v>0</v>
      </c>
      <c r="AJ22" s="1">
        <v>0</v>
      </c>
      <c r="AK22" s="1">
        <v>3.2214765100671143E-4</v>
      </c>
      <c r="AL22" s="1">
        <v>-1.0371721367997682E-3</v>
      </c>
      <c r="AM22" s="1">
        <v>0</v>
      </c>
      <c r="AN22" s="1">
        <v>0</v>
      </c>
      <c r="AO22" s="1">
        <v>1.6879564308657728E-4</v>
      </c>
      <c r="AP22" s="1">
        <v>0</v>
      </c>
      <c r="AQ22" s="1">
        <v>0</v>
      </c>
      <c r="AR22" s="1">
        <v>0</v>
      </c>
      <c r="AS22" s="1">
        <v>0</v>
      </c>
      <c r="AT22" s="1">
        <v>0</v>
      </c>
      <c r="AU22" s="1">
        <v>0</v>
      </c>
      <c r="AV22" s="1">
        <v>0</v>
      </c>
      <c r="AW22" s="1">
        <v>0</v>
      </c>
      <c r="AX22" s="1">
        <v>0</v>
      </c>
      <c r="AY22" s="1">
        <v>0</v>
      </c>
      <c r="AZ22" s="1">
        <v>0</v>
      </c>
      <c r="BA22" s="1">
        <v>7.7483341081667443E-5</v>
      </c>
      <c r="BB22" s="1">
        <v>0</v>
      </c>
      <c r="BC22" s="1">
        <v>0</v>
      </c>
      <c r="BD22" s="1">
        <v>0</v>
      </c>
      <c r="BE22" s="1">
        <v>0</v>
      </c>
      <c r="BF22" s="1">
        <v>0</v>
      </c>
      <c r="BG22" s="1">
        <v>0</v>
      </c>
      <c r="BH22" s="1">
        <v>0</v>
      </c>
      <c r="BI22" s="1">
        <v>0</v>
      </c>
      <c r="BJ22" s="1">
        <v>0</v>
      </c>
      <c r="BK22" s="1">
        <v>4.3798360689928465E-4</v>
      </c>
      <c r="BL22" s="1">
        <v>1.8645507468561604E-4</v>
      </c>
      <c r="BM22" s="1">
        <v>1.4843952944669164E-4</v>
      </c>
      <c r="BN22" s="1">
        <v>1.1828720132481665E-4</v>
      </c>
      <c r="BO22" s="1">
        <v>0</v>
      </c>
      <c r="BP22" s="1">
        <v>0</v>
      </c>
      <c r="BQ22" s="1">
        <v>0</v>
      </c>
      <c r="BR22" s="1">
        <v>0</v>
      </c>
      <c r="BS22" s="1">
        <v>0</v>
      </c>
      <c r="BT22" s="1">
        <v>0</v>
      </c>
      <c r="BU22" s="1">
        <v>0</v>
      </c>
      <c r="BV22" s="1">
        <v>0</v>
      </c>
      <c r="BW22" s="1">
        <v>0</v>
      </c>
      <c r="BX22" s="1">
        <v>0</v>
      </c>
      <c r="BY22" s="1">
        <v>0</v>
      </c>
      <c r="BZ22" s="1">
        <v>0</v>
      </c>
      <c r="CA22" s="1">
        <v>0</v>
      </c>
      <c r="CB22" s="1">
        <v>0</v>
      </c>
      <c r="CC22" s="1">
        <v>0</v>
      </c>
      <c r="CD22" s="1">
        <v>0</v>
      </c>
      <c r="CE22" s="1">
        <v>0</v>
      </c>
      <c r="CF22" s="1">
        <v>0</v>
      </c>
      <c r="CG22" s="1">
        <v>0</v>
      </c>
      <c r="CH22" s="1">
        <v>0</v>
      </c>
      <c r="CI22" s="1">
        <v>0</v>
      </c>
      <c r="CJ22" s="1">
        <v>4.9934211676116719E-6</v>
      </c>
      <c r="CK22" s="1">
        <v>0</v>
      </c>
      <c r="CL22" s="1">
        <v>0</v>
      </c>
      <c r="CM22" s="1">
        <v>0</v>
      </c>
      <c r="CN22" s="1">
        <v>0</v>
      </c>
      <c r="CO22" s="1">
        <v>0</v>
      </c>
      <c r="CP22" s="1">
        <v>0</v>
      </c>
      <c r="CQ22" s="1">
        <v>0</v>
      </c>
      <c r="CR22" s="1">
        <v>0</v>
      </c>
      <c r="CS22" s="1">
        <v>0</v>
      </c>
      <c r="CT22" s="1">
        <v>0</v>
      </c>
      <c r="CU22" s="1">
        <v>0</v>
      </c>
      <c r="CV22" s="1">
        <v>0</v>
      </c>
      <c r="CW22" s="1">
        <v>0</v>
      </c>
      <c r="CX22" s="1">
        <v>0</v>
      </c>
      <c r="CY22" s="1">
        <v>4.0869811768973172E-5</v>
      </c>
      <c r="CZ22" s="1">
        <v>6.0671430497505731E-4</v>
      </c>
      <c r="DA22" s="1">
        <v>0</v>
      </c>
      <c r="DB22" s="1">
        <v>3.0232030836671456E-4</v>
      </c>
      <c r="DC22" s="3">
        <v>4.5841724514783196E-4</v>
      </c>
    </row>
    <row r="23" spans="1:107" customFormat="1" ht="12.75" customHeight="1">
      <c r="A23" s="255">
        <v>202</v>
      </c>
      <c r="B23" s="271" t="s">
        <v>260</v>
      </c>
      <c r="C23" s="26">
        <v>9.7524214819247736E-4</v>
      </c>
      <c r="D23" s="26">
        <v>5.5096418732782364E-4</v>
      </c>
      <c r="E23" s="26">
        <v>1.0633584404076207E-3</v>
      </c>
      <c r="F23" s="26">
        <v>3.3069876649360097E-5</v>
      </c>
      <c r="G23" s="26">
        <v>1.8954036461580667E-3</v>
      </c>
      <c r="H23" s="26">
        <v>1.9620923753090296E-4</v>
      </c>
      <c r="I23" s="26">
        <v>0</v>
      </c>
      <c r="J23" s="26">
        <v>2.2216752188539439E-3</v>
      </c>
      <c r="K23" s="26">
        <v>7.0677997854113803E-4</v>
      </c>
      <c r="L23" s="26">
        <v>8.0478270866865943E-4</v>
      </c>
      <c r="M23" s="26">
        <v>0</v>
      </c>
      <c r="N23" s="26">
        <v>2.6709401709401708E-2</v>
      </c>
      <c r="O23" s="26">
        <v>7.0233686630060018E-4</v>
      </c>
      <c r="P23" s="26">
        <v>3.3313345326137651E-5</v>
      </c>
      <c r="Q23" s="26">
        <v>9.017132551848512E-5</v>
      </c>
      <c r="R23" s="26">
        <v>5.9918124302195761E-3</v>
      </c>
      <c r="S23" s="26">
        <v>3.704389701796629E-4</v>
      </c>
      <c r="T23" s="26">
        <v>0</v>
      </c>
      <c r="U23" s="26">
        <v>9.2190252495596009E-2</v>
      </c>
      <c r="V23" s="26">
        <v>0.14743931207670649</v>
      </c>
      <c r="W23" s="26">
        <v>5.6890692438950948E-3</v>
      </c>
      <c r="X23" s="26">
        <v>2.5502010139922534E-2</v>
      </c>
      <c r="Y23" s="26">
        <v>1.2585278502881499E-2</v>
      </c>
      <c r="Z23" s="26">
        <v>0</v>
      </c>
      <c r="AA23" s="26">
        <v>1.8542641970282922E-2</v>
      </c>
      <c r="AB23" s="26">
        <v>3.0681773164837778E-2</v>
      </c>
      <c r="AC23" s="26">
        <v>3.2995104568432714E-5</v>
      </c>
      <c r="AD23" s="26">
        <v>1.9269735420693359E-4</v>
      </c>
      <c r="AE23" s="26">
        <v>5.6315915218949448E-3</v>
      </c>
      <c r="AF23" s="26">
        <v>2.0936250294048459E-2</v>
      </c>
      <c r="AG23" s="26">
        <v>4.6040515653775324E-4</v>
      </c>
      <c r="AH23" s="26">
        <v>4.046242774566474E-2</v>
      </c>
      <c r="AI23" s="26">
        <v>3.2134823436997894E-4</v>
      </c>
      <c r="AJ23" s="26">
        <v>1.4094533029612756E-2</v>
      </c>
      <c r="AK23" s="26">
        <v>4.5637583892617446E-3</v>
      </c>
      <c r="AL23" s="26">
        <v>2.6442963976211183E-3</v>
      </c>
      <c r="AM23" s="26">
        <v>4.6168051708217911E-4</v>
      </c>
      <c r="AN23" s="26">
        <v>0</v>
      </c>
      <c r="AO23" s="26">
        <v>4.7163488509484823E-4</v>
      </c>
      <c r="AP23" s="26">
        <v>5.56578998941716E-3</v>
      </c>
      <c r="AQ23" s="26">
        <v>5.0469892098851379E-3</v>
      </c>
      <c r="AR23" s="26">
        <v>4.2038395067494976E-4</v>
      </c>
      <c r="AS23" s="26">
        <v>9.6890689685545672E-4</v>
      </c>
      <c r="AT23" s="26">
        <v>7.3099415204678359E-4</v>
      </c>
      <c r="AU23" s="26">
        <v>5.6242414674336687E-4</v>
      </c>
      <c r="AV23" s="26">
        <v>8.8299210797209201E-3</v>
      </c>
      <c r="AW23" s="26">
        <v>1.3770757391656542E-3</v>
      </c>
      <c r="AX23" s="26">
        <v>7.7192565762128134E-4</v>
      </c>
      <c r="AY23" s="26">
        <v>6.1709348966368404E-4</v>
      </c>
      <c r="AZ23" s="26">
        <v>9.3896713615023475E-5</v>
      </c>
      <c r="BA23" s="26">
        <v>1.5496668216333489E-3</v>
      </c>
      <c r="BB23" s="26">
        <v>5.9138597459966868E-3</v>
      </c>
      <c r="BC23" s="26">
        <v>8.8770528184642697E-4</v>
      </c>
      <c r="BD23" s="26">
        <v>1.0659276235143633E-4</v>
      </c>
      <c r="BE23" s="26">
        <v>1.8858139644524067E-3</v>
      </c>
      <c r="BF23" s="26">
        <v>0</v>
      </c>
      <c r="BG23" s="26">
        <v>5.6975669849091467E-3</v>
      </c>
      <c r="BH23" s="26">
        <v>4.0543279951348065E-4</v>
      </c>
      <c r="BI23" s="26">
        <v>1.359007643246435E-4</v>
      </c>
      <c r="BJ23" s="26">
        <v>3.3349828947651524E-4</v>
      </c>
      <c r="BK23" s="26">
        <v>6.6740359146557661E-4</v>
      </c>
      <c r="BL23" s="26">
        <v>7.8725475978371211E-4</v>
      </c>
      <c r="BM23" s="26">
        <v>3.3736256692429922E-6</v>
      </c>
      <c r="BN23" s="26">
        <v>0</v>
      </c>
      <c r="BO23" s="26">
        <v>1.159938829096575E-2</v>
      </c>
      <c r="BP23" s="26">
        <v>6.7188692391917451E-3</v>
      </c>
      <c r="BQ23" s="26">
        <v>0</v>
      </c>
      <c r="BR23" s="26">
        <v>0</v>
      </c>
      <c r="BS23" s="26">
        <v>0</v>
      </c>
      <c r="BT23" s="26">
        <v>0</v>
      </c>
      <c r="BU23" s="26">
        <v>0</v>
      </c>
      <c r="BV23" s="26">
        <v>0</v>
      </c>
      <c r="BW23" s="26">
        <v>3.9575747981636853E-5</v>
      </c>
      <c r="BX23" s="26">
        <v>0</v>
      </c>
      <c r="BY23" s="26">
        <v>0</v>
      </c>
      <c r="BZ23" s="26">
        <v>0</v>
      </c>
      <c r="CA23" s="26">
        <v>0</v>
      </c>
      <c r="CB23" s="26">
        <v>6.6665319892527427E-4</v>
      </c>
      <c r="CC23" s="26">
        <v>1.3136001401173482E-4</v>
      </c>
      <c r="CD23" s="26">
        <v>0</v>
      </c>
      <c r="CE23" s="26">
        <v>0</v>
      </c>
      <c r="CF23" s="26">
        <v>0</v>
      </c>
      <c r="CG23" s="26">
        <v>0</v>
      </c>
      <c r="CH23" s="26">
        <v>0</v>
      </c>
      <c r="CI23" s="26">
        <v>1.3109596224436288E-4</v>
      </c>
      <c r="CJ23" s="26">
        <v>1.597894773635735E-4</v>
      </c>
      <c r="CK23" s="26">
        <v>9.9902594969904351E-6</v>
      </c>
      <c r="CL23" s="26">
        <v>4.0912558075029467E-3</v>
      </c>
      <c r="CM23" s="26">
        <v>3.5939826461980798E-4</v>
      </c>
      <c r="CN23" s="26">
        <v>9.2165898617511521E-3</v>
      </c>
      <c r="CO23" s="26">
        <v>2.6334084732551036E-4</v>
      </c>
      <c r="CP23" s="26">
        <v>2.8003360403248392E-4</v>
      </c>
      <c r="CQ23" s="26">
        <v>0</v>
      </c>
      <c r="CR23" s="26">
        <v>0</v>
      </c>
      <c r="CS23" s="26">
        <v>2.0587427944002197E-4</v>
      </c>
      <c r="CT23" s="26">
        <v>3.5218243049899847E-4</v>
      </c>
      <c r="CU23" s="26">
        <v>0</v>
      </c>
      <c r="CV23" s="26">
        <v>8.6515667987472527E-5</v>
      </c>
      <c r="CW23" s="26">
        <v>1.8521567336187027E-4</v>
      </c>
      <c r="CX23" s="26">
        <v>1.6332551829509234E-3</v>
      </c>
      <c r="CY23" s="26">
        <v>1.2771816177804115E-5</v>
      </c>
      <c r="CZ23" s="26">
        <v>0</v>
      </c>
      <c r="DA23" s="26">
        <v>0</v>
      </c>
      <c r="DB23" s="26">
        <v>1.9650820043836444E-3</v>
      </c>
      <c r="DC23" s="6">
        <v>2.4829351616851296E-3</v>
      </c>
    </row>
    <row r="24" spans="1:107" customFormat="1" ht="12.75" customHeight="1">
      <c r="A24" s="254">
        <v>203</v>
      </c>
      <c r="B24" s="298" t="s">
        <v>261</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2.1266038137095059E-4</v>
      </c>
      <c r="U24" s="1">
        <v>1.7811704834605598E-2</v>
      </c>
      <c r="V24" s="1">
        <v>1.9024427364736321E-4</v>
      </c>
      <c r="W24" s="1">
        <v>0.19520641248082135</v>
      </c>
      <c r="X24" s="1">
        <v>0.29882330712628719</v>
      </c>
      <c r="Y24" s="1">
        <v>0.39711723981386904</v>
      </c>
      <c r="Z24" s="1">
        <v>0</v>
      </c>
      <c r="AA24" s="1">
        <v>3.256665988194586E-4</v>
      </c>
      <c r="AB24" s="1">
        <v>6.576080497563681E-3</v>
      </c>
      <c r="AC24" s="1">
        <v>1.3545358717567116E-4</v>
      </c>
      <c r="AD24" s="1">
        <v>0</v>
      </c>
      <c r="AE24" s="1">
        <v>1.7065428854227107E-5</v>
      </c>
      <c r="AF24" s="1">
        <v>5.488904571473379E-4</v>
      </c>
      <c r="AG24" s="1">
        <v>0</v>
      </c>
      <c r="AH24" s="1">
        <v>0</v>
      </c>
      <c r="AI24" s="1">
        <v>0</v>
      </c>
      <c r="AJ24" s="1">
        <v>0</v>
      </c>
      <c r="AK24" s="1">
        <v>2.6845637583892615E-4</v>
      </c>
      <c r="AL24" s="1">
        <v>0</v>
      </c>
      <c r="AM24" s="1">
        <v>0</v>
      </c>
      <c r="AN24" s="1">
        <v>0</v>
      </c>
      <c r="AO24" s="1">
        <v>0</v>
      </c>
      <c r="AP24" s="1">
        <v>0</v>
      </c>
      <c r="AQ24" s="1">
        <v>0</v>
      </c>
      <c r="AR24" s="1">
        <v>0</v>
      </c>
      <c r="AS24" s="1">
        <v>4.4041222584338941E-5</v>
      </c>
      <c r="AT24" s="1">
        <v>0</v>
      </c>
      <c r="AU24" s="1">
        <v>0</v>
      </c>
      <c r="AV24" s="1">
        <v>2.668801708033093E-5</v>
      </c>
      <c r="AW24" s="1">
        <v>1.6200891049007697E-4</v>
      </c>
      <c r="AX24" s="1">
        <v>0</v>
      </c>
      <c r="AY24" s="1">
        <v>0</v>
      </c>
      <c r="AZ24" s="1">
        <v>0</v>
      </c>
      <c r="BA24" s="1">
        <v>0</v>
      </c>
      <c r="BB24" s="1">
        <v>0</v>
      </c>
      <c r="BC24" s="1">
        <v>0</v>
      </c>
      <c r="BD24" s="1">
        <v>0</v>
      </c>
      <c r="BE24" s="1">
        <v>2.3572674555655085E-5</v>
      </c>
      <c r="BF24" s="1">
        <v>0</v>
      </c>
      <c r="BG24" s="1">
        <v>6.1595318755774562E-4</v>
      </c>
      <c r="BH24" s="1">
        <v>0</v>
      </c>
      <c r="BI24" s="1">
        <v>0</v>
      </c>
      <c r="BJ24" s="1">
        <v>0</v>
      </c>
      <c r="BK24" s="1">
        <v>0</v>
      </c>
      <c r="BL24" s="1">
        <v>0</v>
      </c>
      <c r="BM24" s="1">
        <v>0</v>
      </c>
      <c r="BN24" s="1">
        <v>2.3657440264963331E-4</v>
      </c>
      <c r="BO24" s="1">
        <v>0</v>
      </c>
      <c r="BP24" s="1">
        <v>0</v>
      </c>
      <c r="BQ24" s="1">
        <v>0</v>
      </c>
      <c r="BR24" s="1">
        <v>0</v>
      </c>
      <c r="BS24" s="1">
        <v>0</v>
      </c>
      <c r="BT24" s="1">
        <v>0</v>
      </c>
      <c r="BU24" s="1">
        <v>0</v>
      </c>
      <c r="BV24" s="1">
        <v>0</v>
      </c>
      <c r="BW24" s="1">
        <v>0</v>
      </c>
      <c r="BX24" s="1">
        <v>0</v>
      </c>
      <c r="BY24" s="1">
        <v>0</v>
      </c>
      <c r="BZ24" s="1">
        <v>0</v>
      </c>
      <c r="CA24" s="1">
        <v>0</v>
      </c>
      <c r="CB24" s="1">
        <v>0</v>
      </c>
      <c r="CC24" s="1">
        <v>0</v>
      </c>
      <c r="CD24" s="1">
        <v>0</v>
      </c>
      <c r="CE24" s="1">
        <v>0</v>
      </c>
      <c r="CF24" s="1">
        <v>0</v>
      </c>
      <c r="CG24" s="1">
        <v>0</v>
      </c>
      <c r="CH24" s="1">
        <v>0</v>
      </c>
      <c r="CI24" s="1">
        <v>0</v>
      </c>
      <c r="CJ24" s="1">
        <v>0</v>
      </c>
      <c r="CK24" s="1">
        <v>0</v>
      </c>
      <c r="CL24" s="1">
        <v>1.1788364191110186E-3</v>
      </c>
      <c r="CM24" s="1">
        <v>6.4178261539251418E-5</v>
      </c>
      <c r="CN24" s="1">
        <v>0</v>
      </c>
      <c r="CO24" s="1">
        <v>0</v>
      </c>
      <c r="CP24" s="1">
        <v>0</v>
      </c>
      <c r="CQ24" s="1">
        <v>0</v>
      </c>
      <c r="CR24" s="1">
        <v>0</v>
      </c>
      <c r="CS24" s="1">
        <v>0</v>
      </c>
      <c r="CT24" s="1">
        <v>0</v>
      </c>
      <c r="CU24" s="1">
        <v>0</v>
      </c>
      <c r="CV24" s="1">
        <v>0</v>
      </c>
      <c r="CW24" s="1">
        <v>0</v>
      </c>
      <c r="CX24" s="1">
        <v>0</v>
      </c>
      <c r="CY24" s="1">
        <v>0</v>
      </c>
      <c r="CZ24" s="1">
        <v>0</v>
      </c>
      <c r="DA24" s="1">
        <v>0</v>
      </c>
      <c r="DB24" s="1">
        <v>0</v>
      </c>
      <c r="DC24" s="3">
        <v>1.3627848372894134E-2</v>
      </c>
    </row>
    <row r="25" spans="1:107" customFormat="1" ht="12.75" customHeight="1">
      <c r="A25" s="254">
        <v>204</v>
      </c>
      <c r="B25" s="298" t="s">
        <v>382</v>
      </c>
      <c r="C25" s="1">
        <v>0</v>
      </c>
      <c r="D25" s="1">
        <v>0</v>
      </c>
      <c r="E25" s="1">
        <v>2.6583961010190517E-4</v>
      </c>
      <c r="F25" s="1">
        <v>9.9209629948080291E-5</v>
      </c>
      <c r="G25" s="1">
        <v>0</v>
      </c>
      <c r="H25" s="1">
        <v>1.1772554251854177E-4</v>
      </c>
      <c r="I25" s="1">
        <v>0</v>
      </c>
      <c r="J25" s="1">
        <v>2.7013550956519546E-3</v>
      </c>
      <c r="K25" s="1">
        <v>1.7030842856412963E-3</v>
      </c>
      <c r="L25" s="1">
        <v>1.4945964589560819E-3</v>
      </c>
      <c r="M25" s="1">
        <v>0</v>
      </c>
      <c r="N25" s="1">
        <v>3.2318376068376072E-2</v>
      </c>
      <c r="O25" s="1">
        <v>4.4694164219129105E-4</v>
      </c>
      <c r="P25" s="1">
        <v>2.3319341728296356E-4</v>
      </c>
      <c r="Q25" s="1">
        <v>1.6230838593327321E-3</v>
      </c>
      <c r="R25" s="1">
        <v>9.8250837365091177E-3</v>
      </c>
      <c r="S25" s="1">
        <v>1.8521948508983145E-4</v>
      </c>
      <c r="T25" s="1">
        <v>4.9620755653221802E-4</v>
      </c>
      <c r="U25" s="1">
        <v>6.2634566451360346E-3</v>
      </c>
      <c r="V25" s="1">
        <v>6.6205007229282395E-3</v>
      </c>
      <c r="W25" s="1">
        <v>2.2042902823384333E-2</v>
      </c>
      <c r="X25" s="1">
        <v>0.30413469512003105</v>
      </c>
      <c r="Y25" s="1">
        <v>0.2505580146029584</v>
      </c>
      <c r="Z25" s="1">
        <v>0</v>
      </c>
      <c r="AA25" s="1">
        <v>3.993486668023611E-2</v>
      </c>
      <c r="AB25" s="1">
        <v>7.3148991799706853E-2</v>
      </c>
      <c r="AC25" s="1">
        <v>1.4587309388149199E-4</v>
      </c>
      <c r="AD25" s="1">
        <v>5.2553823874618253E-4</v>
      </c>
      <c r="AE25" s="1">
        <v>3.3362913410013996E-2</v>
      </c>
      <c r="AF25" s="1">
        <v>0.1003293342742884</v>
      </c>
      <c r="AG25" s="1">
        <v>0</v>
      </c>
      <c r="AH25" s="1">
        <v>0</v>
      </c>
      <c r="AI25" s="1">
        <v>1.6067411718498947E-4</v>
      </c>
      <c r="AJ25" s="1">
        <v>6.6438876233864839E-4</v>
      </c>
      <c r="AK25" s="1">
        <v>4.0268456375838931E-3</v>
      </c>
      <c r="AL25" s="1">
        <v>2.4627560914512811E-5</v>
      </c>
      <c r="AM25" s="1">
        <v>0</v>
      </c>
      <c r="AN25" s="1">
        <v>0</v>
      </c>
      <c r="AO25" s="1">
        <v>4.8156404057052928E-4</v>
      </c>
      <c r="AP25" s="1">
        <v>1.0386861599968643E-2</v>
      </c>
      <c r="AQ25" s="1">
        <v>8.7017055342847205E-5</v>
      </c>
      <c r="AR25" s="1">
        <v>2.3354663926386101E-4</v>
      </c>
      <c r="AS25" s="1">
        <v>3.3030916938254205E-4</v>
      </c>
      <c r="AT25" s="1">
        <v>0</v>
      </c>
      <c r="AU25" s="1">
        <v>7.5976595261823237E-4</v>
      </c>
      <c r="AV25" s="1">
        <v>4.1976438293491935E-3</v>
      </c>
      <c r="AW25" s="1">
        <v>6.4803564196030787E-4</v>
      </c>
      <c r="AX25" s="1">
        <v>4.1565227718068999E-4</v>
      </c>
      <c r="AY25" s="1">
        <v>3.3940141931502622E-3</v>
      </c>
      <c r="AZ25" s="1">
        <v>1.5023474178403756E-3</v>
      </c>
      <c r="BA25" s="1">
        <v>1.5496668216333489E-4</v>
      </c>
      <c r="BB25" s="1">
        <v>4.7487575924903369E-4</v>
      </c>
      <c r="BC25" s="1">
        <v>0</v>
      </c>
      <c r="BD25" s="1">
        <v>1.1220290773835404E-4</v>
      </c>
      <c r="BE25" s="1">
        <v>2.3572674555655085E-5</v>
      </c>
      <c r="BF25" s="1">
        <v>0</v>
      </c>
      <c r="BG25" s="1">
        <v>1.5398829688943641E-3</v>
      </c>
      <c r="BH25" s="1">
        <v>0</v>
      </c>
      <c r="BI25" s="1">
        <v>4.217609927316522E-5</v>
      </c>
      <c r="BJ25" s="1">
        <v>2.1516018675904212E-4</v>
      </c>
      <c r="BK25" s="1">
        <v>0</v>
      </c>
      <c r="BL25" s="1">
        <v>0</v>
      </c>
      <c r="BM25" s="1">
        <v>0</v>
      </c>
      <c r="BN25" s="1">
        <v>0</v>
      </c>
      <c r="BO25" s="1">
        <v>8.6562599186311572E-5</v>
      </c>
      <c r="BP25" s="1">
        <v>0</v>
      </c>
      <c r="BQ25" s="1">
        <v>0</v>
      </c>
      <c r="BR25" s="1">
        <v>0</v>
      </c>
      <c r="BS25" s="1">
        <v>0</v>
      </c>
      <c r="BT25" s="1">
        <v>0</v>
      </c>
      <c r="BU25" s="1">
        <v>0</v>
      </c>
      <c r="BV25" s="1">
        <v>0</v>
      </c>
      <c r="BW25" s="1">
        <v>0</v>
      </c>
      <c r="BX25" s="1">
        <v>0</v>
      </c>
      <c r="BY25" s="1">
        <v>0</v>
      </c>
      <c r="BZ25" s="1">
        <v>0</v>
      </c>
      <c r="CA25" s="1">
        <v>0</v>
      </c>
      <c r="CB25" s="1">
        <v>4.0403224177289348E-5</v>
      </c>
      <c r="CC25" s="1">
        <v>2.189333566862247E-4</v>
      </c>
      <c r="CD25" s="1">
        <v>0</v>
      </c>
      <c r="CE25" s="1">
        <v>0</v>
      </c>
      <c r="CF25" s="1">
        <v>0</v>
      </c>
      <c r="CG25" s="1">
        <v>0</v>
      </c>
      <c r="CH25" s="1">
        <v>0</v>
      </c>
      <c r="CI25" s="1">
        <v>2.1849327040727147E-4</v>
      </c>
      <c r="CJ25" s="1">
        <v>4.9934211676116719E-6</v>
      </c>
      <c r="CK25" s="1">
        <v>3.5465421214316044E-4</v>
      </c>
      <c r="CL25" s="1">
        <v>3.2129071030672861E-3</v>
      </c>
      <c r="CM25" s="1">
        <v>3.4228406154267427E-4</v>
      </c>
      <c r="CN25" s="1">
        <v>6.1443932411674347E-4</v>
      </c>
      <c r="CO25" s="1">
        <v>1.0533633893020415E-5</v>
      </c>
      <c r="CP25" s="1">
        <v>7.0008401008120981E-5</v>
      </c>
      <c r="CQ25" s="1">
        <v>0</v>
      </c>
      <c r="CR25" s="1">
        <v>0</v>
      </c>
      <c r="CS25" s="1">
        <v>0</v>
      </c>
      <c r="CT25" s="1">
        <v>3.301710285928111E-4</v>
      </c>
      <c r="CU25" s="1">
        <v>0</v>
      </c>
      <c r="CV25" s="1">
        <v>0</v>
      </c>
      <c r="CW25" s="1">
        <v>0</v>
      </c>
      <c r="CX25" s="1">
        <v>6.585706382866626E-4</v>
      </c>
      <c r="CY25" s="1">
        <v>0</v>
      </c>
      <c r="CZ25" s="1">
        <v>6.7412700552784143E-5</v>
      </c>
      <c r="DA25" s="1">
        <v>0</v>
      </c>
      <c r="DB25" s="1">
        <v>1.2470712720126975E-3</v>
      </c>
      <c r="DC25" s="3">
        <v>9.3184604092902603E-3</v>
      </c>
    </row>
    <row r="26" spans="1:107" customFormat="1" ht="12.75" customHeight="1">
      <c r="A26" s="254">
        <v>205</v>
      </c>
      <c r="B26" s="298" t="s">
        <v>263</v>
      </c>
      <c r="C26" s="1">
        <v>0</v>
      </c>
      <c r="D26" s="1">
        <v>0</v>
      </c>
      <c r="E26" s="1">
        <v>0</v>
      </c>
      <c r="F26" s="1">
        <v>0</v>
      </c>
      <c r="G26" s="1">
        <v>0</v>
      </c>
      <c r="H26" s="1">
        <v>0</v>
      </c>
      <c r="I26" s="1">
        <v>0</v>
      </c>
      <c r="J26" s="1">
        <v>1.893473197886884E-5</v>
      </c>
      <c r="K26" s="1">
        <v>0</v>
      </c>
      <c r="L26" s="1">
        <v>0</v>
      </c>
      <c r="M26" s="1">
        <v>0</v>
      </c>
      <c r="N26" s="1">
        <v>2.136752136752137E-3</v>
      </c>
      <c r="O26" s="1">
        <v>6.3848806027327283E-5</v>
      </c>
      <c r="P26" s="1">
        <v>0</v>
      </c>
      <c r="Q26" s="1">
        <v>3.2461677186654643E-3</v>
      </c>
      <c r="R26" s="1">
        <v>3.7216226274655751E-3</v>
      </c>
      <c r="S26" s="1">
        <v>1.1113169105389886E-3</v>
      </c>
      <c r="T26" s="1">
        <v>5.6709435032253495E-4</v>
      </c>
      <c r="U26" s="1">
        <v>0</v>
      </c>
      <c r="V26" s="1">
        <v>0</v>
      </c>
      <c r="W26" s="1">
        <v>0</v>
      </c>
      <c r="X26" s="1">
        <v>0</v>
      </c>
      <c r="Y26" s="1">
        <v>4.1740753351240242E-3</v>
      </c>
      <c r="Z26" s="1">
        <v>0</v>
      </c>
      <c r="AA26" s="1">
        <v>0</v>
      </c>
      <c r="AB26" s="1">
        <v>5.4272471576278574E-3</v>
      </c>
      <c r="AC26" s="1">
        <v>0</v>
      </c>
      <c r="AD26" s="1">
        <v>0</v>
      </c>
      <c r="AE26" s="1">
        <v>0.16288951841359772</v>
      </c>
      <c r="AF26" s="1">
        <v>4.3127107347290831E-4</v>
      </c>
      <c r="AG26" s="1">
        <v>1.6114180478821363E-2</v>
      </c>
      <c r="AH26" s="1">
        <v>0</v>
      </c>
      <c r="AI26" s="1">
        <v>0</v>
      </c>
      <c r="AJ26" s="1">
        <v>0</v>
      </c>
      <c r="AK26" s="1">
        <v>2.4161073825503354E-3</v>
      </c>
      <c r="AL26" s="1">
        <v>0</v>
      </c>
      <c r="AM26" s="1">
        <v>0</v>
      </c>
      <c r="AN26" s="1">
        <v>0</v>
      </c>
      <c r="AO26" s="1">
        <v>0</v>
      </c>
      <c r="AP26" s="1">
        <v>2.1048093128993063E-2</v>
      </c>
      <c r="AQ26" s="1">
        <v>0</v>
      </c>
      <c r="AR26" s="1">
        <v>1.4012798355831659E-4</v>
      </c>
      <c r="AS26" s="1">
        <v>0</v>
      </c>
      <c r="AT26" s="1">
        <v>2.1320662768031188E-4</v>
      </c>
      <c r="AU26" s="1">
        <v>6.9513651119421397E-3</v>
      </c>
      <c r="AV26" s="1">
        <v>3.1949369019024744E-3</v>
      </c>
      <c r="AW26" s="1">
        <v>1.6200891049007696E-3</v>
      </c>
      <c r="AX26" s="1">
        <v>3.8596282881064072E-3</v>
      </c>
      <c r="AY26" s="1">
        <v>4.6282011724776305E-3</v>
      </c>
      <c r="AZ26" s="1">
        <v>0</v>
      </c>
      <c r="BA26" s="1">
        <v>2.7119169378583604E-3</v>
      </c>
      <c r="BB26" s="1">
        <v>7.7139701822197685E-3</v>
      </c>
      <c r="BC26" s="1">
        <v>8.8770528184642697E-4</v>
      </c>
      <c r="BD26" s="1">
        <v>8.7518268035916154E-4</v>
      </c>
      <c r="BE26" s="1">
        <v>1.0371976804488237E-3</v>
      </c>
      <c r="BF26" s="1">
        <v>0</v>
      </c>
      <c r="BG26" s="1">
        <v>5.8515552817985832E-3</v>
      </c>
      <c r="BH26" s="1">
        <v>0</v>
      </c>
      <c r="BI26" s="1">
        <v>0</v>
      </c>
      <c r="BJ26" s="1">
        <v>0</v>
      </c>
      <c r="BK26" s="1">
        <v>0</v>
      </c>
      <c r="BL26" s="1">
        <v>0</v>
      </c>
      <c r="BM26" s="1">
        <v>0</v>
      </c>
      <c r="BN26" s="1">
        <v>0</v>
      </c>
      <c r="BO26" s="1">
        <v>0</v>
      </c>
      <c r="BP26" s="1">
        <v>0</v>
      </c>
      <c r="BQ26" s="1">
        <v>0</v>
      </c>
      <c r="BR26" s="1">
        <v>0</v>
      </c>
      <c r="BS26" s="1">
        <v>0</v>
      </c>
      <c r="BT26" s="1">
        <v>0</v>
      </c>
      <c r="BU26" s="1">
        <v>0</v>
      </c>
      <c r="BV26" s="1">
        <v>0</v>
      </c>
      <c r="BW26" s="1">
        <v>0</v>
      </c>
      <c r="BX26" s="1">
        <v>0</v>
      </c>
      <c r="BY26" s="1">
        <v>0</v>
      </c>
      <c r="BZ26" s="1">
        <v>0</v>
      </c>
      <c r="CA26" s="1">
        <v>0</v>
      </c>
      <c r="CB26" s="1">
        <v>0</v>
      </c>
      <c r="CC26" s="1">
        <v>0</v>
      </c>
      <c r="CD26" s="1">
        <v>0</v>
      </c>
      <c r="CE26" s="1">
        <v>0</v>
      </c>
      <c r="CF26" s="1">
        <v>0</v>
      </c>
      <c r="CG26" s="1">
        <v>0</v>
      </c>
      <c r="CH26" s="1">
        <v>0</v>
      </c>
      <c r="CI26" s="1">
        <v>4.369865408145429E-5</v>
      </c>
      <c r="CJ26" s="1">
        <v>0</v>
      </c>
      <c r="CK26" s="1">
        <v>0</v>
      </c>
      <c r="CL26" s="1">
        <v>0</v>
      </c>
      <c r="CM26" s="1">
        <v>1.4974927692492E-4</v>
      </c>
      <c r="CN26" s="1">
        <v>3.0721966205837174E-4</v>
      </c>
      <c r="CO26" s="1">
        <v>0</v>
      </c>
      <c r="CP26" s="1">
        <v>2.0002400288034563E-5</v>
      </c>
      <c r="CQ26" s="1">
        <v>0</v>
      </c>
      <c r="CR26" s="1">
        <v>0</v>
      </c>
      <c r="CS26" s="1">
        <v>0</v>
      </c>
      <c r="CT26" s="1">
        <v>0</v>
      </c>
      <c r="CU26" s="1">
        <v>0</v>
      </c>
      <c r="CV26" s="1">
        <v>0</v>
      </c>
      <c r="CW26" s="1">
        <v>0</v>
      </c>
      <c r="CX26" s="1">
        <v>0</v>
      </c>
      <c r="CY26" s="1">
        <v>0</v>
      </c>
      <c r="CZ26" s="1">
        <v>0</v>
      </c>
      <c r="DA26" s="1">
        <v>0</v>
      </c>
      <c r="DB26" s="1">
        <v>2.1162421585670019E-3</v>
      </c>
      <c r="DC26" s="3">
        <v>1.4484579690824725E-3</v>
      </c>
    </row>
    <row r="27" spans="1:107" customFormat="1" ht="12.75" customHeight="1">
      <c r="A27" s="254">
        <v>206</v>
      </c>
      <c r="B27" s="298" t="s">
        <v>264</v>
      </c>
      <c r="C27" s="1">
        <v>0</v>
      </c>
      <c r="D27" s="1">
        <v>0</v>
      </c>
      <c r="E27" s="1">
        <v>0</v>
      </c>
      <c r="F27" s="1">
        <v>0</v>
      </c>
      <c r="G27" s="1">
        <v>0</v>
      </c>
      <c r="H27" s="1">
        <v>0</v>
      </c>
      <c r="I27" s="1">
        <v>0</v>
      </c>
      <c r="J27" s="1">
        <v>0</v>
      </c>
      <c r="K27" s="1">
        <v>0</v>
      </c>
      <c r="L27" s="1">
        <v>0</v>
      </c>
      <c r="M27" s="1">
        <v>0</v>
      </c>
      <c r="N27" s="1">
        <v>0.10229700854700854</v>
      </c>
      <c r="O27" s="1">
        <v>5.0887498403779846E-2</v>
      </c>
      <c r="P27" s="1">
        <v>0</v>
      </c>
      <c r="Q27" s="1">
        <v>9.0171325518485117E-4</v>
      </c>
      <c r="R27" s="1">
        <v>6.3267584666914774E-4</v>
      </c>
      <c r="S27" s="1">
        <v>0</v>
      </c>
      <c r="T27" s="1">
        <v>0</v>
      </c>
      <c r="U27" s="1">
        <v>0</v>
      </c>
      <c r="V27" s="1">
        <v>0</v>
      </c>
      <c r="W27" s="1">
        <v>0</v>
      </c>
      <c r="X27" s="1">
        <v>0</v>
      </c>
      <c r="Y27" s="1">
        <v>0</v>
      </c>
      <c r="Z27" s="1">
        <v>0</v>
      </c>
      <c r="AA27" s="1">
        <v>0</v>
      </c>
      <c r="AB27" s="1">
        <v>0</v>
      </c>
      <c r="AC27" s="1">
        <v>0</v>
      </c>
      <c r="AD27" s="1">
        <v>2.335725505538589E-5</v>
      </c>
      <c r="AE27" s="1">
        <v>3.7543943479299635E-4</v>
      </c>
      <c r="AF27" s="1">
        <v>1.5682584489923939E-4</v>
      </c>
      <c r="AG27" s="1">
        <v>0</v>
      </c>
      <c r="AH27" s="1">
        <v>0</v>
      </c>
      <c r="AI27" s="1">
        <v>0</v>
      </c>
      <c r="AJ27" s="1">
        <v>0</v>
      </c>
      <c r="AK27" s="1">
        <v>1.6107382550335572E-4</v>
      </c>
      <c r="AL27" s="1">
        <v>0</v>
      </c>
      <c r="AM27" s="1">
        <v>0</v>
      </c>
      <c r="AN27" s="1">
        <v>0</v>
      </c>
      <c r="AO27" s="1">
        <v>0</v>
      </c>
      <c r="AP27" s="1">
        <v>0</v>
      </c>
      <c r="AQ27" s="1">
        <v>0</v>
      </c>
      <c r="AR27" s="1">
        <v>0</v>
      </c>
      <c r="AS27" s="1">
        <v>0</v>
      </c>
      <c r="AT27" s="1">
        <v>0</v>
      </c>
      <c r="AU27" s="1">
        <v>1.4257945474459037E-3</v>
      </c>
      <c r="AV27" s="1">
        <v>0</v>
      </c>
      <c r="AW27" s="1">
        <v>0</v>
      </c>
      <c r="AX27" s="1">
        <v>0</v>
      </c>
      <c r="AY27" s="1">
        <v>0</v>
      </c>
      <c r="AZ27" s="1">
        <v>0</v>
      </c>
      <c r="BA27" s="1">
        <v>0</v>
      </c>
      <c r="BB27" s="1">
        <v>0</v>
      </c>
      <c r="BC27" s="1">
        <v>0</v>
      </c>
      <c r="BD27" s="1">
        <v>0</v>
      </c>
      <c r="BE27" s="1">
        <v>0</v>
      </c>
      <c r="BF27" s="1">
        <v>0</v>
      </c>
      <c r="BG27" s="1">
        <v>1.0009239297813366E-2</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0</v>
      </c>
      <c r="DB27" s="1">
        <v>1.2848613105585368E-3</v>
      </c>
      <c r="DC27" s="3">
        <v>1.5457814314429792E-4</v>
      </c>
    </row>
    <row r="28" spans="1:107" customFormat="1" ht="12.75" customHeight="1">
      <c r="A28" s="255">
        <v>207</v>
      </c>
      <c r="B28" s="271" t="s">
        <v>265</v>
      </c>
      <c r="C28" s="26">
        <v>0</v>
      </c>
      <c r="D28" s="26">
        <v>1.1983471074380166E-2</v>
      </c>
      <c r="E28" s="26">
        <v>2.8267611874169252E-2</v>
      </c>
      <c r="F28" s="26">
        <v>0</v>
      </c>
      <c r="G28" s="26">
        <v>9.5019577524503088E-3</v>
      </c>
      <c r="H28" s="26">
        <v>0</v>
      </c>
      <c r="I28" s="26">
        <v>0</v>
      </c>
      <c r="J28" s="26">
        <v>6.3115773262896132E-5</v>
      </c>
      <c r="K28" s="26">
        <v>0</v>
      </c>
      <c r="L28" s="26">
        <v>2.2993791676247412E-3</v>
      </c>
      <c r="M28" s="26">
        <v>0</v>
      </c>
      <c r="N28" s="26">
        <v>0</v>
      </c>
      <c r="O28" s="26">
        <v>0</v>
      </c>
      <c r="P28" s="26">
        <v>0</v>
      </c>
      <c r="Q28" s="26">
        <v>0</v>
      </c>
      <c r="R28" s="26">
        <v>0</v>
      </c>
      <c r="S28" s="26">
        <v>0</v>
      </c>
      <c r="T28" s="26">
        <v>0</v>
      </c>
      <c r="U28" s="26">
        <v>0</v>
      </c>
      <c r="V28" s="26">
        <v>0</v>
      </c>
      <c r="W28" s="26">
        <v>0</v>
      </c>
      <c r="X28" s="26">
        <v>0</v>
      </c>
      <c r="Y28" s="26">
        <v>0</v>
      </c>
      <c r="Z28" s="26">
        <v>0</v>
      </c>
      <c r="AA28" s="26">
        <v>2.5686952981884795E-2</v>
      </c>
      <c r="AB28" s="26">
        <v>1.9807471378203857E-5</v>
      </c>
      <c r="AC28" s="26">
        <v>0</v>
      </c>
      <c r="AD28" s="26">
        <v>0</v>
      </c>
      <c r="AE28" s="26">
        <v>0</v>
      </c>
      <c r="AF28" s="26">
        <v>0</v>
      </c>
      <c r="AG28" s="26">
        <v>0</v>
      </c>
      <c r="AH28" s="26">
        <v>0</v>
      </c>
      <c r="AI28" s="26">
        <v>0</v>
      </c>
      <c r="AJ28" s="26">
        <v>0</v>
      </c>
      <c r="AK28" s="26">
        <v>0</v>
      </c>
      <c r="AL28" s="26">
        <v>0</v>
      </c>
      <c r="AM28" s="26">
        <v>0</v>
      </c>
      <c r="AN28" s="26">
        <v>0</v>
      </c>
      <c r="AO28" s="26">
        <v>0</v>
      </c>
      <c r="AP28" s="26">
        <v>0</v>
      </c>
      <c r="AQ28" s="26">
        <v>0</v>
      </c>
      <c r="AR28" s="26">
        <v>0</v>
      </c>
      <c r="AS28" s="26">
        <v>0</v>
      </c>
      <c r="AT28" s="26">
        <v>0</v>
      </c>
      <c r="AU28" s="26">
        <v>0</v>
      </c>
      <c r="AV28" s="26">
        <v>0</v>
      </c>
      <c r="AW28" s="26">
        <v>0</v>
      </c>
      <c r="AX28" s="26">
        <v>0</v>
      </c>
      <c r="AY28" s="26">
        <v>0</v>
      </c>
      <c r="AZ28" s="26">
        <v>0</v>
      </c>
      <c r="BA28" s="26">
        <v>0</v>
      </c>
      <c r="BB28" s="26">
        <v>0</v>
      </c>
      <c r="BC28" s="26">
        <v>0</v>
      </c>
      <c r="BD28" s="26">
        <v>0</v>
      </c>
      <c r="BE28" s="26">
        <v>0</v>
      </c>
      <c r="BF28" s="26">
        <v>0</v>
      </c>
      <c r="BG28" s="26">
        <v>0</v>
      </c>
      <c r="BH28" s="26">
        <v>0</v>
      </c>
      <c r="BI28" s="26">
        <v>0</v>
      </c>
      <c r="BJ28" s="26">
        <v>0</v>
      </c>
      <c r="BK28" s="26">
        <v>0</v>
      </c>
      <c r="BL28" s="26">
        <v>0</v>
      </c>
      <c r="BM28" s="26">
        <v>0</v>
      </c>
      <c r="BN28" s="26">
        <v>0</v>
      </c>
      <c r="BO28" s="26">
        <v>2.8854199728770522E-5</v>
      </c>
      <c r="BP28" s="26">
        <v>5.6903016025747367E-3</v>
      </c>
      <c r="BQ28" s="26">
        <v>0</v>
      </c>
      <c r="BR28" s="26">
        <v>0</v>
      </c>
      <c r="BS28" s="26">
        <v>0</v>
      </c>
      <c r="BT28" s="26">
        <v>0</v>
      </c>
      <c r="BU28" s="26">
        <v>0</v>
      </c>
      <c r="BV28" s="26">
        <v>0</v>
      </c>
      <c r="BW28" s="26">
        <v>7.9151495963273703E-6</v>
      </c>
      <c r="BX28" s="26">
        <v>0</v>
      </c>
      <c r="BY28" s="26">
        <v>2.9023195337713899E-5</v>
      </c>
      <c r="BZ28" s="26">
        <v>0</v>
      </c>
      <c r="CA28" s="26">
        <v>0</v>
      </c>
      <c r="CB28" s="26">
        <v>0</v>
      </c>
      <c r="CC28" s="26">
        <v>0</v>
      </c>
      <c r="CD28" s="26">
        <v>7.4775672981056834E-4</v>
      </c>
      <c r="CE28" s="26">
        <v>0</v>
      </c>
      <c r="CF28" s="26">
        <v>0</v>
      </c>
      <c r="CG28" s="26">
        <v>0</v>
      </c>
      <c r="CH28" s="26">
        <v>0</v>
      </c>
      <c r="CI28" s="26">
        <v>0</v>
      </c>
      <c r="CJ28" s="26">
        <v>3.3206250764617617E-4</v>
      </c>
      <c r="CK28" s="26">
        <v>5.9941556981942604E-5</v>
      </c>
      <c r="CL28" s="26">
        <v>6.0097542935071537E-4</v>
      </c>
      <c r="CM28" s="26">
        <v>0.17457556776368707</v>
      </c>
      <c r="CN28" s="26">
        <v>2.4270353302611368E-2</v>
      </c>
      <c r="CO28" s="26">
        <v>8.6797143278488208E-3</v>
      </c>
      <c r="CP28" s="26">
        <v>3.9204704564547747E-3</v>
      </c>
      <c r="CQ28" s="26">
        <v>0</v>
      </c>
      <c r="CR28" s="26">
        <v>0</v>
      </c>
      <c r="CS28" s="26">
        <v>0</v>
      </c>
      <c r="CT28" s="26">
        <v>0</v>
      </c>
      <c r="CU28" s="26">
        <v>0</v>
      </c>
      <c r="CV28" s="26">
        <v>1.7303133597494507E-5</v>
      </c>
      <c r="CW28" s="26">
        <v>0</v>
      </c>
      <c r="CX28" s="26">
        <v>0</v>
      </c>
      <c r="CY28" s="26">
        <v>2.5543632355608233E-6</v>
      </c>
      <c r="CZ28" s="26">
        <v>0</v>
      </c>
      <c r="DA28" s="26">
        <v>0</v>
      </c>
      <c r="DB28" s="26">
        <v>2.607512659662913E-3</v>
      </c>
      <c r="DC28" s="6">
        <v>8.1669102126968665E-3</v>
      </c>
    </row>
    <row r="29" spans="1:107" customFormat="1" ht="12.75" customHeight="1">
      <c r="A29" s="254">
        <v>208</v>
      </c>
      <c r="B29" s="298" t="s">
        <v>383</v>
      </c>
      <c r="C29" s="1">
        <v>4.3331781811733937E-2</v>
      </c>
      <c r="D29" s="1">
        <v>2.0431588613406796E-3</v>
      </c>
      <c r="E29" s="1">
        <v>6.7346034559149313E-3</v>
      </c>
      <c r="F29" s="1">
        <v>4.9604814974040152E-4</v>
      </c>
      <c r="G29" s="1">
        <v>4.8881462453550144E-3</v>
      </c>
      <c r="H29" s="1">
        <v>1.9032296040497585E-2</v>
      </c>
      <c r="I29" s="1">
        <v>0</v>
      </c>
      <c r="J29" s="1">
        <v>9.2780186696457306E-4</v>
      </c>
      <c r="K29" s="1">
        <v>4.5983275712315001E-4</v>
      </c>
      <c r="L29" s="1">
        <v>0</v>
      </c>
      <c r="M29" s="1">
        <v>0</v>
      </c>
      <c r="N29" s="1">
        <v>2.8044871794871796E-2</v>
      </c>
      <c r="O29" s="1">
        <v>7.6618567232792749E-3</v>
      </c>
      <c r="P29" s="1">
        <v>5.1635685255513363E-3</v>
      </c>
      <c r="Q29" s="1">
        <v>2.3174030658250678E-2</v>
      </c>
      <c r="R29" s="1">
        <v>4.9497580945292146E-3</v>
      </c>
      <c r="S29" s="1">
        <v>2.3522874606408593E-2</v>
      </c>
      <c r="T29" s="1">
        <v>3.2537038349755437E-2</v>
      </c>
      <c r="U29" s="1">
        <v>5.0890585241730284E-3</v>
      </c>
      <c r="V29" s="1">
        <v>1.1414656418841793E-2</v>
      </c>
      <c r="W29" s="1">
        <v>6.9867649378396596E-3</v>
      </c>
      <c r="X29" s="1">
        <v>8.7910819066413341E-3</v>
      </c>
      <c r="Y29" s="1">
        <v>5.2333572932823872E-3</v>
      </c>
      <c r="Z29" s="1">
        <v>0</v>
      </c>
      <c r="AA29" s="1">
        <v>1.0054956238550784E-2</v>
      </c>
      <c r="AB29" s="1">
        <v>0.10105771897159609</v>
      </c>
      <c r="AC29" s="1">
        <v>7.2068254715260929E-4</v>
      </c>
      <c r="AD29" s="1">
        <v>1.086112360075444E-3</v>
      </c>
      <c r="AE29" s="1">
        <v>7.6282466978395171E-3</v>
      </c>
      <c r="AF29" s="1">
        <v>1.2232415902140673E-2</v>
      </c>
      <c r="AG29" s="1">
        <v>2.3020257826887663E-3</v>
      </c>
      <c r="AH29" s="1">
        <v>0</v>
      </c>
      <c r="AI29" s="1">
        <v>2.6957546327703789E-3</v>
      </c>
      <c r="AJ29" s="1">
        <v>7.1184510250569481E-4</v>
      </c>
      <c r="AK29" s="1">
        <v>2.6469798657718122E-2</v>
      </c>
      <c r="AL29" s="1">
        <v>2.1250066846236767E-4</v>
      </c>
      <c r="AM29" s="1">
        <v>2.3084025854108957E-3</v>
      </c>
      <c r="AN29" s="1">
        <v>0</v>
      </c>
      <c r="AO29" s="1">
        <v>2.7305177558122794E-5</v>
      </c>
      <c r="AP29" s="1">
        <v>4.9778544271547841E-3</v>
      </c>
      <c r="AQ29" s="1">
        <v>8.2666202575704846E-3</v>
      </c>
      <c r="AR29" s="1">
        <v>5.6985379980382085E-3</v>
      </c>
      <c r="AS29" s="1">
        <v>2.620452743768167E-3</v>
      </c>
      <c r="AT29" s="1">
        <v>3.4113060428849901E-3</v>
      </c>
      <c r="AU29" s="1">
        <v>1.1958913436016853E-2</v>
      </c>
      <c r="AV29" s="1">
        <v>2.2913568950398413E-3</v>
      </c>
      <c r="AW29" s="1">
        <v>2.7541514783313084E-3</v>
      </c>
      <c r="AX29" s="1">
        <v>3.9190071848465057E-3</v>
      </c>
      <c r="AY29" s="1">
        <v>2.1598272138228943E-3</v>
      </c>
      <c r="AZ29" s="1">
        <v>3.192488262910798E-3</v>
      </c>
      <c r="BA29" s="1">
        <v>4.9589338292267164E-3</v>
      </c>
      <c r="BB29" s="1">
        <v>4.5389287686361125E-3</v>
      </c>
      <c r="BC29" s="1">
        <v>3.1069684864624943E-3</v>
      </c>
      <c r="BD29" s="1">
        <v>7.6915093254641695E-3</v>
      </c>
      <c r="BE29" s="1">
        <v>1.78445146386309E-2</v>
      </c>
      <c r="BF29" s="1">
        <v>0</v>
      </c>
      <c r="BG29" s="1">
        <v>2.2944256236526024E-2</v>
      </c>
      <c r="BH29" s="1">
        <v>1.0135819987837016E-4</v>
      </c>
      <c r="BI29" s="1">
        <v>5.2017189103570442E-3</v>
      </c>
      <c r="BJ29" s="1">
        <v>7.982442928760462E-3</v>
      </c>
      <c r="BK29" s="1">
        <v>2.1273489477965251E-3</v>
      </c>
      <c r="BL29" s="1">
        <v>1.9059852078974083E-3</v>
      </c>
      <c r="BM29" s="1">
        <v>3.9134057763218709E-4</v>
      </c>
      <c r="BN29" s="1">
        <v>3.0163236337828248E-3</v>
      </c>
      <c r="BO29" s="1">
        <v>6.9250079349049258E-4</v>
      </c>
      <c r="BP29" s="1">
        <v>3.035933508079233E-3</v>
      </c>
      <c r="BQ29" s="1">
        <v>1.0394362097998045E-5</v>
      </c>
      <c r="BR29" s="1">
        <v>1.9261420818706691E-5</v>
      </c>
      <c r="BS29" s="1">
        <v>0</v>
      </c>
      <c r="BT29" s="1">
        <v>2.5744001647616105E-5</v>
      </c>
      <c r="BU29" s="1">
        <v>3.3033062792549061E-5</v>
      </c>
      <c r="BV29" s="1">
        <v>0</v>
      </c>
      <c r="BW29" s="1">
        <v>3.799271806237138E-4</v>
      </c>
      <c r="BX29" s="1">
        <v>1.2613666334124554E-4</v>
      </c>
      <c r="BY29" s="1">
        <v>1.741391720262834E-4</v>
      </c>
      <c r="BZ29" s="1">
        <v>1.7373175816539263E-4</v>
      </c>
      <c r="CA29" s="1">
        <v>0</v>
      </c>
      <c r="CB29" s="1">
        <v>2.2221773297509141E-4</v>
      </c>
      <c r="CC29" s="1">
        <v>2.6272002802346965E-4</v>
      </c>
      <c r="CD29" s="1">
        <v>0</v>
      </c>
      <c r="CE29" s="1">
        <v>0</v>
      </c>
      <c r="CF29" s="1">
        <v>6.5616797900262466E-4</v>
      </c>
      <c r="CG29" s="1">
        <v>8.8354089532144062E-4</v>
      </c>
      <c r="CH29" s="1">
        <v>0</v>
      </c>
      <c r="CI29" s="1">
        <v>1.3153294878517742E-2</v>
      </c>
      <c r="CJ29" s="1">
        <v>5.1182566968019632E-4</v>
      </c>
      <c r="CK29" s="1">
        <v>2.9970778490971302E-5</v>
      </c>
      <c r="CL29" s="1">
        <v>6.587615283267457E-3</v>
      </c>
      <c r="CM29" s="1">
        <v>2.141414660026356E-3</v>
      </c>
      <c r="CN29" s="1">
        <v>1.0752688172043012E-2</v>
      </c>
      <c r="CO29" s="1">
        <v>2.7176775443992669E-3</v>
      </c>
      <c r="CP29" s="1">
        <v>3.1903828459415129E-3</v>
      </c>
      <c r="CQ29" s="1">
        <v>2.2098633567824389E-3</v>
      </c>
      <c r="CR29" s="1">
        <v>2.8950343268355897E-3</v>
      </c>
      <c r="CS29" s="1">
        <v>5.2154817458138899E-3</v>
      </c>
      <c r="CT29" s="1">
        <v>7.8580704805089035E-3</v>
      </c>
      <c r="CU29" s="1">
        <v>3.1394886739965558E-3</v>
      </c>
      <c r="CV29" s="1">
        <v>3.1664734483414945E-3</v>
      </c>
      <c r="CW29" s="1">
        <v>2.2843266381297332E-3</v>
      </c>
      <c r="CX29" s="1">
        <v>2.2101630620900398E-2</v>
      </c>
      <c r="CY29" s="1">
        <v>1.7318582737102383E-3</v>
      </c>
      <c r="CZ29" s="1">
        <v>9.3928362770212583E-3</v>
      </c>
      <c r="DA29" s="1">
        <v>1.5772298767222626E-2</v>
      </c>
      <c r="DB29" s="1">
        <v>3.2499433149421812E-3</v>
      </c>
      <c r="DC29" s="3">
        <v>3.4147717076422179E-3</v>
      </c>
    </row>
    <row r="30" spans="1:107" customFormat="1" ht="12.75" customHeight="1">
      <c r="A30" s="254">
        <v>211</v>
      </c>
      <c r="B30" s="298" t="s">
        <v>267</v>
      </c>
      <c r="C30" s="1">
        <v>1.7875745284482568E-2</v>
      </c>
      <c r="D30" s="1">
        <v>2.0202020202020202E-3</v>
      </c>
      <c r="E30" s="1">
        <v>7.7979618963225517E-3</v>
      </c>
      <c r="F30" s="1">
        <v>2.2189887231720627E-2</v>
      </c>
      <c r="G30" s="1">
        <v>6.5541062922413143E-2</v>
      </c>
      <c r="H30" s="1">
        <v>3.1668170937487736E-2</v>
      </c>
      <c r="I30" s="1">
        <v>0</v>
      </c>
      <c r="J30" s="1">
        <v>2.8528329514829051E-3</v>
      </c>
      <c r="K30" s="1">
        <v>1.1921589999489076E-3</v>
      </c>
      <c r="L30" s="1">
        <v>8.0478270866865941E-3</v>
      </c>
      <c r="M30" s="1">
        <v>0</v>
      </c>
      <c r="N30" s="1">
        <v>2.6709401709401708E-2</v>
      </c>
      <c r="O30" s="1">
        <v>1.7239177627378368E-3</v>
      </c>
      <c r="P30" s="1">
        <v>3.231394496635352E-3</v>
      </c>
      <c r="Q30" s="1">
        <v>3.0658250676284943E-3</v>
      </c>
      <c r="R30" s="1">
        <v>6.6244882768887233E-3</v>
      </c>
      <c r="S30" s="1">
        <v>3.1487312465271347E-3</v>
      </c>
      <c r="T30" s="1">
        <v>1.5595094633869711E-3</v>
      </c>
      <c r="U30" s="1">
        <v>5.8132706987668821E-2</v>
      </c>
      <c r="V30" s="1">
        <v>1.7312228901910053E-2</v>
      </c>
      <c r="W30" s="1">
        <v>0.59658153974103445</v>
      </c>
      <c r="X30" s="1">
        <v>1.5062928401230226E-2</v>
      </c>
      <c r="Y30" s="1">
        <v>2.3833844058563161E-3</v>
      </c>
      <c r="Z30" s="1">
        <v>0</v>
      </c>
      <c r="AA30" s="1">
        <v>1.4858538571137798E-3</v>
      </c>
      <c r="AB30" s="1">
        <v>3.5455373766984906E-3</v>
      </c>
      <c r="AC30" s="1">
        <v>5.7197882061603596E-2</v>
      </c>
      <c r="AD30" s="1">
        <v>1.0341424675772103E-2</v>
      </c>
      <c r="AE30" s="1">
        <v>1.4505614526093042E-3</v>
      </c>
      <c r="AF30" s="1">
        <v>5.0184270367756604E-3</v>
      </c>
      <c r="AG30" s="1">
        <v>1.3812154696132596E-3</v>
      </c>
      <c r="AH30" s="1">
        <v>1.7341040462427744E-2</v>
      </c>
      <c r="AI30" s="1">
        <v>1.7549184132538295E-2</v>
      </c>
      <c r="AJ30" s="1">
        <v>4.5890280941533787E-2</v>
      </c>
      <c r="AK30" s="1">
        <v>2.2550335570469798E-2</v>
      </c>
      <c r="AL30" s="1">
        <v>2.4690888928292987E-3</v>
      </c>
      <c r="AM30" s="1">
        <v>1.8467220683287165E-3</v>
      </c>
      <c r="AN30" s="1">
        <v>1.0515247108307045E-3</v>
      </c>
      <c r="AO30" s="1">
        <v>4.6890436733903595E-3</v>
      </c>
      <c r="AP30" s="1">
        <v>2.0773723199937286E-3</v>
      </c>
      <c r="AQ30" s="1">
        <v>2.610511660285416E-3</v>
      </c>
      <c r="AR30" s="1">
        <v>2.8959783268718764E-3</v>
      </c>
      <c r="AS30" s="1">
        <v>1.0569893420241346E-3</v>
      </c>
      <c r="AT30" s="1">
        <v>7.9191033138401555E-4</v>
      </c>
      <c r="AU30" s="1">
        <v>1.7908768883144049E-3</v>
      </c>
      <c r="AV30" s="1">
        <v>3.0424339471577262E-3</v>
      </c>
      <c r="AW30" s="1">
        <v>1.0530579181855001E-3</v>
      </c>
      <c r="AX30" s="1">
        <v>1.1281990380618727E-3</v>
      </c>
      <c r="AY30" s="1">
        <v>6.1709348966368404E-4</v>
      </c>
      <c r="AZ30" s="1">
        <v>2.8169014084507044E-4</v>
      </c>
      <c r="BA30" s="1">
        <v>1.8596001859600185E-3</v>
      </c>
      <c r="BB30" s="1">
        <v>1.932633903920486E-4</v>
      </c>
      <c r="BC30" s="1">
        <v>0</v>
      </c>
      <c r="BD30" s="1">
        <v>1.2566725666695653E-3</v>
      </c>
      <c r="BE30" s="1">
        <v>1.2729244260053746E-3</v>
      </c>
      <c r="BF30" s="1">
        <v>0</v>
      </c>
      <c r="BG30" s="1">
        <v>6.1595318755774562E-4</v>
      </c>
      <c r="BH30" s="1">
        <v>9.7303871883235356E-3</v>
      </c>
      <c r="BI30" s="1">
        <v>2.5727420556630786E-3</v>
      </c>
      <c r="BJ30" s="1">
        <v>3.7760612776211889E-3</v>
      </c>
      <c r="BK30" s="1">
        <v>1.4724591736709283E-2</v>
      </c>
      <c r="BL30" s="1">
        <v>5.7593900847334725E-3</v>
      </c>
      <c r="BM30" s="1">
        <v>7.5967302820013696E-2</v>
      </c>
      <c r="BN30" s="1">
        <v>3.8147622427253371E-2</v>
      </c>
      <c r="BO30" s="1">
        <v>1.5869809850823789E-2</v>
      </c>
      <c r="BP30" s="1">
        <v>1.4184279504960351E-2</v>
      </c>
      <c r="BQ30" s="1">
        <v>2.8567171832664631E-3</v>
      </c>
      <c r="BR30" s="1">
        <v>5.971040453799074E-4</v>
      </c>
      <c r="BS30" s="1">
        <v>2.8550257170255429E-3</v>
      </c>
      <c r="BT30" s="1">
        <v>1.2185494113204957E-3</v>
      </c>
      <c r="BU30" s="1">
        <v>0</v>
      </c>
      <c r="BV30" s="1">
        <v>4.4829024186822351E-3</v>
      </c>
      <c r="BW30" s="1">
        <v>8.1011556118410641E-2</v>
      </c>
      <c r="BX30" s="1">
        <v>0.35199009253844299</v>
      </c>
      <c r="BY30" s="1">
        <v>0.11041003970373123</v>
      </c>
      <c r="BZ30" s="1">
        <v>0.20144197359277277</v>
      </c>
      <c r="CA30" s="1">
        <v>3.0715005035246726E-2</v>
      </c>
      <c r="CB30" s="1">
        <v>1.8181450879780207E-3</v>
      </c>
      <c r="CC30" s="1">
        <v>3.2402136789561257E-3</v>
      </c>
      <c r="CD30" s="1">
        <v>6.3559322033898309E-3</v>
      </c>
      <c r="CE30" s="1">
        <v>1.0061500924400397E-3</v>
      </c>
      <c r="CF30" s="1">
        <v>1.5173884514435695E-3</v>
      </c>
      <c r="CG30" s="1">
        <v>9.2561427128912827E-4</v>
      </c>
      <c r="CH30" s="1">
        <v>0</v>
      </c>
      <c r="CI30" s="1">
        <v>1.6168502010138089E-3</v>
      </c>
      <c r="CJ30" s="1">
        <v>1.0556092348331074E-2</v>
      </c>
      <c r="CK30" s="1">
        <v>3.0570194060790729E-3</v>
      </c>
      <c r="CL30" s="1">
        <v>7.7895661419688875E-3</v>
      </c>
      <c r="CM30" s="1">
        <v>3.1939381492700793E-3</v>
      </c>
      <c r="CN30" s="1">
        <v>6.4516129032258064E-3</v>
      </c>
      <c r="CO30" s="1">
        <v>2.8651484189015529E-3</v>
      </c>
      <c r="CP30" s="1">
        <v>4.4605352642317075E-3</v>
      </c>
      <c r="CQ30" s="1">
        <v>5.0458546646532359E-3</v>
      </c>
      <c r="CR30" s="1">
        <v>3.1707518817723126E-3</v>
      </c>
      <c r="CS30" s="1">
        <v>1.7156189953335163E-3</v>
      </c>
      <c r="CT30" s="1">
        <v>4.5343487926746053E-3</v>
      </c>
      <c r="CU30" s="1">
        <v>2.6361107431447876E-3</v>
      </c>
      <c r="CV30" s="1">
        <v>4.2046614641911648E-3</v>
      </c>
      <c r="CW30" s="1">
        <v>4.8430468664252E-3</v>
      </c>
      <c r="CX30" s="1">
        <v>1.4488554042306577E-2</v>
      </c>
      <c r="CY30" s="1">
        <v>1.5249548516298115E-2</v>
      </c>
      <c r="CZ30" s="1">
        <v>5.5952541458810841E-3</v>
      </c>
      <c r="DA30" s="1">
        <v>0</v>
      </c>
      <c r="DB30" s="1">
        <v>3.1479102108684154E-2</v>
      </c>
      <c r="DC30" s="3">
        <v>3.152644017360607E-2</v>
      </c>
    </row>
    <row r="31" spans="1:107" customFormat="1" ht="12.75" customHeight="1">
      <c r="A31" s="254">
        <v>212</v>
      </c>
      <c r="B31" s="298" t="s">
        <v>268</v>
      </c>
      <c r="C31" s="1">
        <v>0</v>
      </c>
      <c r="D31" s="1">
        <v>0</v>
      </c>
      <c r="E31" s="1">
        <v>0</v>
      </c>
      <c r="F31" s="1">
        <v>0</v>
      </c>
      <c r="G31" s="1">
        <v>0</v>
      </c>
      <c r="H31" s="1">
        <v>3.1393478004944472E-4</v>
      </c>
      <c r="I31" s="1">
        <v>0</v>
      </c>
      <c r="J31" s="1">
        <v>0</v>
      </c>
      <c r="K31" s="1">
        <v>0</v>
      </c>
      <c r="L31" s="1">
        <v>0</v>
      </c>
      <c r="M31" s="1">
        <v>0</v>
      </c>
      <c r="N31" s="1">
        <v>0</v>
      </c>
      <c r="O31" s="1">
        <v>0</v>
      </c>
      <c r="P31" s="1">
        <v>0</v>
      </c>
      <c r="Q31" s="1">
        <v>0</v>
      </c>
      <c r="R31" s="1">
        <v>2.6051358392259027E-4</v>
      </c>
      <c r="S31" s="1">
        <v>0</v>
      </c>
      <c r="T31" s="1">
        <v>0</v>
      </c>
      <c r="U31" s="1">
        <v>5.0890585241730284E-3</v>
      </c>
      <c r="V31" s="1">
        <v>3.8048854729472642E-4</v>
      </c>
      <c r="W31" s="1">
        <v>2.258420682831701E-4</v>
      </c>
      <c r="X31" s="1">
        <v>1.8999233732562167E-3</v>
      </c>
      <c r="Y31" s="1">
        <v>0</v>
      </c>
      <c r="Z31" s="1">
        <v>0</v>
      </c>
      <c r="AA31" s="1">
        <v>0</v>
      </c>
      <c r="AB31" s="1">
        <v>1.9807471378203857E-5</v>
      </c>
      <c r="AC31" s="1">
        <v>0</v>
      </c>
      <c r="AD31" s="1">
        <v>4.0799285267995304E-2</v>
      </c>
      <c r="AE31" s="1">
        <v>6.8261715416908429E-5</v>
      </c>
      <c r="AF31" s="1">
        <v>0</v>
      </c>
      <c r="AG31" s="1">
        <v>0</v>
      </c>
      <c r="AH31" s="1">
        <v>0</v>
      </c>
      <c r="AI31" s="1">
        <v>4.4631699218052631E-4</v>
      </c>
      <c r="AJ31" s="1">
        <v>0</v>
      </c>
      <c r="AK31" s="1">
        <v>1.2832214765100672E-2</v>
      </c>
      <c r="AL31" s="1">
        <v>5.4393134680390552E-2</v>
      </c>
      <c r="AM31" s="1">
        <v>9.6952908587257611E-3</v>
      </c>
      <c r="AN31" s="1">
        <v>0</v>
      </c>
      <c r="AO31" s="1">
        <v>7.0248774990443186E-4</v>
      </c>
      <c r="AP31" s="1">
        <v>0</v>
      </c>
      <c r="AQ31" s="1">
        <v>0</v>
      </c>
      <c r="AR31" s="1">
        <v>0</v>
      </c>
      <c r="AS31" s="1">
        <v>4.4041222584338941E-5</v>
      </c>
      <c r="AT31" s="1">
        <v>3.0458089668615983E-5</v>
      </c>
      <c r="AU31" s="1">
        <v>8.8803812643689506E-5</v>
      </c>
      <c r="AV31" s="1">
        <v>6.8626329635136681E-5</v>
      </c>
      <c r="AW31" s="1">
        <v>0</v>
      </c>
      <c r="AX31" s="1">
        <v>0</v>
      </c>
      <c r="AY31" s="1">
        <v>0</v>
      </c>
      <c r="AZ31" s="1">
        <v>0</v>
      </c>
      <c r="BA31" s="1">
        <v>0</v>
      </c>
      <c r="BB31" s="1">
        <v>0</v>
      </c>
      <c r="BC31" s="1">
        <v>0</v>
      </c>
      <c r="BD31" s="1">
        <v>1.9635508854211959E-5</v>
      </c>
      <c r="BE31" s="1">
        <v>0</v>
      </c>
      <c r="BF31" s="1">
        <v>0</v>
      </c>
      <c r="BG31" s="1">
        <v>0</v>
      </c>
      <c r="BH31" s="1">
        <v>2.0271639975674033E-4</v>
      </c>
      <c r="BI31" s="1">
        <v>8.8569808473646966E-4</v>
      </c>
      <c r="BJ31" s="1">
        <v>3.2274028013856313E-5</v>
      </c>
      <c r="BK31" s="1">
        <v>3.5108209759387103E-2</v>
      </c>
      <c r="BL31" s="1">
        <v>1.1580931861028817E-2</v>
      </c>
      <c r="BM31" s="1">
        <v>2.8976070873128059E-2</v>
      </c>
      <c r="BN31" s="1">
        <v>0</v>
      </c>
      <c r="BO31" s="1">
        <v>0</v>
      </c>
      <c r="BP31" s="1">
        <v>1.990776070871628E-4</v>
      </c>
      <c r="BQ31" s="1">
        <v>-5.1971810489990227E-6</v>
      </c>
      <c r="BR31" s="1">
        <v>0</v>
      </c>
      <c r="BS31" s="1">
        <v>0</v>
      </c>
      <c r="BT31" s="1">
        <v>0</v>
      </c>
      <c r="BU31" s="1">
        <v>0</v>
      </c>
      <c r="BV31" s="1">
        <v>0</v>
      </c>
      <c r="BW31" s="1">
        <v>0</v>
      </c>
      <c r="BX31" s="1">
        <v>0</v>
      </c>
      <c r="BY31" s="1">
        <v>0</v>
      </c>
      <c r="BZ31" s="1">
        <v>0</v>
      </c>
      <c r="CA31" s="1">
        <v>0</v>
      </c>
      <c r="CB31" s="1">
        <v>0</v>
      </c>
      <c r="CC31" s="1">
        <v>0</v>
      </c>
      <c r="CD31" s="1">
        <v>0</v>
      </c>
      <c r="CE31" s="1">
        <v>0</v>
      </c>
      <c r="CF31" s="1">
        <v>0</v>
      </c>
      <c r="CG31" s="1">
        <v>0</v>
      </c>
      <c r="CH31" s="1">
        <v>0</v>
      </c>
      <c r="CI31" s="1">
        <v>0</v>
      </c>
      <c r="CJ31" s="1">
        <v>0</v>
      </c>
      <c r="CK31" s="1">
        <v>0</v>
      </c>
      <c r="CL31" s="1">
        <v>0</v>
      </c>
      <c r="CM31" s="1">
        <v>0</v>
      </c>
      <c r="CN31" s="1">
        <v>0</v>
      </c>
      <c r="CO31" s="1">
        <v>2.1067267786040829E-5</v>
      </c>
      <c r="CP31" s="1">
        <v>2.0002400288034563E-5</v>
      </c>
      <c r="CQ31" s="1">
        <v>2.025708077050569E-4</v>
      </c>
      <c r="CR31" s="1">
        <v>2.7571755493672282E-5</v>
      </c>
      <c r="CS31" s="1">
        <v>0</v>
      </c>
      <c r="CT31" s="1">
        <v>0</v>
      </c>
      <c r="CU31" s="1">
        <v>6.6233938269969529E-6</v>
      </c>
      <c r="CV31" s="1">
        <v>0</v>
      </c>
      <c r="CW31" s="1">
        <v>6.4482493688947421E-4</v>
      </c>
      <c r="CX31" s="1">
        <v>0</v>
      </c>
      <c r="CY31" s="1">
        <v>0</v>
      </c>
      <c r="CZ31" s="1">
        <v>1.123545009213069E-4</v>
      </c>
      <c r="DA31" s="1">
        <v>0</v>
      </c>
      <c r="DB31" s="1">
        <v>0</v>
      </c>
      <c r="DC31" s="3">
        <v>9.487565859499102E-3</v>
      </c>
    </row>
    <row r="32" spans="1:107" customFormat="1" ht="12.75" customHeight="1">
      <c r="A32" s="254">
        <v>221</v>
      </c>
      <c r="B32" s="298" t="s">
        <v>269</v>
      </c>
      <c r="C32" s="1">
        <v>1.1270696189906244E-2</v>
      </c>
      <c r="D32" s="1">
        <v>1.4003673094582186E-3</v>
      </c>
      <c r="E32" s="1">
        <v>4.9623393885688972E-3</v>
      </c>
      <c r="F32" s="1">
        <v>1.9312807963226299E-2</v>
      </c>
      <c r="G32" s="1">
        <v>1.6285507643963387E-2</v>
      </c>
      <c r="H32" s="1">
        <v>6.6711140760506999E-4</v>
      </c>
      <c r="I32" s="1">
        <v>0</v>
      </c>
      <c r="J32" s="1">
        <v>1.5090981387158465E-2</v>
      </c>
      <c r="K32" s="1">
        <v>1.5523613263620416E-2</v>
      </c>
      <c r="L32" s="1">
        <v>0</v>
      </c>
      <c r="M32" s="1">
        <v>0</v>
      </c>
      <c r="N32" s="1">
        <v>4.2735042735042739E-3</v>
      </c>
      <c r="O32" s="1">
        <v>1.1173541054782276E-2</v>
      </c>
      <c r="P32" s="1">
        <v>3.8643480578319676E-3</v>
      </c>
      <c r="Q32" s="1">
        <v>2.497745716862038E-2</v>
      </c>
      <c r="R32" s="1">
        <v>1.3025679196129512E-3</v>
      </c>
      <c r="S32" s="1">
        <v>9.4461937395814034E-3</v>
      </c>
      <c r="T32" s="1">
        <v>4.6997944282980084E-2</v>
      </c>
      <c r="U32" s="1">
        <v>9.982384028185555E-3</v>
      </c>
      <c r="V32" s="1">
        <v>4.2234228749714635E-3</v>
      </c>
      <c r="W32" s="1">
        <v>0</v>
      </c>
      <c r="X32" s="1">
        <v>1.6532482391594151E-3</v>
      </c>
      <c r="Y32" s="1">
        <v>4.2875698306409917E-4</v>
      </c>
      <c r="Z32" s="1">
        <v>0</v>
      </c>
      <c r="AA32" s="1">
        <v>2.4465703236311826E-2</v>
      </c>
      <c r="AB32" s="1">
        <v>7.9031810799033396E-3</v>
      </c>
      <c r="AC32" s="1">
        <v>1.1114140486208915E-4</v>
      </c>
      <c r="AD32" s="1">
        <v>0</v>
      </c>
      <c r="AE32" s="1">
        <v>0.22652650261101062</v>
      </c>
      <c r="AF32" s="1">
        <v>5.8182388457617813E-2</v>
      </c>
      <c r="AG32" s="1">
        <v>0.11372007366482505</v>
      </c>
      <c r="AH32" s="1">
        <v>5.7803468208092483E-3</v>
      </c>
      <c r="AI32" s="1">
        <v>2.3208483593387369E-4</v>
      </c>
      <c r="AJ32" s="1">
        <v>1.7084282460136675E-3</v>
      </c>
      <c r="AK32" s="1">
        <v>3.9731543624161071E-3</v>
      </c>
      <c r="AL32" s="1">
        <v>0</v>
      </c>
      <c r="AM32" s="1">
        <v>0</v>
      </c>
      <c r="AN32" s="1">
        <v>0</v>
      </c>
      <c r="AO32" s="1">
        <v>3.12768397483952E-4</v>
      </c>
      <c r="AP32" s="1">
        <v>3.0729432054246855E-2</v>
      </c>
      <c r="AQ32" s="1">
        <v>1.5663069961712496E-3</v>
      </c>
      <c r="AR32" s="1">
        <v>2.1486290812275212E-3</v>
      </c>
      <c r="AS32" s="1">
        <v>5.4170703778736902E-3</v>
      </c>
      <c r="AT32" s="1">
        <v>1.0325292397660819E-2</v>
      </c>
      <c r="AU32" s="1">
        <v>5.002121424413155E-2</v>
      </c>
      <c r="AV32" s="1">
        <v>2.713790079682794E-2</v>
      </c>
      <c r="AW32" s="1">
        <v>8.2624544349939252E-3</v>
      </c>
      <c r="AX32" s="1">
        <v>1.7873047918769668E-2</v>
      </c>
      <c r="AY32" s="1">
        <v>2.8077753779697623E-2</v>
      </c>
      <c r="AZ32" s="1">
        <v>1.0422535211267606E-2</v>
      </c>
      <c r="BA32" s="1">
        <v>7.2989307298930731E-2</v>
      </c>
      <c r="BB32" s="1">
        <v>2.5819988956377691E-2</v>
      </c>
      <c r="BC32" s="1">
        <v>4.4829116733244564E-2</v>
      </c>
      <c r="BD32" s="1">
        <v>2.1408314796477951E-2</v>
      </c>
      <c r="BE32" s="1">
        <v>2.9937296685681957E-3</v>
      </c>
      <c r="BF32" s="1">
        <v>0</v>
      </c>
      <c r="BG32" s="1">
        <v>5.913150600554358E-2</v>
      </c>
      <c r="BH32" s="1">
        <v>1.9258057976890329E-3</v>
      </c>
      <c r="BI32" s="1">
        <v>1.076427778116228E-2</v>
      </c>
      <c r="BJ32" s="1">
        <v>1.5685177614734168E-2</v>
      </c>
      <c r="BK32" s="1">
        <v>9.2949854353070408E-3</v>
      </c>
      <c r="BL32" s="1">
        <v>1.1373759555822578E-2</v>
      </c>
      <c r="BM32" s="1">
        <v>0</v>
      </c>
      <c r="BN32" s="1">
        <v>0</v>
      </c>
      <c r="BO32" s="1">
        <v>2.9431283723345934E-2</v>
      </c>
      <c r="BP32" s="1">
        <v>1.6589800590596901E-3</v>
      </c>
      <c r="BQ32" s="1">
        <v>6.7199550963557364E-3</v>
      </c>
      <c r="BR32" s="1">
        <v>3.0384891341509808E-3</v>
      </c>
      <c r="BS32" s="1">
        <v>5.6664632551651996E-4</v>
      </c>
      <c r="BT32" s="1">
        <v>1.1069920708474926E-3</v>
      </c>
      <c r="BU32" s="1">
        <v>4.657661853749418E-4</v>
      </c>
      <c r="BV32" s="1">
        <v>0</v>
      </c>
      <c r="BW32" s="1">
        <v>3.4826658223840432E-4</v>
      </c>
      <c r="BX32" s="1">
        <v>3.4400908183976057E-5</v>
      </c>
      <c r="BY32" s="1">
        <v>2.2638092363416843E-4</v>
      </c>
      <c r="BZ32" s="1">
        <v>6.9492703266157052E-4</v>
      </c>
      <c r="CA32" s="1">
        <v>1.5105740181268882E-3</v>
      </c>
      <c r="CB32" s="1">
        <v>3.7170966243106202E-3</v>
      </c>
      <c r="CC32" s="1">
        <v>1.8828268675015326E-3</v>
      </c>
      <c r="CD32" s="1">
        <v>0</v>
      </c>
      <c r="CE32" s="1">
        <v>2.5153752311000993E-5</v>
      </c>
      <c r="CF32" s="1">
        <v>4.921259842519685E-4</v>
      </c>
      <c r="CG32" s="1">
        <v>8.6671154493436556E-3</v>
      </c>
      <c r="CH32" s="1">
        <v>0</v>
      </c>
      <c r="CI32" s="1">
        <v>2.2286313581541687E-3</v>
      </c>
      <c r="CJ32" s="1">
        <v>8.1392765032070244E-4</v>
      </c>
      <c r="CK32" s="1">
        <v>1.9481006019131348E-4</v>
      </c>
      <c r="CL32" s="1">
        <v>9.5000346716593853E-3</v>
      </c>
      <c r="CM32" s="1">
        <v>1.2664510277078948E-3</v>
      </c>
      <c r="CN32" s="1">
        <v>0</v>
      </c>
      <c r="CO32" s="1">
        <v>1.6853814228832663E-4</v>
      </c>
      <c r="CP32" s="1">
        <v>2.9003480417650116E-4</v>
      </c>
      <c r="CQ32" s="1">
        <v>2.3387720525947478E-3</v>
      </c>
      <c r="CR32" s="1">
        <v>3.8600457691141194E-4</v>
      </c>
      <c r="CS32" s="1">
        <v>3.9116113093604172E-3</v>
      </c>
      <c r="CT32" s="1">
        <v>7.0656600118861566E-3</v>
      </c>
      <c r="CU32" s="1">
        <v>1.3048085839183997E-3</v>
      </c>
      <c r="CV32" s="1">
        <v>1.8860415621269012E-3</v>
      </c>
      <c r="CW32" s="1">
        <v>7.5458237295576778E-4</v>
      </c>
      <c r="CX32" s="1">
        <v>3.3718816680277128E-3</v>
      </c>
      <c r="CY32" s="1">
        <v>7.070477436032359E-3</v>
      </c>
      <c r="CZ32" s="1">
        <v>1.123545009213069E-3</v>
      </c>
      <c r="DA32" s="1">
        <v>4.0427846265409718E-2</v>
      </c>
      <c r="DB32" s="1">
        <v>7.4824276320761846E-3</v>
      </c>
      <c r="DC32" s="3">
        <v>7.2773262918621445E-3</v>
      </c>
    </row>
    <row r="33" spans="1:107" customFormat="1" ht="12.75" customHeight="1">
      <c r="A33" s="255">
        <v>222</v>
      </c>
      <c r="B33" s="271" t="s">
        <v>270</v>
      </c>
      <c r="C33" s="26">
        <v>1.0860651195779862E-3</v>
      </c>
      <c r="D33" s="26">
        <v>4.8209366391184575E-4</v>
      </c>
      <c r="E33" s="26">
        <v>3.9875941515285776E-3</v>
      </c>
      <c r="F33" s="26">
        <v>1.0582360527795231E-3</v>
      </c>
      <c r="G33" s="26">
        <v>8.7288325809910965E-4</v>
      </c>
      <c r="H33" s="26">
        <v>4.1203939881489619E-3</v>
      </c>
      <c r="I33" s="26">
        <v>0</v>
      </c>
      <c r="J33" s="26">
        <v>1.2623154652579226E-4</v>
      </c>
      <c r="K33" s="26">
        <v>1.3624674285130371E-4</v>
      </c>
      <c r="L33" s="26">
        <v>0</v>
      </c>
      <c r="M33" s="26">
        <v>0</v>
      </c>
      <c r="N33" s="26">
        <v>2.6709401709401712E-4</v>
      </c>
      <c r="O33" s="26">
        <v>2.4262546290384369E-3</v>
      </c>
      <c r="P33" s="26">
        <v>3.9976014391365181E-4</v>
      </c>
      <c r="Q33" s="26">
        <v>1.0820559062218215E-3</v>
      </c>
      <c r="R33" s="26">
        <v>0</v>
      </c>
      <c r="S33" s="26">
        <v>1.8521948508983145E-4</v>
      </c>
      <c r="T33" s="26">
        <v>5.6709435032253495E-4</v>
      </c>
      <c r="U33" s="26">
        <v>1.1743981209630064E-3</v>
      </c>
      <c r="V33" s="26">
        <v>7.6097709458945286E-5</v>
      </c>
      <c r="W33" s="26">
        <v>3.4772508926138887E-4</v>
      </c>
      <c r="X33" s="26">
        <v>9.604585008449936E-4</v>
      </c>
      <c r="Y33" s="26">
        <v>4.7919898107164023E-4</v>
      </c>
      <c r="Z33" s="26">
        <v>0</v>
      </c>
      <c r="AA33" s="26">
        <v>8.5487482190107881E-4</v>
      </c>
      <c r="AB33" s="26">
        <v>3.1691954205126171E-4</v>
      </c>
      <c r="AC33" s="26">
        <v>0</v>
      </c>
      <c r="AD33" s="26">
        <v>1.7517941291539419E-5</v>
      </c>
      <c r="AE33" s="26">
        <v>6.314208676064029E-4</v>
      </c>
      <c r="AF33" s="26">
        <v>5.0066650984082174E-2</v>
      </c>
      <c r="AG33" s="26">
        <v>2.7624309392265192E-3</v>
      </c>
      <c r="AH33" s="26">
        <v>0</v>
      </c>
      <c r="AI33" s="26">
        <v>3.9275895311886317E-3</v>
      </c>
      <c r="AJ33" s="26">
        <v>0</v>
      </c>
      <c r="AK33" s="26">
        <v>1.7718120805369129E-3</v>
      </c>
      <c r="AL33" s="26">
        <v>3.8278266107128481E-4</v>
      </c>
      <c r="AM33" s="26">
        <v>0</v>
      </c>
      <c r="AN33" s="26">
        <v>0</v>
      </c>
      <c r="AO33" s="26">
        <v>2.482288868920254E-5</v>
      </c>
      <c r="AP33" s="26">
        <v>2.7436992905577551E-4</v>
      </c>
      <c r="AQ33" s="26">
        <v>2.2624434389140274E-3</v>
      </c>
      <c r="AR33" s="26">
        <v>5.6051193423326635E-4</v>
      </c>
      <c r="AS33" s="26">
        <v>5.483132211750198E-3</v>
      </c>
      <c r="AT33" s="26">
        <v>5.1778752436647171E-3</v>
      </c>
      <c r="AU33" s="26">
        <v>8.7669097259909026E-3</v>
      </c>
      <c r="AV33" s="26">
        <v>6.8092569293530065E-3</v>
      </c>
      <c r="AW33" s="26">
        <v>4.050222762251924E-4</v>
      </c>
      <c r="AX33" s="26">
        <v>6.8285731251113355E-3</v>
      </c>
      <c r="AY33" s="26">
        <v>5.8623881518049988E-3</v>
      </c>
      <c r="AZ33" s="26">
        <v>1.8779342723004694E-3</v>
      </c>
      <c r="BA33" s="26">
        <v>4.4165504416550441E-3</v>
      </c>
      <c r="BB33" s="26">
        <v>4.191054665930425E-3</v>
      </c>
      <c r="BC33" s="26">
        <v>2.2192632046160675E-3</v>
      </c>
      <c r="BD33" s="26">
        <v>1.574487302838453E-2</v>
      </c>
      <c r="BE33" s="26">
        <v>8.2975814435905897E-3</v>
      </c>
      <c r="BF33" s="26">
        <v>0</v>
      </c>
      <c r="BG33" s="26">
        <v>7.0834616569140745E-3</v>
      </c>
      <c r="BH33" s="26">
        <v>2.9393877964727345E-3</v>
      </c>
      <c r="BI33" s="26">
        <v>2.2962542937612177E-4</v>
      </c>
      <c r="BJ33" s="26">
        <v>1.9364416808313791E-4</v>
      </c>
      <c r="BK33" s="26">
        <v>3.0589331275505593E-3</v>
      </c>
      <c r="BL33" s="26">
        <v>3.0039984254904804E-3</v>
      </c>
      <c r="BM33" s="26">
        <v>0</v>
      </c>
      <c r="BN33" s="26">
        <v>0</v>
      </c>
      <c r="BO33" s="26">
        <v>8.0791759240557458E-4</v>
      </c>
      <c r="BP33" s="26">
        <v>7.996283884667707E-3</v>
      </c>
      <c r="BQ33" s="26">
        <v>9.7014046247981766E-5</v>
      </c>
      <c r="BR33" s="26">
        <v>4.8153552046766728E-6</v>
      </c>
      <c r="BS33" s="26">
        <v>0</v>
      </c>
      <c r="BT33" s="26">
        <v>0</v>
      </c>
      <c r="BU33" s="26">
        <v>0</v>
      </c>
      <c r="BV33" s="26">
        <v>1.0425354462051709E-4</v>
      </c>
      <c r="BW33" s="26">
        <v>1.4722178249168909E-3</v>
      </c>
      <c r="BX33" s="26">
        <v>7.8319400965518818E-3</v>
      </c>
      <c r="BY33" s="26">
        <v>2.2870277926118556E-3</v>
      </c>
      <c r="BZ33" s="26">
        <v>0</v>
      </c>
      <c r="CA33" s="26">
        <v>1.0070493454179255E-3</v>
      </c>
      <c r="CB33" s="26">
        <v>5.6564513848205084E-4</v>
      </c>
      <c r="CC33" s="26">
        <v>8.7573342674489882E-5</v>
      </c>
      <c r="CD33" s="26">
        <v>2.4925224327018941E-4</v>
      </c>
      <c r="CE33" s="26">
        <v>1.446340757882557E-4</v>
      </c>
      <c r="CF33" s="26">
        <v>8.2020997375328083E-5</v>
      </c>
      <c r="CG33" s="26">
        <v>0</v>
      </c>
      <c r="CH33" s="26">
        <v>0</v>
      </c>
      <c r="CI33" s="26">
        <v>0</v>
      </c>
      <c r="CJ33" s="26">
        <v>1.0311414711118101E-3</v>
      </c>
      <c r="CK33" s="26">
        <v>6.4936686730437818E-5</v>
      </c>
      <c r="CL33" s="26">
        <v>3.0048771467535768E-4</v>
      </c>
      <c r="CM33" s="26">
        <v>1.0717769677054988E-3</v>
      </c>
      <c r="CN33" s="26">
        <v>6.1443932411674347E-4</v>
      </c>
      <c r="CO33" s="26">
        <v>1.1060315587671434E-3</v>
      </c>
      <c r="CP33" s="26">
        <v>1.2301476177141257E-3</v>
      </c>
      <c r="CQ33" s="26">
        <v>4.6775441051894956E-3</v>
      </c>
      <c r="CR33" s="26">
        <v>4.4114808789875651E-4</v>
      </c>
      <c r="CS33" s="26">
        <v>0</v>
      </c>
      <c r="CT33" s="26">
        <v>4.6686183443023485E-2</v>
      </c>
      <c r="CU33" s="26">
        <v>4.6363756788978676E-5</v>
      </c>
      <c r="CV33" s="26">
        <v>1.1420068174346374E-3</v>
      </c>
      <c r="CW33" s="26">
        <v>1.1661727582043683E-4</v>
      </c>
      <c r="CX33" s="26">
        <v>4.7417085956639711E-4</v>
      </c>
      <c r="CY33" s="26">
        <v>4.3935047651646157E-4</v>
      </c>
      <c r="CZ33" s="26">
        <v>5.3930160442227314E-4</v>
      </c>
      <c r="DA33" s="26">
        <v>9.5177664974619297E-3</v>
      </c>
      <c r="DB33" s="26">
        <v>5.2906053964175048E-4</v>
      </c>
      <c r="DC33" s="6">
        <v>1.9494126885107991E-3</v>
      </c>
    </row>
    <row r="34" spans="1:107" customFormat="1" ht="12.75" customHeight="1">
      <c r="A34" s="254">
        <v>231</v>
      </c>
      <c r="B34" s="298" t="s">
        <v>271</v>
      </c>
      <c r="C34" s="1">
        <v>3.3246891415652637E-5</v>
      </c>
      <c r="D34" s="1">
        <v>0</v>
      </c>
      <c r="E34" s="1">
        <v>0</v>
      </c>
      <c r="F34" s="1">
        <v>3.3069876649360097E-5</v>
      </c>
      <c r="G34" s="1">
        <v>4.2397186821956757E-4</v>
      </c>
      <c r="H34" s="1">
        <v>1.2949809677039595E-3</v>
      </c>
      <c r="I34" s="1">
        <v>0</v>
      </c>
      <c r="J34" s="1">
        <v>6.3115773262896132E-6</v>
      </c>
      <c r="K34" s="1">
        <v>0</v>
      </c>
      <c r="L34" s="1">
        <v>0</v>
      </c>
      <c r="M34" s="1">
        <v>0</v>
      </c>
      <c r="N34" s="1">
        <v>0</v>
      </c>
      <c r="O34" s="1">
        <v>1.0854297024645639E-3</v>
      </c>
      <c r="P34" s="1">
        <v>5.9964021587047766E-4</v>
      </c>
      <c r="Q34" s="1">
        <v>7.2137060414788096E-4</v>
      </c>
      <c r="R34" s="1">
        <v>0</v>
      </c>
      <c r="S34" s="1">
        <v>1.8521948508983145E-4</v>
      </c>
      <c r="T34" s="1">
        <v>7.0886793790316869E-5</v>
      </c>
      <c r="U34" s="1">
        <v>0</v>
      </c>
      <c r="V34" s="1">
        <v>0</v>
      </c>
      <c r="W34" s="1">
        <v>2.8678357877227949E-5</v>
      </c>
      <c r="X34" s="1">
        <v>0</v>
      </c>
      <c r="Y34" s="1">
        <v>1.2610499501885269E-5</v>
      </c>
      <c r="Z34" s="1">
        <v>0</v>
      </c>
      <c r="AA34" s="1">
        <v>0</v>
      </c>
      <c r="AB34" s="1">
        <v>1.1884482826922315E-4</v>
      </c>
      <c r="AC34" s="1">
        <v>0</v>
      </c>
      <c r="AD34" s="1">
        <v>1.7517941291539419E-5</v>
      </c>
      <c r="AE34" s="1">
        <v>5.1196286562681322E-5</v>
      </c>
      <c r="AF34" s="1">
        <v>0</v>
      </c>
      <c r="AG34" s="1">
        <v>0.11648250460405156</v>
      </c>
      <c r="AH34" s="1">
        <v>0</v>
      </c>
      <c r="AI34" s="1">
        <v>8.9263398436105265E-5</v>
      </c>
      <c r="AJ34" s="1">
        <v>5.2201974183750948E-4</v>
      </c>
      <c r="AK34" s="1">
        <v>1.6107382550335572E-4</v>
      </c>
      <c r="AL34" s="1">
        <v>3.5182229877875442E-6</v>
      </c>
      <c r="AM34" s="1">
        <v>0</v>
      </c>
      <c r="AN34" s="1">
        <v>0</v>
      </c>
      <c r="AO34" s="1">
        <v>0</v>
      </c>
      <c r="AP34" s="1">
        <v>0</v>
      </c>
      <c r="AQ34" s="1">
        <v>3.4806822137138882E-4</v>
      </c>
      <c r="AR34" s="1">
        <v>0</v>
      </c>
      <c r="AS34" s="1">
        <v>2.2020611292169471E-5</v>
      </c>
      <c r="AT34" s="1">
        <v>2.7412280701754384E-4</v>
      </c>
      <c r="AU34" s="1">
        <v>4.9335451468716389E-5</v>
      </c>
      <c r="AV34" s="1">
        <v>2.8213046627778414E-4</v>
      </c>
      <c r="AW34" s="1">
        <v>8.1004455245038483E-5</v>
      </c>
      <c r="AX34" s="1">
        <v>5.9378896740098572E-5</v>
      </c>
      <c r="AY34" s="1">
        <v>0</v>
      </c>
      <c r="AZ34" s="1">
        <v>2.8169014084507044E-4</v>
      </c>
      <c r="BA34" s="1">
        <v>0</v>
      </c>
      <c r="BB34" s="1">
        <v>4.4174489232468252E-5</v>
      </c>
      <c r="BC34" s="1">
        <v>0</v>
      </c>
      <c r="BD34" s="1">
        <v>7.2931890029930124E-5</v>
      </c>
      <c r="BE34" s="1">
        <v>4.714534911131017E-5</v>
      </c>
      <c r="BF34" s="1">
        <v>0</v>
      </c>
      <c r="BG34" s="1">
        <v>2.7717893440098551E-3</v>
      </c>
      <c r="BH34" s="1">
        <v>0</v>
      </c>
      <c r="BI34" s="1">
        <v>0</v>
      </c>
      <c r="BJ34" s="1">
        <v>1.0758009337952106E-5</v>
      </c>
      <c r="BK34" s="1">
        <v>1.3904241488866179E-5</v>
      </c>
      <c r="BL34" s="1">
        <v>4.1434461041248009E-5</v>
      </c>
      <c r="BM34" s="1">
        <v>4.3857133700158899E-5</v>
      </c>
      <c r="BN34" s="1">
        <v>2.4840312278211498E-3</v>
      </c>
      <c r="BO34" s="1">
        <v>5.7708399457541044E-5</v>
      </c>
      <c r="BP34" s="1">
        <v>1.3271840472477522E-4</v>
      </c>
      <c r="BQ34" s="1">
        <v>7.4492928368985993E-5</v>
      </c>
      <c r="BR34" s="1">
        <v>9.630710409353346E-5</v>
      </c>
      <c r="BS34" s="1">
        <v>0</v>
      </c>
      <c r="BT34" s="1">
        <v>0</v>
      </c>
      <c r="BU34" s="1">
        <v>0</v>
      </c>
      <c r="BV34" s="1">
        <v>1.0425354462051709E-4</v>
      </c>
      <c r="BW34" s="1">
        <v>1.5830299192654741E-5</v>
      </c>
      <c r="BX34" s="1">
        <v>0</v>
      </c>
      <c r="BY34" s="1">
        <v>1.7413917202628339E-5</v>
      </c>
      <c r="BZ34" s="1">
        <v>0</v>
      </c>
      <c r="CA34" s="1">
        <v>0</v>
      </c>
      <c r="CB34" s="1">
        <v>0</v>
      </c>
      <c r="CC34" s="1">
        <v>0</v>
      </c>
      <c r="CD34" s="1">
        <v>4.9850448654037882E-4</v>
      </c>
      <c r="CE34" s="1">
        <v>2.3518758410785929E-3</v>
      </c>
      <c r="CF34" s="1">
        <v>1.6404199475065617E-4</v>
      </c>
      <c r="CG34" s="1">
        <v>0</v>
      </c>
      <c r="CH34" s="1">
        <v>1.3568521031207597E-3</v>
      </c>
      <c r="CI34" s="1">
        <v>0</v>
      </c>
      <c r="CJ34" s="1">
        <v>2.371875054615544E-4</v>
      </c>
      <c r="CK34" s="1">
        <v>3.996103798796174E-5</v>
      </c>
      <c r="CL34" s="1">
        <v>5.0851767098906682E-4</v>
      </c>
      <c r="CM34" s="1">
        <v>2.1392753846417142E-5</v>
      </c>
      <c r="CN34" s="1">
        <v>0</v>
      </c>
      <c r="CO34" s="1">
        <v>6.3201803358122491E-5</v>
      </c>
      <c r="CP34" s="1">
        <v>4.0004800576069127E-5</v>
      </c>
      <c r="CQ34" s="1">
        <v>1.1233472063644065E-3</v>
      </c>
      <c r="CR34" s="1">
        <v>4.6871984339242879E-4</v>
      </c>
      <c r="CS34" s="1">
        <v>0</v>
      </c>
      <c r="CT34" s="1">
        <v>0</v>
      </c>
      <c r="CU34" s="1">
        <v>5.9610544442972578E-5</v>
      </c>
      <c r="CV34" s="1">
        <v>4.6718460713235165E-4</v>
      </c>
      <c r="CW34" s="1">
        <v>1.3719679508286687E-5</v>
      </c>
      <c r="CX34" s="1">
        <v>3.4245673190906454E-4</v>
      </c>
      <c r="CY34" s="1">
        <v>1.0217452942243292E-4</v>
      </c>
      <c r="CZ34" s="1">
        <v>1.1909577097658532E-3</v>
      </c>
      <c r="DA34" s="1">
        <v>0</v>
      </c>
      <c r="DB34" s="1">
        <v>1.2470712720126975E-3</v>
      </c>
      <c r="DC34" s="3">
        <v>1.4024073551850618E-4</v>
      </c>
    </row>
    <row r="35" spans="1:107" customFormat="1" ht="12.75" customHeight="1">
      <c r="A35" s="254">
        <v>251</v>
      </c>
      <c r="B35" s="298" t="s">
        <v>272</v>
      </c>
      <c r="C35" s="1">
        <v>0</v>
      </c>
      <c r="D35" s="1">
        <v>0</v>
      </c>
      <c r="E35" s="1">
        <v>0</v>
      </c>
      <c r="F35" s="1">
        <v>6.6139753298720199E-4</v>
      </c>
      <c r="G35" s="1">
        <v>0</v>
      </c>
      <c r="H35" s="1">
        <v>0</v>
      </c>
      <c r="I35" s="1">
        <v>0</v>
      </c>
      <c r="J35" s="1">
        <v>6.6902719658669895E-4</v>
      </c>
      <c r="K35" s="1">
        <v>7.4339629068242586E-3</v>
      </c>
      <c r="L35" s="1">
        <v>0</v>
      </c>
      <c r="M35" s="1">
        <v>0</v>
      </c>
      <c r="N35" s="1">
        <v>2.6709401709401712E-4</v>
      </c>
      <c r="O35" s="1">
        <v>8.3003447835525471E-4</v>
      </c>
      <c r="P35" s="1">
        <v>0</v>
      </c>
      <c r="Q35" s="1">
        <v>1.9116321009918846E-2</v>
      </c>
      <c r="R35" s="1">
        <v>0</v>
      </c>
      <c r="S35" s="1">
        <v>0</v>
      </c>
      <c r="T35" s="1">
        <v>0</v>
      </c>
      <c r="U35" s="1">
        <v>0</v>
      </c>
      <c r="V35" s="1">
        <v>8.751236587778708E-4</v>
      </c>
      <c r="W35" s="1">
        <v>5.0187126285148916E-5</v>
      </c>
      <c r="X35" s="1">
        <v>3.4114646204876819E-4</v>
      </c>
      <c r="Y35" s="1">
        <v>0</v>
      </c>
      <c r="Z35" s="1">
        <v>0</v>
      </c>
      <c r="AA35" s="1">
        <v>5.3938530429472826E-3</v>
      </c>
      <c r="AB35" s="1">
        <v>2.5155488650318901E-3</v>
      </c>
      <c r="AC35" s="1">
        <v>0</v>
      </c>
      <c r="AD35" s="1">
        <v>0</v>
      </c>
      <c r="AE35" s="1">
        <v>4.5564695040786378E-3</v>
      </c>
      <c r="AF35" s="1">
        <v>1.0193679918450561E-3</v>
      </c>
      <c r="AG35" s="1">
        <v>0</v>
      </c>
      <c r="AH35" s="1">
        <v>5.7803468208092484E-2</v>
      </c>
      <c r="AI35" s="1">
        <v>1.7852679687221051E-5</v>
      </c>
      <c r="AJ35" s="1">
        <v>0</v>
      </c>
      <c r="AK35" s="1">
        <v>9.6644295302013425E-4</v>
      </c>
      <c r="AL35" s="1">
        <v>0</v>
      </c>
      <c r="AM35" s="1">
        <v>0</v>
      </c>
      <c r="AN35" s="1">
        <v>0</v>
      </c>
      <c r="AO35" s="1">
        <v>0</v>
      </c>
      <c r="AP35" s="1">
        <v>1.0778818641476895E-2</v>
      </c>
      <c r="AQ35" s="1">
        <v>3.4806822137138882E-4</v>
      </c>
      <c r="AR35" s="1">
        <v>2.8025596711663318E-4</v>
      </c>
      <c r="AS35" s="1">
        <v>1.1230511759006429E-3</v>
      </c>
      <c r="AT35" s="1">
        <v>1.2183235867446393E-4</v>
      </c>
      <c r="AU35" s="1">
        <v>2.0918231422735749E-3</v>
      </c>
      <c r="AV35" s="1">
        <v>2.5582370658431509E-3</v>
      </c>
      <c r="AW35" s="1">
        <v>5.2652895909275008E-3</v>
      </c>
      <c r="AX35" s="1">
        <v>1.1875779348019714E-4</v>
      </c>
      <c r="AY35" s="1">
        <v>2.1598272138228943E-3</v>
      </c>
      <c r="AZ35" s="1">
        <v>2.8169014084507044E-4</v>
      </c>
      <c r="BA35" s="1">
        <v>7.0509840384317376E-3</v>
      </c>
      <c r="BB35" s="1">
        <v>4.8647156267255659E-3</v>
      </c>
      <c r="BC35" s="1">
        <v>0</v>
      </c>
      <c r="BD35" s="1">
        <v>9.8710508082816961E-3</v>
      </c>
      <c r="BE35" s="1">
        <v>1.131488378671444E-3</v>
      </c>
      <c r="BF35" s="1">
        <v>0</v>
      </c>
      <c r="BG35" s="1">
        <v>7.545426547582384E-3</v>
      </c>
      <c r="BH35" s="1">
        <v>0</v>
      </c>
      <c r="BI35" s="1">
        <v>4.9392898482129048E-3</v>
      </c>
      <c r="BJ35" s="1">
        <v>2.6679863158121219E-3</v>
      </c>
      <c r="BK35" s="1">
        <v>7.6473328188763977E-5</v>
      </c>
      <c r="BL35" s="1">
        <v>1.4502061364436803E-4</v>
      </c>
      <c r="BM35" s="1">
        <v>0</v>
      </c>
      <c r="BN35" s="1">
        <v>0</v>
      </c>
      <c r="BO35" s="1">
        <v>2.8854199728770522E-5</v>
      </c>
      <c r="BP35" s="1">
        <v>9.95388035435814E-5</v>
      </c>
      <c r="BQ35" s="1">
        <v>9.7014046247981766E-5</v>
      </c>
      <c r="BR35" s="1">
        <v>4.8153552046766728E-6</v>
      </c>
      <c r="BS35" s="1">
        <v>0</v>
      </c>
      <c r="BT35" s="1">
        <v>0</v>
      </c>
      <c r="BU35" s="1">
        <v>0</v>
      </c>
      <c r="BV35" s="1">
        <v>0</v>
      </c>
      <c r="BW35" s="1">
        <v>1.5830299192654741E-5</v>
      </c>
      <c r="BX35" s="1">
        <v>0</v>
      </c>
      <c r="BY35" s="1">
        <v>6.3851029742970588E-5</v>
      </c>
      <c r="BZ35" s="1">
        <v>0</v>
      </c>
      <c r="CA35" s="1">
        <v>0</v>
      </c>
      <c r="CB35" s="1">
        <v>0</v>
      </c>
      <c r="CC35" s="1">
        <v>0</v>
      </c>
      <c r="CD35" s="1">
        <v>0</v>
      </c>
      <c r="CE35" s="1">
        <v>0</v>
      </c>
      <c r="CF35" s="1">
        <v>0</v>
      </c>
      <c r="CG35" s="1">
        <v>0</v>
      </c>
      <c r="CH35" s="1">
        <v>0</v>
      </c>
      <c r="CI35" s="1">
        <v>0</v>
      </c>
      <c r="CJ35" s="1">
        <v>7.4901317514175075E-5</v>
      </c>
      <c r="CK35" s="1">
        <v>3.3467369314917956E-4</v>
      </c>
      <c r="CL35" s="1">
        <v>2.9124193883919283E-3</v>
      </c>
      <c r="CM35" s="1">
        <v>2.4601666923379712E-4</v>
      </c>
      <c r="CN35" s="1">
        <v>3.6866359447004608E-3</v>
      </c>
      <c r="CO35" s="1">
        <v>2.0013904396738787E-4</v>
      </c>
      <c r="CP35" s="1">
        <v>2.0002400288034563E-4</v>
      </c>
      <c r="CQ35" s="1">
        <v>2.025708077050569E-4</v>
      </c>
      <c r="CR35" s="1">
        <v>0</v>
      </c>
      <c r="CS35" s="1">
        <v>0</v>
      </c>
      <c r="CT35" s="1">
        <v>6.6254319737624086E-3</v>
      </c>
      <c r="CU35" s="1">
        <v>1.3246787653993906E-5</v>
      </c>
      <c r="CV35" s="1">
        <v>6.7482221030228573E-4</v>
      </c>
      <c r="CW35" s="1">
        <v>3.0183294918230711E-4</v>
      </c>
      <c r="CX35" s="1">
        <v>1.0537130212586602E-4</v>
      </c>
      <c r="CY35" s="1">
        <v>6.4625389859688826E-4</v>
      </c>
      <c r="CZ35" s="1">
        <v>2.2470900184261381E-5</v>
      </c>
      <c r="DA35" s="1">
        <v>0</v>
      </c>
      <c r="DB35" s="1">
        <v>1.9650820043836444E-3</v>
      </c>
      <c r="DC35" s="3">
        <v>1.009695315845494E-3</v>
      </c>
    </row>
    <row r="36" spans="1:107" customFormat="1" ht="12.75" customHeight="1">
      <c r="A36" s="254">
        <v>252</v>
      </c>
      <c r="B36" s="298" t="s">
        <v>273</v>
      </c>
      <c r="C36" s="1">
        <v>0</v>
      </c>
      <c r="D36" s="1">
        <v>0</v>
      </c>
      <c r="E36" s="1">
        <v>0</v>
      </c>
      <c r="F36" s="1">
        <v>3.3069876649360097E-5</v>
      </c>
      <c r="G36" s="1">
        <v>0</v>
      </c>
      <c r="H36" s="1">
        <v>7.848369501236118E-5</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1.736584450970143E-6</v>
      </c>
      <c r="AD36" s="1">
        <v>5.8393137638464724E-6</v>
      </c>
      <c r="AE36" s="1">
        <v>0</v>
      </c>
      <c r="AF36" s="1">
        <v>0</v>
      </c>
      <c r="AG36" s="1">
        <v>0</v>
      </c>
      <c r="AH36" s="1">
        <v>0</v>
      </c>
      <c r="AI36" s="1">
        <v>5.8449673295961721E-2</v>
      </c>
      <c r="AJ36" s="1">
        <v>0</v>
      </c>
      <c r="AK36" s="1">
        <v>2.4161073825503354E-3</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3.0797659377887281E-4</v>
      </c>
      <c r="BH36" s="1">
        <v>0</v>
      </c>
      <c r="BI36" s="1">
        <v>2.8492298175649394E-2</v>
      </c>
      <c r="BJ36" s="1">
        <v>3.5135658497751576E-2</v>
      </c>
      <c r="BK36" s="1">
        <v>6.3556287845607309E-2</v>
      </c>
      <c r="BL36" s="1">
        <v>3.6731649713066354E-2</v>
      </c>
      <c r="BM36" s="1">
        <v>0</v>
      </c>
      <c r="BN36" s="1">
        <v>0</v>
      </c>
      <c r="BO36" s="1">
        <v>0</v>
      </c>
      <c r="BP36" s="1">
        <v>2.3225720826835662E-4</v>
      </c>
      <c r="BQ36" s="1">
        <v>0</v>
      </c>
      <c r="BR36" s="1">
        <v>0</v>
      </c>
      <c r="BS36" s="1">
        <v>0</v>
      </c>
      <c r="BT36" s="1">
        <v>3.4325335530154809E-5</v>
      </c>
      <c r="BU36" s="1">
        <v>1.024024946569021E-4</v>
      </c>
      <c r="BV36" s="1">
        <v>0</v>
      </c>
      <c r="BW36" s="1">
        <v>0</v>
      </c>
      <c r="BX36" s="1">
        <v>0</v>
      </c>
      <c r="BY36" s="1">
        <v>0</v>
      </c>
      <c r="BZ36" s="1">
        <v>0</v>
      </c>
      <c r="CA36" s="1">
        <v>0</v>
      </c>
      <c r="CB36" s="1">
        <v>0</v>
      </c>
      <c r="CC36" s="1">
        <v>0</v>
      </c>
      <c r="CD36" s="1">
        <v>0</v>
      </c>
      <c r="CE36" s="1">
        <v>0</v>
      </c>
      <c r="CF36" s="1">
        <v>0</v>
      </c>
      <c r="CG36" s="1">
        <v>0</v>
      </c>
      <c r="CH36" s="1">
        <v>0</v>
      </c>
      <c r="CI36" s="1">
        <v>0</v>
      </c>
      <c r="CJ36" s="1">
        <v>4.9934211676116719E-6</v>
      </c>
      <c r="CK36" s="1">
        <v>0</v>
      </c>
      <c r="CL36" s="1">
        <v>4.6228879180824258E-5</v>
      </c>
      <c r="CM36" s="1">
        <v>0</v>
      </c>
      <c r="CN36" s="1">
        <v>0</v>
      </c>
      <c r="CO36" s="1">
        <v>0</v>
      </c>
      <c r="CP36" s="1">
        <v>0</v>
      </c>
      <c r="CQ36" s="1">
        <v>0</v>
      </c>
      <c r="CR36" s="1">
        <v>0</v>
      </c>
      <c r="CS36" s="1">
        <v>0</v>
      </c>
      <c r="CT36" s="1">
        <v>0</v>
      </c>
      <c r="CU36" s="1">
        <v>0</v>
      </c>
      <c r="CV36" s="1">
        <v>0</v>
      </c>
      <c r="CW36" s="1">
        <v>0</v>
      </c>
      <c r="CX36" s="1">
        <v>0</v>
      </c>
      <c r="CY36" s="1">
        <v>0</v>
      </c>
      <c r="CZ36" s="1">
        <v>0</v>
      </c>
      <c r="DA36" s="1">
        <v>0</v>
      </c>
      <c r="DB36" s="1">
        <v>1.322651349104376E-3</v>
      </c>
      <c r="DC36" s="3">
        <v>2.2479346062292713E-3</v>
      </c>
    </row>
    <row r="37" spans="1:107" customFormat="1" ht="12.75" customHeight="1">
      <c r="A37" s="254">
        <v>253</v>
      </c>
      <c r="B37" s="298" t="s">
        <v>274</v>
      </c>
      <c r="C37" s="1">
        <v>1.6623445707826317E-4</v>
      </c>
      <c r="D37" s="1">
        <v>0</v>
      </c>
      <c r="E37" s="1">
        <v>0</v>
      </c>
      <c r="F37" s="1">
        <v>0</v>
      </c>
      <c r="G37" s="1">
        <v>0</v>
      </c>
      <c r="H37" s="1">
        <v>0</v>
      </c>
      <c r="I37" s="1">
        <v>0</v>
      </c>
      <c r="J37" s="1">
        <v>5.0492618610316906E-5</v>
      </c>
      <c r="K37" s="1">
        <v>2.5546264284619446E-5</v>
      </c>
      <c r="L37" s="1">
        <v>0</v>
      </c>
      <c r="M37" s="1">
        <v>0</v>
      </c>
      <c r="N37" s="1">
        <v>0</v>
      </c>
      <c r="O37" s="1">
        <v>0</v>
      </c>
      <c r="P37" s="1">
        <v>0</v>
      </c>
      <c r="Q37" s="1">
        <v>2.254283137962128E-3</v>
      </c>
      <c r="R37" s="1">
        <v>0</v>
      </c>
      <c r="S37" s="1">
        <v>0</v>
      </c>
      <c r="T37" s="1">
        <v>0</v>
      </c>
      <c r="U37" s="1">
        <v>0</v>
      </c>
      <c r="V37" s="1">
        <v>1.1414656418841792E-4</v>
      </c>
      <c r="W37" s="1">
        <v>0</v>
      </c>
      <c r="X37" s="1">
        <v>0</v>
      </c>
      <c r="Y37" s="1">
        <v>0</v>
      </c>
      <c r="Z37" s="1">
        <v>0</v>
      </c>
      <c r="AA37" s="1">
        <v>0</v>
      </c>
      <c r="AB37" s="1">
        <v>5.9422414134611574E-5</v>
      </c>
      <c r="AC37" s="1">
        <v>0</v>
      </c>
      <c r="AD37" s="1">
        <v>0</v>
      </c>
      <c r="AE37" s="1">
        <v>6.8261715416908429E-5</v>
      </c>
      <c r="AF37" s="1">
        <v>0</v>
      </c>
      <c r="AG37" s="1">
        <v>0</v>
      </c>
      <c r="AH37" s="1">
        <v>0</v>
      </c>
      <c r="AI37" s="1">
        <v>3.5705359374442102E-5</v>
      </c>
      <c r="AJ37" s="1">
        <v>6.1693242217160209E-3</v>
      </c>
      <c r="AK37" s="1">
        <v>0</v>
      </c>
      <c r="AL37" s="1">
        <v>0</v>
      </c>
      <c r="AM37" s="1">
        <v>0</v>
      </c>
      <c r="AN37" s="1">
        <v>0</v>
      </c>
      <c r="AO37" s="1">
        <v>0</v>
      </c>
      <c r="AP37" s="1">
        <v>0</v>
      </c>
      <c r="AQ37" s="1">
        <v>0</v>
      </c>
      <c r="AR37" s="1">
        <v>9.3418655705544392E-5</v>
      </c>
      <c r="AS37" s="1">
        <v>0</v>
      </c>
      <c r="AT37" s="1">
        <v>3.0458089668615983E-5</v>
      </c>
      <c r="AU37" s="1">
        <v>9.3737357790561136E-5</v>
      </c>
      <c r="AV37" s="1">
        <v>1.0095695604102329E-2</v>
      </c>
      <c r="AW37" s="1">
        <v>3.839611178614824E-2</v>
      </c>
      <c r="AX37" s="1">
        <v>2.8501870435247312E-3</v>
      </c>
      <c r="AY37" s="1">
        <v>0</v>
      </c>
      <c r="AZ37" s="1">
        <v>6.5727699530516428E-4</v>
      </c>
      <c r="BA37" s="1">
        <v>7.7483341081667443E-5</v>
      </c>
      <c r="BB37" s="1">
        <v>1.1043622308117063E-4</v>
      </c>
      <c r="BC37" s="1">
        <v>0</v>
      </c>
      <c r="BD37" s="1">
        <v>4.2076090401882765E-5</v>
      </c>
      <c r="BE37" s="1">
        <v>0</v>
      </c>
      <c r="BF37" s="1">
        <v>0</v>
      </c>
      <c r="BG37" s="1">
        <v>1.5398829688943641E-4</v>
      </c>
      <c r="BH37" s="1">
        <v>1.0135819987837016E-4</v>
      </c>
      <c r="BI37" s="1">
        <v>5.0283282800118092E-3</v>
      </c>
      <c r="BJ37" s="1">
        <v>8.9291477505002478E-4</v>
      </c>
      <c r="BK37" s="1">
        <v>2.7808482977732357E-4</v>
      </c>
      <c r="BL37" s="1">
        <v>7.2510306822184012E-4</v>
      </c>
      <c r="BM37" s="1">
        <v>0</v>
      </c>
      <c r="BN37" s="1">
        <v>0</v>
      </c>
      <c r="BO37" s="1">
        <v>0</v>
      </c>
      <c r="BP37" s="1">
        <v>1.824878064965659E-4</v>
      </c>
      <c r="BQ37" s="1">
        <v>8.4887290466984045E-5</v>
      </c>
      <c r="BR37" s="1">
        <v>4.8153552046766728E-6</v>
      </c>
      <c r="BS37" s="1">
        <v>0</v>
      </c>
      <c r="BT37" s="1">
        <v>0</v>
      </c>
      <c r="BU37" s="1">
        <v>0</v>
      </c>
      <c r="BV37" s="1">
        <v>0</v>
      </c>
      <c r="BW37" s="1">
        <v>1.5830299192654741E-5</v>
      </c>
      <c r="BX37" s="1">
        <v>0</v>
      </c>
      <c r="BY37" s="1">
        <v>9.2874225080684484E-5</v>
      </c>
      <c r="BZ37" s="1">
        <v>0</v>
      </c>
      <c r="CA37" s="1">
        <v>0</v>
      </c>
      <c r="CB37" s="1">
        <v>0</v>
      </c>
      <c r="CC37" s="1">
        <v>0</v>
      </c>
      <c r="CD37" s="1">
        <v>0</v>
      </c>
      <c r="CE37" s="1">
        <v>0</v>
      </c>
      <c r="CF37" s="1">
        <v>0</v>
      </c>
      <c r="CG37" s="1">
        <v>0</v>
      </c>
      <c r="CH37" s="1">
        <v>0</v>
      </c>
      <c r="CI37" s="1">
        <v>0</v>
      </c>
      <c r="CJ37" s="1">
        <v>6.4914475178951738E-5</v>
      </c>
      <c r="CK37" s="1">
        <v>9.9902594969904338E-5</v>
      </c>
      <c r="CL37" s="1">
        <v>0</v>
      </c>
      <c r="CM37" s="1">
        <v>1.9039550923311257E-4</v>
      </c>
      <c r="CN37" s="1">
        <v>3.0721966205837174E-4</v>
      </c>
      <c r="CO37" s="1">
        <v>1.0112288537299599E-3</v>
      </c>
      <c r="CP37" s="1">
        <v>8.3009961195343437E-4</v>
      </c>
      <c r="CQ37" s="1">
        <v>1.8415527973186991E-4</v>
      </c>
      <c r="CR37" s="1">
        <v>0</v>
      </c>
      <c r="CS37" s="1">
        <v>0</v>
      </c>
      <c r="CT37" s="1">
        <v>0</v>
      </c>
      <c r="CU37" s="1">
        <v>6.6233938269969529E-6</v>
      </c>
      <c r="CV37" s="1">
        <v>1.3842506877995604E-3</v>
      </c>
      <c r="CW37" s="1">
        <v>1.2004719569750852E-3</v>
      </c>
      <c r="CX37" s="1">
        <v>0</v>
      </c>
      <c r="CY37" s="1">
        <v>2.5543632355608233E-6</v>
      </c>
      <c r="CZ37" s="1">
        <v>2.0223810165835243E-4</v>
      </c>
      <c r="DA37" s="1">
        <v>0</v>
      </c>
      <c r="DB37" s="1">
        <v>1.9650820043836444E-3</v>
      </c>
      <c r="DC37" s="3">
        <v>5.111143394015699E-4</v>
      </c>
    </row>
    <row r="38" spans="1:107" customFormat="1" ht="12.75" customHeight="1">
      <c r="A38" s="255">
        <v>259</v>
      </c>
      <c r="B38" s="271" t="s">
        <v>275</v>
      </c>
      <c r="C38" s="26">
        <v>3.1141254959327971E-3</v>
      </c>
      <c r="D38" s="26">
        <v>1.7217630853994491E-3</v>
      </c>
      <c r="E38" s="26">
        <v>3.3673017279574656E-3</v>
      </c>
      <c r="F38" s="26">
        <v>0</v>
      </c>
      <c r="G38" s="26">
        <v>2.4939521659974562E-5</v>
      </c>
      <c r="H38" s="26">
        <v>0</v>
      </c>
      <c r="I38" s="26">
        <v>0</v>
      </c>
      <c r="J38" s="26">
        <v>1.3885470117837149E-4</v>
      </c>
      <c r="K38" s="26">
        <v>8.5154214282064821E-6</v>
      </c>
      <c r="L38" s="26">
        <v>2.7592550011496897E-3</v>
      </c>
      <c r="M38" s="26">
        <v>0</v>
      </c>
      <c r="N38" s="26">
        <v>0</v>
      </c>
      <c r="O38" s="26">
        <v>0</v>
      </c>
      <c r="P38" s="26">
        <v>3.3313345326137651E-5</v>
      </c>
      <c r="Q38" s="26">
        <v>8.1154192966636607E-4</v>
      </c>
      <c r="R38" s="26">
        <v>4.0937848902121324E-4</v>
      </c>
      <c r="S38" s="26">
        <v>0</v>
      </c>
      <c r="T38" s="26">
        <v>0</v>
      </c>
      <c r="U38" s="26">
        <v>4.3061264435310239E-3</v>
      </c>
      <c r="V38" s="26">
        <v>1.3126854881668062E-2</v>
      </c>
      <c r="W38" s="26">
        <v>1.0754384203960481E-5</v>
      </c>
      <c r="X38" s="26">
        <v>4.1462416156696444E-4</v>
      </c>
      <c r="Y38" s="26">
        <v>2.3959949053582011E-4</v>
      </c>
      <c r="Z38" s="26">
        <v>0</v>
      </c>
      <c r="AA38" s="26">
        <v>7.7345817219621408E-4</v>
      </c>
      <c r="AB38" s="26">
        <v>1.0299885116666007E-3</v>
      </c>
      <c r="AC38" s="26">
        <v>1.0419506705820858E-5</v>
      </c>
      <c r="AD38" s="26">
        <v>3.6787676712232779E-4</v>
      </c>
      <c r="AE38" s="26">
        <v>1.1945800197958974E-4</v>
      </c>
      <c r="AF38" s="26">
        <v>3.1365168979847878E-4</v>
      </c>
      <c r="AG38" s="26">
        <v>0</v>
      </c>
      <c r="AH38" s="26">
        <v>1.1560693641618497E-2</v>
      </c>
      <c r="AI38" s="26">
        <v>1.0925839968579284E-2</v>
      </c>
      <c r="AJ38" s="26">
        <v>2.320615034168565E-2</v>
      </c>
      <c r="AK38" s="26">
        <v>6.6201342281879197E-2</v>
      </c>
      <c r="AL38" s="26">
        <v>2.8814246269979987E-3</v>
      </c>
      <c r="AM38" s="26">
        <v>6.4635272391505077E-3</v>
      </c>
      <c r="AN38" s="26">
        <v>0</v>
      </c>
      <c r="AO38" s="26">
        <v>5.3617439568677484E-4</v>
      </c>
      <c r="AP38" s="26">
        <v>2.3517422490495043E-4</v>
      </c>
      <c r="AQ38" s="26">
        <v>3.5676992690567349E-3</v>
      </c>
      <c r="AR38" s="26">
        <v>2.9893969825774205E-3</v>
      </c>
      <c r="AS38" s="26">
        <v>1.369682022372941E-2</v>
      </c>
      <c r="AT38" s="26">
        <v>3.6854288499025339E-3</v>
      </c>
      <c r="AU38" s="26">
        <v>7.3016468173700262E-4</v>
      </c>
      <c r="AV38" s="26">
        <v>1.2501429715200732E-2</v>
      </c>
      <c r="AW38" s="26">
        <v>1.7010935601458081E-3</v>
      </c>
      <c r="AX38" s="26">
        <v>3.5033549076658155E-3</v>
      </c>
      <c r="AY38" s="26">
        <v>9.2564023449552611E-4</v>
      </c>
      <c r="AZ38" s="26">
        <v>2.6291079812206571E-3</v>
      </c>
      <c r="BA38" s="26">
        <v>3.8741670540833719E-3</v>
      </c>
      <c r="BB38" s="26">
        <v>3.1805632247377141E-3</v>
      </c>
      <c r="BC38" s="26">
        <v>1.3315579227696406E-3</v>
      </c>
      <c r="BD38" s="26">
        <v>1.6634081072210987E-3</v>
      </c>
      <c r="BE38" s="26">
        <v>1.3436424496723399E-3</v>
      </c>
      <c r="BF38" s="26">
        <v>0</v>
      </c>
      <c r="BG38" s="26">
        <v>4.0036957191253468E-3</v>
      </c>
      <c r="BH38" s="26">
        <v>0</v>
      </c>
      <c r="BI38" s="26">
        <v>8.5945517852205576E-3</v>
      </c>
      <c r="BJ38" s="26">
        <v>1.8643630182670998E-2</v>
      </c>
      <c r="BK38" s="26">
        <v>5.7146432519239992E-3</v>
      </c>
      <c r="BL38" s="26">
        <v>1.3549068760488099E-2</v>
      </c>
      <c r="BM38" s="26">
        <v>4.7230759369401893E-5</v>
      </c>
      <c r="BN38" s="26">
        <v>5.9143600662408327E-5</v>
      </c>
      <c r="BO38" s="26">
        <v>3.7510459647401681E-3</v>
      </c>
      <c r="BP38" s="26">
        <v>0</v>
      </c>
      <c r="BQ38" s="26">
        <v>6.2366172587988272E-5</v>
      </c>
      <c r="BR38" s="26">
        <v>0</v>
      </c>
      <c r="BS38" s="26">
        <v>0</v>
      </c>
      <c r="BT38" s="26">
        <v>0</v>
      </c>
      <c r="BU38" s="26">
        <v>0</v>
      </c>
      <c r="BV38" s="26">
        <v>0</v>
      </c>
      <c r="BW38" s="26">
        <v>0</v>
      </c>
      <c r="BX38" s="26">
        <v>0</v>
      </c>
      <c r="BY38" s="26">
        <v>5.8046390675427802E-6</v>
      </c>
      <c r="BZ38" s="26">
        <v>0</v>
      </c>
      <c r="CA38" s="26">
        <v>0</v>
      </c>
      <c r="CB38" s="26">
        <v>0</v>
      </c>
      <c r="CC38" s="26">
        <v>0</v>
      </c>
      <c r="CD38" s="26">
        <v>0</v>
      </c>
      <c r="CE38" s="26">
        <v>0</v>
      </c>
      <c r="CF38" s="26">
        <v>0</v>
      </c>
      <c r="CG38" s="26">
        <v>0</v>
      </c>
      <c r="CH38" s="26">
        <v>0</v>
      </c>
      <c r="CI38" s="26">
        <v>4.369865408145429E-5</v>
      </c>
      <c r="CJ38" s="26">
        <v>5.9921054011340062E-5</v>
      </c>
      <c r="CK38" s="26">
        <v>9.6905517120807216E-4</v>
      </c>
      <c r="CL38" s="26">
        <v>2.3114439590412129E-5</v>
      </c>
      <c r="CM38" s="26">
        <v>4.064623230819257E-5</v>
      </c>
      <c r="CN38" s="26">
        <v>0</v>
      </c>
      <c r="CO38" s="26">
        <v>0</v>
      </c>
      <c r="CP38" s="26">
        <v>1.0001200144017282E-5</v>
      </c>
      <c r="CQ38" s="26">
        <v>0</v>
      </c>
      <c r="CR38" s="26">
        <v>0</v>
      </c>
      <c r="CS38" s="26">
        <v>0</v>
      </c>
      <c r="CT38" s="26">
        <v>1.9810261715568666E-4</v>
      </c>
      <c r="CU38" s="26">
        <v>0</v>
      </c>
      <c r="CV38" s="26">
        <v>5.1909400792483519E-5</v>
      </c>
      <c r="CW38" s="26">
        <v>8.9177916803863462E-5</v>
      </c>
      <c r="CX38" s="26">
        <v>5.2685651062933012E-5</v>
      </c>
      <c r="CY38" s="26">
        <v>9.9364729863316015E-4</v>
      </c>
      <c r="CZ38" s="26">
        <v>6.0671430497505731E-4</v>
      </c>
      <c r="DA38" s="26">
        <v>5.4387237128353883E-3</v>
      </c>
      <c r="DB38" s="26">
        <v>2.4185624669337165E-3</v>
      </c>
      <c r="DC38" s="6">
        <v>1.8523740753084205E-3</v>
      </c>
    </row>
    <row r="39" spans="1:107" customFormat="1" ht="12.75" customHeight="1">
      <c r="A39" s="254">
        <v>261</v>
      </c>
      <c r="B39" s="298" t="s">
        <v>276</v>
      </c>
      <c r="C39" s="1">
        <v>6.6493782831305274E-5</v>
      </c>
      <c r="D39" s="1">
        <v>0</v>
      </c>
      <c r="E39" s="1">
        <v>0</v>
      </c>
      <c r="F39" s="1">
        <v>0</v>
      </c>
      <c r="G39" s="1">
        <v>9.9758086639898248E-5</v>
      </c>
      <c r="H39" s="1">
        <v>1.1772554251854177E-4</v>
      </c>
      <c r="I39" s="1">
        <v>0</v>
      </c>
      <c r="J39" s="1">
        <v>0</v>
      </c>
      <c r="K39" s="1">
        <v>0</v>
      </c>
      <c r="L39" s="1">
        <v>0</v>
      </c>
      <c r="M39" s="1">
        <v>0</v>
      </c>
      <c r="N39" s="1">
        <v>0</v>
      </c>
      <c r="O39" s="1">
        <v>2.5539522410930913E-4</v>
      </c>
      <c r="P39" s="1">
        <v>9.9940035978412952E-5</v>
      </c>
      <c r="Q39" s="1">
        <v>9.8286744815148791E-3</v>
      </c>
      <c r="R39" s="1">
        <v>0</v>
      </c>
      <c r="S39" s="1">
        <v>0</v>
      </c>
      <c r="T39" s="1">
        <v>0</v>
      </c>
      <c r="U39" s="1">
        <v>0</v>
      </c>
      <c r="V39" s="1">
        <v>3.8048854729472643E-5</v>
      </c>
      <c r="W39" s="1">
        <v>0</v>
      </c>
      <c r="X39" s="1">
        <v>0</v>
      </c>
      <c r="Y39" s="1">
        <v>0</v>
      </c>
      <c r="Z39" s="1">
        <v>0</v>
      </c>
      <c r="AA39" s="1">
        <v>0</v>
      </c>
      <c r="AB39" s="1">
        <v>0</v>
      </c>
      <c r="AC39" s="1">
        <v>0</v>
      </c>
      <c r="AD39" s="1">
        <v>-5.8393137638464724E-6</v>
      </c>
      <c r="AE39" s="1">
        <v>1.4846923103177584E-3</v>
      </c>
      <c r="AF39" s="1">
        <v>7.0963694816905823E-3</v>
      </c>
      <c r="AG39" s="1">
        <v>0</v>
      </c>
      <c r="AH39" s="1">
        <v>0</v>
      </c>
      <c r="AI39" s="1">
        <v>5.730710179597958E-3</v>
      </c>
      <c r="AJ39" s="1">
        <v>0</v>
      </c>
      <c r="AK39" s="1">
        <v>5.4765100671140942E-3</v>
      </c>
      <c r="AL39" s="1">
        <v>0.56675335568108576</v>
      </c>
      <c r="AM39" s="1">
        <v>0.12326869806094183</v>
      </c>
      <c r="AN39" s="1">
        <v>0.59656501927795302</v>
      </c>
      <c r="AO39" s="1">
        <v>1.0177384362573042E-4</v>
      </c>
      <c r="AP39" s="1">
        <v>3.0180692196135304E-3</v>
      </c>
      <c r="AQ39" s="1">
        <v>0.19813783501566307</v>
      </c>
      <c r="AR39" s="1">
        <v>0.18552945023121117</v>
      </c>
      <c r="AS39" s="1">
        <v>5.8024310754866554E-2</v>
      </c>
      <c r="AT39" s="1">
        <v>5.0408138401559457E-2</v>
      </c>
      <c r="AU39" s="1">
        <v>5.688377554343E-3</v>
      </c>
      <c r="AV39" s="1">
        <v>0</v>
      </c>
      <c r="AW39" s="1">
        <v>3.0781692993114623E-3</v>
      </c>
      <c r="AX39" s="1">
        <v>4.2099637788729882E-2</v>
      </c>
      <c r="AY39" s="1">
        <v>2.8077753779697623E-2</v>
      </c>
      <c r="AZ39" s="1">
        <v>5.1643192488262908E-3</v>
      </c>
      <c r="BA39" s="1">
        <v>2.8668836200216954E-2</v>
      </c>
      <c r="BB39" s="1">
        <v>1.992821645499724E-2</v>
      </c>
      <c r="BC39" s="1">
        <v>1.7754105636928539E-3</v>
      </c>
      <c r="BD39" s="1">
        <v>4.1680575152105069E-2</v>
      </c>
      <c r="BE39" s="1">
        <v>0.17028900099005234</v>
      </c>
      <c r="BF39" s="1">
        <v>0</v>
      </c>
      <c r="BG39" s="1">
        <v>7.0834616569140745E-3</v>
      </c>
      <c r="BH39" s="1">
        <v>0</v>
      </c>
      <c r="BI39" s="1">
        <v>2.3220285766503743E-2</v>
      </c>
      <c r="BJ39" s="1">
        <v>1.3705703896550982E-2</v>
      </c>
      <c r="BK39" s="1">
        <v>2.4367183209237978E-2</v>
      </c>
      <c r="BL39" s="1">
        <v>3.5322878037663923E-2</v>
      </c>
      <c r="BM39" s="1">
        <v>0</v>
      </c>
      <c r="BN39" s="1">
        <v>0</v>
      </c>
      <c r="BO39" s="1">
        <v>0</v>
      </c>
      <c r="BP39" s="1">
        <v>0</v>
      </c>
      <c r="BQ39" s="1">
        <v>0</v>
      </c>
      <c r="BR39" s="1">
        <v>0</v>
      </c>
      <c r="BS39" s="1">
        <v>0</v>
      </c>
      <c r="BT39" s="1">
        <v>0</v>
      </c>
      <c r="BU39" s="1">
        <v>0</v>
      </c>
      <c r="BV39" s="1">
        <v>0</v>
      </c>
      <c r="BW39" s="1">
        <v>0</v>
      </c>
      <c r="BX39" s="1">
        <v>0</v>
      </c>
      <c r="BY39" s="1">
        <v>0</v>
      </c>
      <c r="BZ39" s="1">
        <v>0</v>
      </c>
      <c r="CA39" s="1">
        <v>0</v>
      </c>
      <c r="CB39" s="1">
        <v>0</v>
      </c>
      <c r="CC39" s="1">
        <v>9.1952009808214381E-4</v>
      </c>
      <c r="CD39" s="1">
        <v>0</v>
      </c>
      <c r="CE39" s="1">
        <v>0</v>
      </c>
      <c r="CF39" s="1">
        <v>0</v>
      </c>
      <c r="CG39" s="1">
        <v>0</v>
      </c>
      <c r="CH39" s="1">
        <v>0</v>
      </c>
      <c r="CI39" s="1">
        <v>0</v>
      </c>
      <c r="CJ39" s="1">
        <v>0</v>
      </c>
      <c r="CK39" s="1">
        <v>0</v>
      </c>
      <c r="CL39" s="1">
        <v>0</v>
      </c>
      <c r="CM39" s="1">
        <v>0</v>
      </c>
      <c r="CN39" s="1">
        <v>0</v>
      </c>
      <c r="CO39" s="1">
        <v>0</v>
      </c>
      <c r="CP39" s="1">
        <v>0</v>
      </c>
      <c r="CQ39" s="1">
        <v>0</v>
      </c>
      <c r="CR39" s="1">
        <v>0</v>
      </c>
      <c r="CS39" s="1">
        <v>0</v>
      </c>
      <c r="CT39" s="1">
        <v>3.0815962668662367E-4</v>
      </c>
      <c r="CU39" s="1">
        <v>0</v>
      </c>
      <c r="CV39" s="1">
        <v>0</v>
      </c>
      <c r="CW39" s="1">
        <v>0</v>
      </c>
      <c r="CX39" s="1">
        <v>0</v>
      </c>
      <c r="CY39" s="1">
        <v>0</v>
      </c>
      <c r="CZ39" s="1">
        <v>2.2470900184261381E-5</v>
      </c>
      <c r="DA39" s="1">
        <v>0</v>
      </c>
      <c r="DB39" s="1">
        <v>5.7818758975134157E-3</v>
      </c>
      <c r="DC39" s="3">
        <v>8.1557346307262996E-2</v>
      </c>
    </row>
    <row r="40" spans="1:107" customFormat="1" ht="12.75" customHeight="1">
      <c r="A40" s="254">
        <v>263</v>
      </c>
      <c r="B40" s="298" t="s">
        <v>277</v>
      </c>
      <c r="C40" s="1">
        <v>0</v>
      </c>
      <c r="D40" s="1">
        <v>0</v>
      </c>
      <c r="E40" s="1">
        <v>0</v>
      </c>
      <c r="F40" s="1">
        <v>0</v>
      </c>
      <c r="G40" s="1">
        <v>3.9903234655959299E-4</v>
      </c>
      <c r="H40" s="1">
        <v>0</v>
      </c>
      <c r="I40" s="1">
        <v>0</v>
      </c>
      <c r="J40" s="1">
        <v>0</v>
      </c>
      <c r="K40" s="1">
        <v>0</v>
      </c>
      <c r="L40" s="1">
        <v>0</v>
      </c>
      <c r="M40" s="1">
        <v>0</v>
      </c>
      <c r="N40" s="1">
        <v>0</v>
      </c>
      <c r="O40" s="1">
        <v>0</v>
      </c>
      <c r="P40" s="1">
        <v>0</v>
      </c>
      <c r="Q40" s="1">
        <v>1.8034265103697024E-4</v>
      </c>
      <c r="R40" s="1">
        <v>0</v>
      </c>
      <c r="S40" s="1">
        <v>0</v>
      </c>
      <c r="T40" s="1">
        <v>0</v>
      </c>
      <c r="U40" s="1">
        <v>0</v>
      </c>
      <c r="V40" s="1">
        <v>0</v>
      </c>
      <c r="W40" s="1">
        <v>0</v>
      </c>
      <c r="X40" s="1">
        <v>0</v>
      </c>
      <c r="Y40" s="1">
        <v>0</v>
      </c>
      <c r="Z40" s="1">
        <v>0</v>
      </c>
      <c r="AA40" s="1">
        <v>0</v>
      </c>
      <c r="AB40" s="1">
        <v>0</v>
      </c>
      <c r="AC40" s="1">
        <v>0</v>
      </c>
      <c r="AD40" s="1">
        <v>0</v>
      </c>
      <c r="AE40" s="1">
        <v>0</v>
      </c>
      <c r="AF40" s="1">
        <v>0</v>
      </c>
      <c r="AG40" s="1">
        <v>4.6040515653775324E-4</v>
      </c>
      <c r="AH40" s="1">
        <v>0</v>
      </c>
      <c r="AI40" s="1">
        <v>5.3558039061663156E-5</v>
      </c>
      <c r="AJ40" s="1">
        <v>2.4202733485193624E-3</v>
      </c>
      <c r="AK40" s="1">
        <v>4.8322147651006712E-4</v>
      </c>
      <c r="AL40" s="1">
        <v>0</v>
      </c>
      <c r="AM40" s="1">
        <v>4.3859649122807015E-3</v>
      </c>
      <c r="AN40" s="1">
        <v>0</v>
      </c>
      <c r="AO40" s="1">
        <v>0</v>
      </c>
      <c r="AP40" s="1">
        <v>0</v>
      </c>
      <c r="AQ40" s="1">
        <v>2.1928297946397494E-2</v>
      </c>
      <c r="AR40" s="1">
        <v>6.4925965715353353E-3</v>
      </c>
      <c r="AS40" s="1">
        <v>2.0413106667841099E-2</v>
      </c>
      <c r="AT40" s="1">
        <v>2.6833576998050682E-2</v>
      </c>
      <c r="AU40" s="1">
        <v>3.3597442450195862E-3</v>
      </c>
      <c r="AV40" s="1">
        <v>0</v>
      </c>
      <c r="AW40" s="1">
        <v>2.4301336573511544E-4</v>
      </c>
      <c r="AX40" s="1">
        <v>1.122261148387863E-2</v>
      </c>
      <c r="AY40" s="1">
        <v>9.2564023449552611E-4</v>
      </c>
      <c r="AZ40" s="1">
        <v>3.5680751173708921E-3</v>
      </c>
      <c r="BA40" s="1">
        <v>1.0847667751433443E-3</v>
      </c>
      <c r="BB40" s="1">
        <v>4.4616234124792934E-3</v>
      </c>
      <c r="BC40" s="1">
        <v>8.8770528184642697E-4</v>
      </c>
      <c r="BD40" s="1">
        <v>6.7265643189143246E-3</v>
      </c>
      <c r="BE40" s="1">
        <v>1.2045636697939748E-2</v>
      </c>
      <c r="BF40" s="1">
        <v>0</v>
      </c>
      <c r="BG40" s="1">
        <v>2.4638127502309825E-3</v>
      </c>
      <c r="BH40" s="1">
        <v>0</v>
      </c>
      <c r="BI40" s="1">
        <v>2.4368412913384352E-4</v>
      </c>
      <c r="BJ40" s="1">
        <v>2.9046625212470682E-4</v>
      </c>
      <c r="BK40" s="1">
        <v>1.3556635451644524E-3</v>
      </c>
      <c r="BL40" s="1">
        <v>9.9235534193788978E-3</v>
      </c>
      <c r="BM40" s="1">
        <v>0</v>
      </c>
      <c r="BN40" s="1">
        <v>0</v>
      </c>
      <c r="BO40" s="1">
        <v>3.7510459647401679E-4</v>
      </c>
      <c r="BP40" s="1">
        <v>0</v>
      </c>
      <c r="BQ40" s="1">
        <v>0</v>
      </c>
      <c r="BR40" s="1">
        <v>0</v>
      </c>
      <c r="BS40" s="1">
        <v>0</v>
      </c>
      <c r="BT40" s="1">
        <v>0</v>
      </c>
      <c r="BU40" s="1">
        <v>0</v>
      </c>
      <c r="BV40" s="1">
        <v>0</v>
      </c>
      <c r="BW40" s="1">
        <v>0</v>
      </c>
      <c r="BX40" s="1">
        <v>0</v>
      </c>
      <c r="BY40" s="1">
        <v>5.8046390675427802E-6</v>
      </c>
      <c r="BZ40" s="1">
        <v>0</v>
      </c>
      <c r="CA40" s="1">
        <v>0</v>
      </c>
      <c r="CB40" s="1">
        <v>0</v>
      </c>
      <c r="CC40" s="1">
        <v>0</v>
      </c>
      <c r="CD40" s="1">
        <v>0</v>
      </c>
      <c r="CE40" s="1">
        <v>0</v>
      </c>
      <c r="CF40" s="1">
        <v>0</v>
      </c>
      <c r="CG40" s="1">
        <v>0</v>
      </c>
      <c r="CH40" s="1">
        <v>0</v>
      </c>
      <c r="CI40" s="1">
        <v>0</v>
      </c>
      <c r="CJ40" s="1">
        <v>0</v>
      </c>
      <c r="CK40" s="1">
        <v>0</v>
      </c>
      <c r="CL40" s="1">
        <v>0</v>
      </c>
      <c r="CM40" s="1">
        <v>0</v>
      </c>
      <c r="CN40" s="1">
        <v>0</v>
      </c>
      <c r="CO40" s="1">
        <v>1.0533633893020415E-5</v>
      </c>
      <c r="CP40" s="1">
        <v>1.0001200144017282E-5</v>
      </c>
      <c r="CQ40" s="1">
        <v>0</v>
      </c>
      <c r="CR40" s="1">
        <v>0</v>
      </c>
      <c r="CS40" s="1">
        <v>0</v>
      </c>
      <c r="CT40" s="1">
        <v>0</v>
      </c>
      <c r="CU40" s="1">
        <v>0</v>
      </c>
      <c r="CV40" s="1">
        <v>3.4606267194989015E-5</v>
      </c>
      <c r="CW40" s="1">
        <v>3.4299198770716715E-5</v>
      </c>
      <c r="CX40" s="1">
        <v>0</v>
      </c>
      <c r="CY40" s="1">
        <v>0</v>
      </c>
      <c r="CZ40" s="1">
        <v>2.2470900184261381E-5</v>
      </c>
      <c r="DA40" s="1">
        <v>0</v>
      </c>
      <c r="DB40" s="1">
        <v>2.7964628523921096E-3</v>
      </c>
      <c r="DC40" s="3">
        <v>7.4193710720487965E-4</v>
      </c>
    </row>
    <row r="41" spans="1:107" customFormat="1" ht="12.75" customHeight="1">
      <c r="A41" s="254">
        <v>269</v>
      </c>
      <c r="B41" s="298" t="s">
        <v>278</v>
      </c>
      <c r="C41" s="1">
        <v>0</v>
      </c>
      <c r="D41" s="1">
        <v>0</v>
      </c>
      <c r="E41" s="1">
        <v>0</v>
      </c>
      <c r="F41" s="1">
        <v>0</v>
      </c>
      <c r="G41" s="1">
        <v>0</v>
      </c>
      <c r="H41" s="1">
        <v>0</v>
      </c>
      <c r="I41" s="1">
        <v>0</v>
      </c>
      <c r="J41" s="1">
        <v>0</v>
      </c>
      <c r="K41" s="1">
        <v>0</v>
      </c>
      <c r="L41" s="1">
        <v>0</v>
      </c>
      <c r="M41" s="1">
        <v>0</v>
      </c>
      <c r="N41" s="1">
        <v>0</v>
      </c>
      <c r="O41" s="1">
        <v>0</v>
      </c>
      <c r="P41" s="1">
        <v>0</v>
      </c>
      <c r="Q41" s="1">
        <v>1.1992786293958521E-2</v>
      </c>
      <c r="R41" s="1">
        <v>0</v>
      </c>
      <c r="S41" s="1">
        <v>0</v>
      </c>
      <c r="T41" s="1">
        <v>0</v>
      </c>
      <c r="U41" s="1">
        <v>0</v>
      </c>
      <c r="V41" s="1">
        <v>0</v>
      </c>
      <c r="W41" s="1">
        <v>0</v>
      </c>
      <c r="X41" s="1">
        <v>0</v>
      </c>
      <c r="Y41" s="1">
        <v>0</v>
      </c>
      <c r="Z41" s="1">
        <v>0</v>
      </c>
      <c r="AA41" s="1">
        <v>0</v>
      </c>
      <c r="AB41" s="1">
        <v>0</v>
      </c>
      <c r="AC41" s="1">
        <v>0</v>
      </c>
      <c r="AD41" s="1">
        <v>0</v>
      </c>
      <c r="AE41" s="1">
        <v>5.1196286562681322E-5</v>
      </c>
      <c r="AF41" s="1">
        <v>0</v>
      </c>
      <c r="AG41" s="1">
        <v>0</v>
      </c>
      <c r="AH41" s="1">
        <v>0</v>
      </c>
      <c r="AI41" s="1">
        <v>1.999500124968758E-3</v>
      </c>
      <c r="AJ41" s="1">
        <v>8.5421412300683373E-4</v>
      </c>
      <c r="AK41" s="1">
        <v>3.6510067114093958E-3</v>
      </c>
      <c r="AL41" s="1">
        <v>1.2665602756035159E-5</v>
      </c>
      <c r="AM41" s="1">
        <v>4.6168051708217911E-4</v>
      </c>
      <c r="AN41" s="1">
        <v>0</v>
      </c>
      <c r="AO41" s="1">
        <v>0</v>
      </c>
      <c r="AP41" s="1">
        <v>7.8391408301650142E-5</v>
      </c>
      <c r="AQ41" s="1">
        <v>9.0323703445875397E-2</v>
      </c>
      <c r="AR41" s="1">
        <v>6.0441870241487228E-2</v>
      </c>
      <c r="AS41" s="1">
        <v>2.1558178455033911E-2</v>
      </c>
      <c r="AT41" s="1">
        <v>1.2335526315789474E-2</v>
      </c>
      <c r="AU41" s="1">
        <v>3.774162037356804E-3</v>
      </c>
      <c r="AV41" s="1">
        <v>2.2494185824850356E-4</v>
      </c>
      <c r="AW41" s="1">
        <v>2.6731470230862697E-3</v>
      </c>
      <c r="AX41" s="1">
        <v>6.6504364348910399E-3</v>
      </c>
      <c r="AY41" s="1">
        <v>1.9746991669237889E-2</v>
      </c>
      <c r="AZ41" s="1">
        <v>0</v>
      </c>
      <c r="BA41" s="1">
        <v>7.2834340616767393E-3</v>
      </c>
      <c r="BB41" s="1">
        <v>1.3141910546659303E-3</v>
      </c>
      <c r="BC41" s="1">
        <v>8.8770528184642697E-4</v>
      </c>
      <c r="BD41" s="1">
        <v>5.9804149824542706E-3</v>
      </c>
      <c r="BE41" s="1">
        <v>4.6438168874640515E-2</v>
      </c>
      <c r="BF41" s="1">
        <v>0</v>
      </c>
      <c r="BG41" s="1">
        <v>1.3858946720049275E-3</v>
      </c>
      <c r="BH41" s="1">
        <v>0</v>
      </c>
      <c r="BI41" s="1">
        <v>2.4837036238641741E-4</v>
      </c>
      <c r="BJ41" s="1">
        <v>6.6699657895303048E-4</v>
      </c>
      <c r="BK41" s="1">
        <v>4.3103148615485152E-4</v>
      </c>
      <c r="BL41" s="1">
        <v>8.2868922082496017E-5</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2.2470395254252522E-5</v>
      </c>
      <c r="CK41" s="1">
        <v>0</v>
      </c>
      <c r="CL41" s="1">
        <v>0</v>
      </c>
      <c r="CM41" s="1">
        <v>0</v>
      </c>
      <c r="CN41" s="1">
        <v>0</v>
      </c>
      <c r="CO41" s="1">
        <v>0</v>
      </c>
      <c r="CP41" s="1">
        <v>0</v>
      </c>
      <c r="CQ41" s="1">
        <v>0</v>
      </c>
      <c r="CR41" s="1">
        <v>0</v>
      </c>
      <c r="CS41" s="1">
        <v>0</v>
      </c>
      <c r="CT41" s="1">
        <v>4.1821663621756069E-4</v>
      </c>
      <c r="CU41" s="1">
        <v>0</v>
      </c>
      <c r="CV41" s="1">
        <v>0</v>
      </c>
      <c r="CW41" s="1">
        <v>0</v>
      </c>
      <c r="CX41" s="1">
        <v>0</v>
      </c>
      <c r="CY41" s="1">
        <v>0</v>
      </c>
      <c r="CZ41" s="1">
        <v>0</v>
      </c>
      <c r="DA41" s="1">
        <v>0</v>
      </c>
      <c r="DB41" s="1">
        <v>2.3051923512961985E-3</v>
      </c>
      <c r="DC41" s="3">
        <v>9.3240624427334503E-4</v>
      </c>
    </row>
    <row r="42" spans="1:107" customFormat="1" ht="12.75" customHeight="1">
      <c r="A42" s="254">
        <v>271</v>
      </c>
      <c r="B42" s="298" t="s">
        <v>279</v>
      </c>
      <c r="C42" s="1">
        <v>0</v>
      </c>
      <c r="D42" s="1">
        <v>0</v>
      </c>
      <c r="E42" s="1">
        <v>0</v>
      </c>
      <c r="F42" s="1">
        <v>0</v>
      </c>
      <c r="G42" s="1">
        <v>0</v>
      </c>
      <c r="H42" s="1">
        <v>0</v>
      </c>
      <c r="I42" s="1">
        <v>0</v>
      </c>
      <c r="J42" s="1">
        <v>0</v>
      </c>
      <c r="K42" s="1">
        <v>0</v>
      </c>
      <c r="L42" s="1">
        <v>0</v>
      </c>
      <c r="M42" s="1">
        <v>0</v>
      </c>
      <c r="N42" s="1">
        <v>0</v>
      </c>
      <c r="O42" s="1">
        <v>0</v>
      </c>
      <c r="P42" s="1">
        <v>0</v>
      </c>
      <c r="Q42" s="1">
        <v>1.8034265103697024E-4</v>
      </c>
      <c r="R42" s="1">
        <v>0</v>
      </c>
      <c r="S42" s="1">
        <v>0</v>
      </c>
      <c r="T42" s="1">
        <v>-4.2532076274190119E-4</v>
      </c>
      <c r="U42" s="1">
        <v>0</v>
      </c>
      <c r="V42" s="1">
        <v>2.0698576972833119E-2</v>
      </c>
      <c r="W42" s="1">
        <v>0</v>
      </c>
      <c r="X42" s="1">
        <v>1.1336559354235989E-3</v>
      </c>
      <c r="Y42" s="1">
        <v>0</v>
      </c>
      <c r="Z42" s="1">
        <v>0</v>
      </c>
      <c r="AA42" s="1">
        <v>0</v>
      </c>
      <c r="AB42" s="1">
        <v>2.5155488650318901E-3</v>
      </c>
      <c r="AC42" s="1">
        <v>0</v>
      </c>
      <c r="AD42" s="1">
        <v>0</v>
      </c>
      <c r="AE42" s="1">
        <v>4.4370115020990475E-4</v>
      </c>
      <c r="AF42" s="1">
        <v>-3.9206461224809847E-5</v>
      </c>
      <c r="AG42" s="1">
        <v>0</v>
      </c>
      <c r="AH42" s="1">
        <v>5.7803468208092483E-3</v>
      </c>
      <c r="AI42" s="1">
        <v>0</v>
      </c>
      <c r="AJ42" s="1">
        <v>2.5056947608200455E-2</v>
      </c>
      <c r="AK42" s="1">
        <v>1.6107382550335572E-2</v>
      </c>
      <c r="AL42" s="1">
        <v>1.3228518434081167E-3</v>
      </c>
      <c r="AM42" s="1">
        <v>9.2336103416435823E-4</v>
      </c>
      <c r="AN42" s="1">
        <v>-3.505082369435682E-4</v>
      </c>
      <c r="AO42" s="1">
        <v>3.2810894269387915E-2</v>
      </c>
      <c r="AP42" s="1">
        <v>0.31991533727903421</v>
      </c>
      <c r="AQ42" s="1">
        <v>6.9613644274277764E-4</v>
      </c>
      <c r="AR42" s="1">
        <v>1.0182633471904338E-2</v>
      </c>
      <c r="AS42" s="1">
        <v>1.1230511759006429E-3</v>
      </c>
      <c r="AT42" s="1">
        <v>1.5838206627680311E-3</v>
      </c>
      <c r="AU42" s="1">
        <v>3.4352274857667224E-2</v>
      </c>
      <c r="AV42" s="1">
        <v>2.269243966601853E-2</v>
      </c>
      <c r="AW42" s="1">
        <v>1.4013770757391656E-2</v>
      </c>
      <c r="AX42" s="1">
        <v>8.7880767175345879E-3</v>
      </c>
      <c r="AY42" s="1">
        <v>6.1709348966368404E-4</v>
      </c>
      <c r="AZ42" s="1">
        <v>1.2206572769953052E-3</v>
      </c>
      <c r="BA42" s="1">
        <v>2.0533085386641871E-2</v>
      </c>
      <c r="BB42" s="1">
        <v>9.0889011595803419E-3</v>
      </c>
      <c r="BC42" s="1">
        <v>0</v>
      </c>
      <c r="BD42" s="1">
        <v>1.4502225825182259E-3</v>
      </c>
      <c r="BE42" s="1">
        <v>1.414360473339305E-4</v>
      </c>
      <c r="BF42" s="1">
        <v>0</v>
      </c>
      <c r="BG42" s="1">
        <v>8.3153680320295666E-3</v>
      </c>
      <c r="BH42" s="1">
        <v>0</v>
      </c>
      <c r="BI42" s="1">
        <v>9.372466505147827E-5</v>
      </c>
      <c r="BJ42" s="1">
        <v>0</v>
      </c>
      <c r="BK42" s="1">
        <v>0</v>
      </c>
      <c r="BL42" s="1">
        <v>0</v>
      </c>
      <c r="BM42" s="1">
        <v>0</v>
      </c>
      <c r="BN42" s="1">
        <v>0</v>
      </c>
      <c r="BO42" s="1">
        <v>2.8854199728770522E-5</v>
      </c>
      <c r="BP42" s="1">
        <v>0</v>
      </c>
      <c r="BQ42" s="1">
        <v>0</v>
      </c>
      <c r="BR42" s="1">
        <v>0</v>
      </c>
      <c r="BS42" s="1">
        <v>0</v>
      </c>
      <c r="BT42" s="1">
        <v>0</v>
      </c>
      <c r="BU42" s="1">
        <v>0</v>
      </c>
      <c r="BV42" s="1">
        <v>0</v>
      </c>
      <c r="BW42" s="1">
        <v>0</v>
      </c>
      <c r="BX42" s="1">
        <v>0</v>
      </c>
      <c r="BY42" s="1">
        <v>0</v>
      </c>
      <c r="BZ42" s="1">
        <v>0</v>
      </c>
      <c r="CA42" s="1">
        <v>0</v>
      </c>
      <c r="CB42" s="1">
        <v>0</v>
      </c>
      <c r="CC42" s="1">
        <v>0</v>
      </c>
      <c r="CD42" s="1">
        <v>0</v>
      </c>
      <c r="CE42" s="1">
        <v>0</v>
      </c>
      <c r="CF42" s="1">
        <v>0</v>
      </c>
      <c r="CG42" s="1">
        <v>0</v>
      </c>
      <c r="CH42" s="1">
        <v>0</v>
      </c>
      <c r="CI42" s="1">
        <v>2.6219192448872575E-4</v>
      </c>
      <c r="CJ42" s="1">
        <v>0</v>
      </c>
      <c r="CK42" s="1">
        <v>0</v>
      </c>
      <c r="CL42" s="1">
        <v>4.6228879180824258E-5</v>
      </c>
      <c r="CM42" s="1">
        <v>0</v>
      </c>
      <c r="CN42" s="1">
        <v>0</v>
      </c>
      <c r="CO42" s="1">
        <v>0</v>
      </c>
      <c r="CP42" s="1">
        <v>0</v>
      </c>
      <c r="CQ42" s="1">
        <v>0</v>
      </c>
      <c r="CR42" s="1">
        <v>0</v>
      </c>
      <c r="CS42" s="1">
        <v>0</v>
      </c>
      <c r="CT42" s="1">
        <v>0</v>
      </c>
      <c r="CU42" s="1">
        <v>0</v>
      </c>
      <c r="CV42" s="1">
        <v>0</v>
      </c>
      <c r="CW42" s="1">
        <v>0</v>
      </c>
      <c r="CX42" s="1">
        <v>0</v>
      </c>
      <c r="CY42" s="1">
        <v>0</v>
      </c>
      <c r="CZ42" s="1">
        <v>0</v>
      </c>
      <c r="DA42" s="1">
        <v>0</v>
      </c>
      <c r="DB42" s="1">
        <v>2.494142544025395E-3</v>
      </c>
      <c r="DC42" s="3">
        <v>3.9084152986785846E-3</v>
      </c>
    </row>
    <row r="43" spans="1:107" customFormat="1" ht="12.75" customHeight="1">
      <c r="A43" s="255">
        <v>272</v>
      </c>
      <c r="B43" s="271" t="s">
        <v>280</v>
      </c>
      <c r="C43" s="26">
        <v>0</v>
      </c>
      <c r="D43" s="26">
        <v>0</v>
      </c>
      <c r="E43" s="26">
        <v>0</v>
      </c>
      <c r="F43" s="26">
        <v>0</v>
      </c>
      <c r="G43" s="26">
        <v>0</v>
      </c>
      <c r="H43" s="26">
        <v>3.1393478004944472E-4</v>
      </c>
      <c r="I43" s="26">
        <v>0</v>
      </c>
      <c r="J43" s="26">
        <v>6.7533877391298864E-4</v>
      </c>
      <c r="K43" s="26">
        <v>1.3369211642284176E-3</v>
      </c>
      <c r="L43" s="26">
        <v>0</v>
      </c>
      <c r="M43" s="26">
        <v>0</v>
      </c>
      <c r="N43" s="26">
        <v>0</v>
      </c>
      <c r="O43" s="26">
        <v>0</v>
      </c>
      <c r="P43" s="26">
        <v>1.6656672663068825E-4</v>
      </c>
      <c r="Q43" s="26">
        <v>6.6726780883678994E-3</v>
      </c>
      <c r="R43" s="26">
        <v>0</v>
      </c>
      <c r="S43" s="26">
        <v>0</v>
      </c>
      <c r="T43" s="26">
        <v>2.7645849578223575E-3</v>
      </c>
      <c r="U43" s="26">
        <v>0</v>
      </c>
      <c r="V43" s="26">
        <v>3.8048854729472643E-5</v>
      </c>
      <c r="W43" s="26">
        <v>0</v>
      </c>
      <c r="X43" s="26">
        <v>0</v>
      </c>
      <c r="Y43" s="26">
        <v>0</v>
      </c>
      <c r="Z43" s="26">
        <v>0</v>
      </c>
      <c r="AA43" s="26">
        <v>8.3452065947486258E-4</v>
      </c>
      <c r="AB43" s="26">
        <v>1.5845977102563087E-3</v>
      </c>
      <c r="AC43" s="26">
        <v>1.0419506705820858E-5</v>
      </c>
      <c r="AD43" s="26">
        <v>0</v>
      </c>
      <c r="AE43" s="26">
        <v>2.0478514625072528E-3</v>
      </c>
      <c r="AF43" s="26">
        <v>1.5290519877675841E-3</v>
      </c>
      <c r="AG43" s="26">
        <v>2.3020257826887663E-3</v>
      </c>
      <c r="AH43" s="26">
        <v>0</v>
      </c>
      <c r="AI43" s="26">
        <v>5.7128574999107363E-4</v>
      </c>
      <c r="AJ43" s="26">
        <v>1.5186028853454822E-3</v>
      </c>
      <c r="AK43" s="26">
        <v>5.100671140939597E-3</v>
      </c>
      <c r="AL43" s="26">
        <v>0</v>
      </c>
      <c r="AM43" s="26">
        <v>0</v>
      </c>
      <c r="AN43" s="26">
        <v>0</v>
      </c>
      <c r="AO43" s="26">
        <v>1.4893733213521524E-5</v>
      </c>
      <c r="AP43" s="26">
        <v>0.12068357308039039</v>
      </c>
      <c r="AQ43" s="26">
        <v>4.7163243995823181E-2</v>
      </c>
      <c r="AR43" s="26">
        <v>3.9235835396328647E-2</v>
      </c>
      <c r="AS43" s="26">
        <v>3.7897472033823661E-2</v>
      </c>
      <c r="AT43" s="26">
        <v>1.8518518518518517E-2</v>
      </c>
      <c r="AU43" s="26">
        <v>1.4603293634740052E-2</v>
      </c>
      <c r="AV43" s="26">
        <v>2.0831903618132603E-2</v>
      </c>
      <c r="AW43" s="26">
        <v>3.7667071688942892E-2</v>
      </c>
      <c r="AX43" s="26">
        <v>5.0293925538863485E-2</v>
      </c>
      <c r="AY43" s="26">
        <v>3.3940141931502625E-2</v>
      </c>
      <c r="AZ43" s="26">
        <v>2.5915492957746478E-2</v>
      </c>
      <c r="BA43" s="26">
        <v>4.486285448628545E-2</v>
      </c>
      <c r="BB43" s="26">
        <v>5.1154058531198233E-2</v>
      </c>
      <c r="BC43" s="26">
        <v>1.4203284509542832E-2</v>
      </c>
      <c r="BD43" s="26">
        <v>1.2911749607991092E-2</v>
      </c>
      <c r="BE43" s="26">
        <v>1.5770119277733252E-2</v>
      </c>
      <c r="BF43" s="26">
        <v>0</v>
      </c>
      <c r="BG43" s="26">
        <v>1.5090853095164768E-2</v>
      </c>
      <c r="BH43" s="26">
        <v>0</v>
      </c>
      <c r="BI43" s="26">
        <v>8.6132967182308527E-3</v>
      </c>
      <c r="BJ43" s="26">
        <v>1.0209350861716548E-2</v>
      </c>
      <c r="BK43" s="26">
        <v>4.6996336232367686E-3</v>
      </c>
      <c r="BL43" s="26">
        <v>2.6766661832646213E-2</v>
      </c>
      <c r="BM43" s="26">
        <v>3.0362631023186931E-4</v>
      </c>
      <c r="BN43" s="26">
        <v>0</v>
      </c>
      <c r="BO43" s="26">
        <v>2.8854199728770523E-4</v>
      </c>
      <c r="BP43" s="26">
        <v>0</v>
      </c>
      <c r="BQ43" s="26">
        <v>1.2126755780997721E-5</v>
      </c>
      <c r="BR43" s="26">
        <v>0</v>
      </c>
      <c r="BS43" s="26">
        <v>0</v>
      </c>
      <c r="BT43" s="26">
        <v>0</v>
      </c>
      <c r="BU43" s="26">
        <v>0</v>
      </c>
      <c r="BV43" s="26">
        <v>0</v>
      </c>
      <c r="BW43" s="26">
        <v>0</v>
      </c>
      <c r="BX43" s="26">
        <v>0</v>
      </c>
      <c r="BY43" s="26">
        <v>1.160927813508556E-4</v>
      </c>
      <c r="BZ43" s="26">
        <v>0</v>
      </c>
      <c r="CA43" s="26">
        <v>0</v>
      </c>
      <c r="CB43" s="26">
        <v>0</v>
      </c>
      <c r="CC43" s="26">
        <v>0</v>
      </c>
      <c r="CD43" s="26">
        <v>0</v>
      </c>
      <c r="CE43" s="26">
        <v>0</v>
      </c>
      <c r="CF43" s="26">
        <v>0</v>
      </c>
      <c r="CG43" s="26">
        <v>0</v>
      </c>
      <c r="CH43" s="26">
        <v>0</v>
      </c>
      <c r="CI43" s="26">
        <v>6.1178115714036012E-4</v>
      </c>
      <c r="CJ43" s="26">
        <v>2.0473026787207855E-4</v>
      </c>
      <c r="CK43" s="26">
        <v>0</v>
      </c>
      <c r="CL43" s="26">
        <v>1.1557219795206065E-4</v>
      </c>
      <c r="CM43" s="26">
        <v>1.9938046584860778E-3</v>
      </c>
      <c r="CN43" s="26">
        <v>0</v>
      </c>
      <c r="CO43" s="26">
        <v>1.1586997282322456E-4</v>
      </c>
      <c r="CP43" s="26">
        <v>4.1004920590470854E-4</v>
      </c>
      <c r="CQ43" s="26">
        <v>2.2098633567824388E-4</v>
      </c>
      <c r="CR43" s="26">
        <v>0</v>
      </c>
      <c r="CS43" s="26">
        <v>0</v>
      </c>
      <c r="CT43" s="26">
        <v>2.5313112192115518E-3</v>
      </c>
      <c r="CU43" s="26">
        <v>3.9740362961981721E-5</v>
      </c>
      <c r="CV43" s="26">
        <v>7.6133787828975826E-4</v>
      </c>
      <c r="CW43" s="26">
        <v>3.8415102623202724E-4</v>
      </c>
      <c r="CX43" s="26">
        <v>6.8491346381812908E-4</v>
      </c>
      <c r="CY43" s="26">
        <v>0</v>
      </c>
      <c r="CZ43" s="26">
        <v>3.3706350276392074E-4</v>
      </c>
      <c r="DA43" s="26">
        <v>9.0645395213923138E-4</v>
      </c>
      <c r="DB43" s="26">
        <v>5.8574559746050938E-3</v>
      </c>
      <c r="DC43" s="6">
        <v>3.7419684406122737E-3</v>
      </c>
    </row>
    <row r="44" spans="1:107" customFormat="1" ht="12.75" customHeight="1">
      <c r="A44" s="254">
        <v>281</v>
      </c>
      <c r="B44" s="298" t="s">
        <v>281</v>
      </c>
      <c r="C44" s="1">
        <v>0</v>
      </c>
      <c r="D44" s="1">
        <v>0</v>
      </c>
      <c r="E44" s="1">
        <v>0</v>
      </c>
      <c r="F44" s="1">
        <v>3.3069876649360097E-5</v>
      </c>
      <c r="G44" s="1">
        <v>1.4963712995984737E-4</v>
      </c>
      <c r="H44" s="1">
        <v>0</v>
      </c>
      <c r="I44" s="1">
        <v>0</v>
      </c>
      <c r="J44" s="1">
        <v>0</v>
      </c>
      <c r="K44" s="1">
        <v>0</v>
      </c>
      <c r="L44" s="1">
        <v>0</v>
      </c>
      <c r="M44" s="1">
        <v>0</v>
      </c>
      <c r="N44" s="1">
        <v>0</v>
      </c>
      <c r="O44" s="1">
        <v>0</v>
      </c>
      <c r="P44" s="1">
        <v>0</v>
      </c>
      <c r="Q44" s="1">
        <v>4.5085662759242559E-4</v>
      </c>
      <c r="R44" s="1">
        <v>0</v>
      </c>
      <c r="S44" s="1">
        <v>0</v>
      </c>
      <c r="T44" s="1">
        <v>0</v>
      </c>
      <c r="U44" s="1">
        <v>0</v>
      </c>
      <c r="V44" s="1">
        <v>0</v>
      </c>
      <c r="W44" s="1">
        <v>0</v>
      </c>
      <c r="X44" s="1">
        <v>0</v>
      </c>
      <c r="Y44" s="1">
        <v>0</v>
      </c>
      <c r="Z44" s="1">
        <v>0</v>
      </c>
      <c r="AA44" s="1">
        <v>0</v>
      </c>
      <c r="AB44" s="1">
        <v>0</v>
      </c>
      <c r="AC44" s="1">
        <v>0</v>
      </c>
      <c r="AD44" s="1">
        <v>0</v>
      </c>
      <c r="AE44" s="1">
        <v>0</v>
      </c>
      <c r="AF44" s="1">
        <v>0</v>
      </c>
      <c r="AG44" s="1">
        <v>0</v>
      </c>
      <c r="AH44" s="1">
        <v>0</v>
      </c>
      <c r="AI44" s="1">
        <v>5.3558039061663156E-5</v>
      </c>
      <c r="AJ44" s="1">
        <v>0</v>
      </c>
      <c r="AK44" s="1">
        <v>0</v>
      </c>
      <c r="AL44" s="1">
        <v>0</v>
      </c>
      <c r="AM44" s="1">
        <v>0</v>
      </c>
      <c r="AN44" s="1">
        <v>0</v>
      </c>
      <c r="AO44" s="1">
        <v>0</v>
      </c>
      <c r="AP44" s="1">
        <v>0</v>
      </c>
      <c r="AQ44" s="1">
        <v>1.9578837452140618E-2</v>
      </c>
      <c r="AR44" s="1">
        <v>5.6051193423326635E-4</v>
      </c>
      <c r="AS44" s="1">
        <v>5.2849467101206732E-4</v>
      </c>
      <c r="AT44" s="1">
        <v>1.5229044834307991E-4</v>
      </c>
      <c r="AU44" s="1">
        <v>0</v>
      </c>
      <c r="AV44" s="1">
        <v>0</v>
      </c>
      <c r="AW44" s="1">
        <v>0</v>
      </c>
      <c r="AX44" s="1">
        <v>0</v>
      </c>
      <c r="AY44" s="1">
        <v>0</v>
      </c>
      <c r="AZ44" s="1">
        <v>0</v>
      </c>
      <c r="BA44" s="1">
        <v>0</v>
      </c>
      <c r="BB44" s="1">
        <v>0</v>
      </c>
      <c r="BC44" s="1">
        <v>0</v>
      </c>
      <c r="BD44" s="1">
        <v>0</v>
      </c>
      <c r="BE44" s="1">
        <v>6.8596482956956297E-3</v>
      </c>
      <c r="BF44" s="1">
        <v>0</v>
      </c>
      <c r="BG44" s="1">
        <v>5.0816137973514015E-3</v>
      </c>
      <c r="BH44" s="1">
        <v>0</v>
      </c>
      <c r="BI44" s="1">
        <v>6.6089947561049897E-2</v>
      </c>
      <c r="BJ44" s="1">
        <v>9.0603954644232626E-2</v>
      </c>
      <c r="BK44" s="1">
        <v>2.9400518628207535E-2</v>
      </c>
      <c r="BL44" s="1">
        <v>6.2421015558640124E-2</v>
      </c>
      <c r="BM44" s="1">
        <v>0</v>
      </c>
      <c r="BN44" s="1">
        <v>0</v>
      </c>
      <c r="BO44" s="1">
        <v>0</v>
      </c>
      <c r="BP44" s="1">
        <v>0</v>
      </c>
      <c r="BQ44" s="1">
        <v>0</v>
      </c>
      <c r="BR44" s="1">
        <v>0</v>
      </c>
      <c r="BS44" s="1">
        <v>0</v>
      </c>
      <c r="BT44" s="1">
        <v>8.5813338825387018E-5</v>
      </c>
      <c r="BU44" s="1">
        <v>6.6066125585098126E-6</v>
      </c>
      <c r="BV44" s="1">
        <v>0</v>
      </c>
      <c r="BW44" s="1">
        <v>0</v>
      </c>
      <c r="BX44" s="1">
        <v>0</v>
      </c>
      <c r="BY44" s="1">
        <v>5.8046390675427803E-4</v>
      </c>
      <c r="BZ44" s="1">
        <v>0</v>
      </c>
      <c r="CA44" s="1">
        <v>0</v>
      </c>
      <c r="CB44" s="1">
        <v>0</v>
      </c>
      <c r="CC44" s="1">
        <v>4.3786671337244941E-5</v>
      </c>
      <c r="CD44" s="1">
        <v>0</v>
      </c>
      <c r="CE44" s="1">
        <v>0</v>
      </c>
      <c r="CF44" s="1">
        <v>0</v>
      </c>
      <c r="CG44" s="1">
        <v>0</v>
      </c>
      <c r="CH44" s="1">
        <v>0</v>
      </c>
      <c r="CI44" s="1">
        <v>0</v>
      </c>
      <c r="CJ44" s="1">
        <v>0</v>
      </c>
      <c r="CK44" s="1">
        <v>0</v>
      </c>
      <c r="CL44" s="1">
        <v>0</v>
      </c>
      <c r="CM44" s="1">
        <v>0</v>
      </c>
      <c r="CN44" s="1">
        <v>0</v>
      </c>
      <c r="CO44" s="1">
        <v>0</v>
      </c>
      <c r="CP44" s="1">
        <v>0</v>
      </c>
      <c r="CQ44" s="1">
        <v>0</v>
      </c>
      <c r="CR44" s="1">
        <v>8.2715266481016842E-5</v>
      </c>
      <c r="CS44" s="1">
        <v>0</v>
      </c>
      <c r="CT44" s="1">
        <v>1.7609121524949923E-4</v>
      </c>
      <c r="CU44" s="1">
        <v>0</v>
      </c>
      <c r="CV44" s="1">
        <v>0</v>
      </c>
      <c r="CW44" s="1">
        <v>0</v>
      </c>
      <c r="CX44" s="1">
        <v>0</v>
      </c>
      <c r="CY44" s="1">
        <v>0</v>
      </c>
      <c r="CZ44" s="1">
        <v>0</v>
      </c>
      <c r="DA44" s="1">
        <v>0</v>
      </c>
      <c r="DB44" s="1">
        <v>9.0696092510014357E-4</v>
      </c>
      <c r="DC44" s="3">
        <v>2.8978654353587056E-3</v>
      </c>
    </row>
    <row r="45" spans="1:107" customFormat="1" ht="12.75" customHeight="1">
      <c r="A45" s="254">
        <v>289</v>
      </c>
      <c r="B45" s="298" t="s">
        <v>282</v>
      </c>
      <c r="C45" s="1">
        <v>1.3631225480417581E-3</v>
      </c>
      <c r="D45" s="1">
        <v>9.8714416896235075E-4</v>
      </c>
      <c r="E45" s="1">
        <v>0</v>
      </c>
      <c r="F45" s="1">
        <v>5.2911802638976155E-4</v>
      </c>
      <c r="G45" s="1">
        <v>2.0699802977778886E-3</v>
      </c>
      <c r="H45" s="1">
        <v>1.3577679237138485E-2</v>
      </c>
      <c r="I45" s="1">
        <v>0</v>
      </c>
      <c r="J45" s="1">
        <v>2.4678267345792388E-3</v>
      </c>
      <c r="K45" s="1">
        <v>3.3933954391402829E-2</v>
      </c>
      <c r="L45" s="1">
        <v>1.6095654173373189E-3</v>
      </c>
      <c r="M45" s="1">
        <v>0</v>
      </c>
      <c r="N45" s="1">
        <v>0</v>
      </c>
      <c r="O45" s="1">
        <v>1.7877665687651642E-3</v>
      </c>
      <c r="P45" s="1">
        <v>2.3319341728296355E-3</v>
      </c>
      <c r="Q45" s="1">
        <v>3.1199278629395852E-2</v>
      </c>
      <c r="R45" s="1">
        <v>2.7167845180498698E-3</v>
      </c>
      <c r="S45" s="1">
        <v>7.4087794035932581E-4</v>
      </c>
      <c r="T45" s="1">
        <v>5.6709435032253495E-4</v>
      </c>
      <c r="U45" s="1">
        <v>0</v>
      </c>
      <c r="V45" s="1">
        <v>1.381173426679857E-2</v>
      </c>
      <c r="W45" s="1">
        <v>1.5773096832475374E-4</v>
      </c>
      <c r="X45" s="1">
        <v>2.1675921357867888E-3</v>
      </c>
      <c r="Y45" s="1">
        <v>8.3229296712442784E-4</v>
      </c>
      <c r="Z45" s="1">
        <v>0</v>
      </c>
      <c r="AA45" s="1">
        <v>8.7726440056991647E-3</v>
      </c>
      <c r="AB45" s="1">
        <v>4.8132155449035373E-3</v>
      </c>
      <c r="AC45" s="1">
        <v>3.4731689019402859E-4</v>
      </c>
      <c r="AD45" s="1">
        <v>1.5999719712939335E-3</v>
      </c>
      <c r="AE45" s="1">
        <v>1.7065428854227108E-3</v>
      </c>
      <c r="AF45" s="1">
        <v>3.5364228024778482E-2</v>
      </c>
      <c r="AG45" s="1">
        <v>2.3480662983425413E-2</v>
      </c>
      <c r="AH45" s="1">
        <v>5.7803468208092483E-3</v>
      </c>
      <c r="AI45" s="1">
        <v>4.2132324061841678E-3</v>
      </c>
      <c r="AJ45" s="1">
        <v>1.7179195140470768E-2</v>
      </c>
      <c r="AK45" s="1">
        <v>1.3906040268456377E-2</v>
      </c>
      <c r="AL45" s="1">
        <v>2.3923916316955301E-5</v>
      </c>
      <c r="AM45" s="1">
        <v>5.5401662049861496E-3</v>
      </c>
      <c r="AN45" s="1">
        <v>0</v>
      </c>
      <c r="AO45" s="1">
        <v>1.1914986570817219E-4</v>
      </c>
      <c r="AP45" s="1">
        <v>4.0763532316858073E-3</v>
      </c>
      <c r="AQ45" s="1">
        <v>4.2203271841280893E-2</v>
      </c>
      <c r="AR45" s="1">
        <v>3.8722032789948152E-2</v>
      </c>
      <c r="AS45" s="1">
        <v>1.8563375319298865E-2</v>
      </c>
      <c r="AT45" s="1">
        <v>2.7777777777777776E-2</v>
      </c>
      <c r="AU45" s="1">
        <v>1.6093224269095287E-2</v>
      </c>
      <c r="AV45" s="1">
        <v>1.2257424987609135E-2</v>
      </c>
      <c r="AW45" s="1">
        <v>1.7820980153908466E-2</v>
      </c>
      <c r="AX45" s="1">
        <v>3.4202244522296775E-2</v>
      </c>
      <c r="AY45" s="1">
        <v>1.8512804689910522E-2</v>
      </c>
      <c r="AZ45" s="1">
        <v>2.3474178403755867E-2</v>
      </c>
      <c r="BA45" s="1">
        <v>1.4876801487680148E-2</v>
      </c>
      <c r="BB45" s="1">
        <v>2.7233572611816675E-2</v>
      </c>
      <c r="BC45" s="1">
        <v>3.7283621837549935E-2</v>
      </c>
      <c r="BD45" s="1">
        <v>6.5610650300002528E-3</v>
      </c>
      <c r="BE45" s="1">
        <v>3.3331761821696289E-2</v>
      </c>
      <c r="BF45" s="1">
        <v>0</v>
      </c>
      <c r="BG45" s="1">
        <v>1.7862642439174622E-2</v>
      </c>
      <c r="BH45" s="1">
        <v>2.0271639975674033E-4</v>
      </c>
      <c r="BI45" s="1">
        <v>2.1430144664020507E-2</v>
      </c>
      <c r="BJ45" s="1">
        <v>7.6155948103362958E-2</v>
      </c>
      <c r="BK45" s="1">
        <v>8.6136776023525985E-3</v>
      </c>
      <c r="BL45" s="1">
        <v>6.5466448445171853E-3</v>
      </c>
      <c r="BM45" s="1">
        <v>3.2724168991657025E-4</v>
      </c>
      <c r="BN45" s="1">
        <v>1.1828720132481666E-3</v>
      </c>
      <c r="BO45" s="1">
        <v>8.9448019159188625E-4</v>
      </c>
      <c r="BP45" s="1">
        <v>1.6589800590596901E-4</v>
      </c>
      <c r="BQ45" s="1">
        <v>2.686942602332495E-3</v>
      </c>
      <c r="BR45" s="1">
        <v>1.0593781450288681E-4</v>
      </c>
      <c r="BS45" s="1">
        <v>2.1794089442943074E-5</v>
      </c>
      <c r="BT45" s="1">
        <v>3.3467202141900936E-4</v>
      </c>
      <c r="BU45" s="1">
        <v>3.7657691583505931E-4</v>
      </c>
      <c r="BV45" s="1">
        <v>1.0425354462051709E-4</v>
      </c>
      <c r="BW45" s="1">
        <v>1.2901693842013613E-3</v>
      </c>
      <c r="BX45" s="1">
        <v>0</v>
      </c>
      <c r="BY45" s="1">
        <v>2.1883489284636281E-3</v>
      </c>
      <c r="BZ45" s="1">
        <v>0</v>
      </c>
      <c r="CA45" s="1">
        <v>0</v>
      </c>
      <c r="CB45" s="1">
        <v>2.5656047352578737E-3</v>
      </c>
      <c r="CC45" s="1">
        <v>2.3206935808739821E-3</v>
      </c>
      <c r="CD45" s="1">
        <v>0</v>
      </c>
      <c r="CE45" s="1">
        <v>5.785363031530228E-4</v>
      </c>
      <c r="CF45" s="1">
        <v>8.2020997375328083E-5</v>
      </c>
      <c r="CG45" s="1">
        <v>2.1036687983843824E-4</v>
      </c>
      <c r="CH45" s="1">
        <v>0</v>
      </c>
      <c r="CI45" s="1">
        <v>2.1849327040727147E-4</v>
      </c>
      <c r="CJ45" s="1">
        <v>4.83862511141571E-3</v>
      </c>
      <c r="CK45" s="1">
        <v>1.2487824371238044E-4</v>
      </c>
      <c r="CL45" s="1">
        <v>1.6180107713288492E-4</v>
      </c>
      <c r="CM45" s="1">
        <v>2.4173811846451369E-4</v>
      </c>
      <c r="CN45" s="1">
        <v>0</v>
      </c>
      <c r="CO45" s="1">
        <v>5.6881623022310239E-4</v>
      </c>
      <c r="CP45" s="1">
        <v>5.1006120734488141E-4</v>
      </c>
      <c r="CQ45" s="1">
        <v>2.320356524621561E-3</v>
      </c>
      <c r="CR45" s="1">
        <v>8.8229617579751302E-4</v>
      </c>
      <c r="CS45" s="1">
        <v>0</v>
      </c>
      <c r="CT45" s="1">
        <v>4.4683145869560429E-3</v>
      </c>
      <c r="CU45" s="1">
        <v>2.1194860246390249E-4</v>
      </c>
      <c r="CV45" s="1">
        <v>8.6515667987472527E-4</v>
      </c>
      <c r="CW45" s="1">
        <v>2.7576555811656238E-3</v>
      </c>
      <c r="CX45" s="1">
        <v>3.2928531914333133E-3</v>
      </c>
      <c r="CY45" s="1">
        <v>1.9157724266706175E-4</v>
      </c>
      <c r="CZ45" s="1">
        <v>5.0334816412745493E-3</v>
      </c>
      <c r="DA45" s="1">
        <v>3.6258158085569254E-4</v>
      </c>
      <c r="DB45" s="1">
        <v>3.2499433149421812E-3</v>
      </c>
      <c r="DC45" s="3">
        <v>4.6411422831039821E-3</v>
      </c>
    </row>
    <row r="46" spans="1:107" customFormat="1" ht="12.75" customHeight="1">
      <c r="A46" s="254">
        <v>291</v>
      </c>
      <c r="B46" s="298" t="s">
        <v>283</v>
      </c>
      <c r="C46" s="1">
        <v>0</v>
      </c>
      <c r="D46" s="1">
        <v>0</v>
      </c>
      <c r="E46" s="1">
        <v>0</v>
      </c>
      <c r="F46" s="1">
        <v>0</v>
      </c>
      <c r="G46" s="1">
        <v>0</v>
      </c>
      <c r="H46" s="1">
        <v>7.455951026174312E-4</v>
      </c>
      <c r="I46" s="1">
        <v>0</v>
      </c>
      <c r="J46" s="1">
        <v>0</v>
      </c>
      <c r="K46" s="1">
        <v>0</v>
      </c>
      <c r="L46" s="1">
        <v>0</v>
      </c>
      <c r="M46" s="1">
        <v>0</v>
      </c>
      <c r="N46" s="1">
        <v>0</v>
      </c>
      <c r="O46" s="1">
        <v>0</v>
      </c>
      <c r="P46" s="1">
        <v>6.6626690652275302E-5</v>
      </c>
      <c r="Q46" s="1">
        <v>7.8449053201082048E-3</v>
      </c>
      <c r="R46" s="1">
        <v>0</v>
      </c>
      <c r="S46" s="1">
        <v>0</v>
      </c>
      <c r="T46" s="1">
        <v>0</v>
      </c>
      <c r="U46" s="1">
        <v>0</v>
      </c>
      <c r="V46" s="1">
        <v>0</v>
      </c>
      <c r="W46" s="1">
        <v>0</v>
      </c>
      <c r="X46" s="1">
        <v>0</v>
      </c>
      <c r="Y46" s="1">
        <v>0</v>
      </c>
      <c r="Z46" s="1">
        <v>0</v>
      </c>
      <c r="AA46" s="1">
        <v>0</v>
      </c>
      <c r="AB46" s="1">
        <v>5.9422414134611574E-5</v>
      </c>
      <c r="AC46" s="1">
        <v>0</v>
      </c>
      <c r="AD46" s="1">
        <v>0</v>
      </c>
      <c r="AE46" s="1">
        <v>4.4370115020990475E-4</v>
      </c>
      <c r="AF46" s="1">
        <v>0</v>
      </c>
      <c r="AG46" s="1">
        <v>0</v>
      </c>
      <c r="AH46" s="1">
        <v>0</v>
      </c>
      <c r="AI46" s="1">
        <v>8.0337058592494731E-4</v>
      </c>
      <c r="AJ46" s="1">
        <v>4.5083523158694003E-3</v>
      </c>
      <c r="AK46" s="1">
        <v>1.5570469798657717E-3</v>
      </c>
      <c r="AL46" s="1">
        <v>0</v>
      </c>
      <c r="AM46" s="1">
        <v>1.1542012927054479E-3</v>
      </c>
      <c r="AN46" s="1">
        <v>0</v>
      </c>
      <c r="AO46" s="1">
        <v>0</v>
      </c>
      <c r="AP46" s="1">
        <v>0</v>
      </c>
      <c r="AQ46" s="1">
        <v>1.305255830142708E-3</v>
      </c>
      <c r="AR46" s="1">
        <v>9.8089588490821622E-4</v>
      </c>
      <c r="AS46" s="1">
        <v>0.12377785607328459</v>
      </c>
      <c r="AT46" s="1">
        <v>3.5392300194931774E-2</v>
      </c>
      <c r="AU46" s="1">
        <v>4.9483457823122539E-3</v>
      </c>
      <c r="AV46" s="1">
        <v>1.8490983262800717E-3</v>
      </c>
      <c r="AW46" s="1">
        <v>1.3770757391656542E-3</v>
      </c>
      <c r="AX46" s="1">
        <v>1.573540763612612E-2</v>
      </c>
      <c r="AY46" s="1">
        <v>1.4810243751928418E-2</v>
      </c>
      <c r="AZ46" s="1">
        <v>2.7230046948356805E-3</v>
      </c>
      <c r="BA46" s="1">
        <v>6.1986672865333955E-4</v>
      </c>
      <c r="BB46" s="1">
        <v>6.1016013252346768E-3</v>
      </c>
      <c r="BC46" s="1">
        <v>1.3315579227696406E-3</v>
      </c>
      <c r="BD46" s="1">
        <v>3.483900285275893E-3</v>
      </c>
      <c r="BE46" s="1">
        <v>3.2035264721135263E-2</v>
      </c>
      <c r="BF46" s="1">
        <v>0</v>
      </c>
      <c r="BG46" s="1">
        <v>1.5398829688943641E-4</v>
      </c>
      <c r="BH46" s="1">
        <v>0</v>
      </c>
      <c r="BI46" s="1">
        <v>9.9301282622041229E-3</v>
      </c>
      <c r="BJ46" s="1">
        <v>6.8851259762893479E-4</v>
      </c>
      <c r="BK46" s="1">
        <v>3.12845433499489E-3</v>
      </c>
      <c r="BL46" s="1">
        <v>7.1267272990946573E-3</v>
      </c>
      <c r="BM46" s="1">
        <v>0</v>
      </c>
      <c r="BN46" s="1">
        <v>0</v>
      </c>
      <c r="BO46" s="1">
        <v>4.8186513547046773E-3</v>
      </c>
      <c r="BP46" s="1">
        <v>0</v>
      </c>
      <c r="BQ46" s="1">
        <v>5.1971810489990227E-6</v>
      </c>
      <c r="BR46" s="1">
        <v>0</v>
      </c>
      <c r="BS46" s="1">
        <v>0</v>
      </c>
      <c r="BT46" s="1">
        <v>0</v>
      </c>
      <c r="BU46" s="1">
        <v>0</v>
      </c>
      <c r="BV46" s="1">
        <v>1.0425354462051709E-4</v>
      </c>
      <c r="BW46" s="1">
        <v>0</v>
      </c>
      <c r="BX46" s="1">
        <v>0</v>
      </c>
      <c r="BY46" s="1">
        <v>0</v>
      </c>
      <c r="BZ46" s="1">
        <v>8.6865879082696315E-5</v>
      </c>
      <c r="CA46" s="1">
        <v>0</v>
      </c>
      <c r="CB46" s="1">
        <v>1.2120967253186804E-4</v>
      </c>
      <c r="CC46" s="1">
        <v>2.6272002802346965E-4</v>
      </c>
      <c r="CD46" s="1">
        <v>0</v>
      </c>
      <c r="CE46" s="1">
        <v>0</v>
      </c>
      <c r="CF46" s="1">
        <v>0</v>
      </c>
      <c r="CG46" s="1">
        <v>0</v>
      </c>
      <c r="CH46" s="1">
        <v>0</v>
      </c>
      <c r="CI46" s="1">
        <v>0</v>
      </c>
      <c r="CJ46" s="1">
        <v>3.0959211239192365E-4</v>
      </c>
      <c r="CK46" s="1">
        <v>0</v>
      </c>
      <c r="CL46" s="1">
        <v>0</v>
      </c>
      <c r="CM46" s="1">
        <v>0</v>
      </c>
      <c r="CN46" s="1">
        <v>0</v>
      </c>
      <c r="CO46" s="1">
        <v>0</v>
      </c>
      <c r="CP46" s="1">
        <v>0</v>
      </c>
      <c r="CQ46" s="1">
        <v>0</v>
      </c>
      <c r="CR46" s="1">
        <v>0</v>
      </c>
      <c r="CS46" s="1">
        <v>0</v>
      </c>
      <c r="CT46" s="1">
        <v>3.2819000242125418E-2</v>
      </c>
      <c r="CU46" s="1">
        <v>1.1922108888594516E-4</v>
      </c>
      <c r="CV46" s="1">
        <v>0</v>
      </c>
      <c r="CW46" s="1">
        <v>0</v>
      </c>
      <c r="CX46" s="1">
        <v>0</v>
      </c>
      <c r="CY46" s="1">
        <v>0</v>
      </c>
      <c r="CZ46" s="1">
        <v>4.4941800368522762E-5</v>
      </c>
      <c r="DA46" s="1">
        <v>0</v>
      </c>
      <c r="DB46" s="1">
        <v>0</v>
      </c>
      <c r="DC46" s="3">
        <v>1.6607655416074419E-3</v>
      </c>
    </row>
    <row r="47" spans="1:107" customFormat="1" ht="12.75" customHeight="1">
      <c r="A47" s="254">
        <v>301</v>
      </c>
      <c r="B47" s="298" t="s">
        <v>284</v>
      </c>
      <c r="C47" s="1">
        <v>0</v>
      </c>
      <c r="D47" s="1">
        <v>0</v>
      </c>
      <c r="E47" s="1">
        <v>0</v>
      </c>
      <c r="F47" s="1">
        <v>6.6139753298720194E-5</v>
      </c>
      <c r="G47" s="1">
        <v>0</v>
      </c>
      <c r="H47" s="1">
        <v>1.1772554251854178E-3</v>
      </c>
      <c r="I47" s="1">
        <v>0</v>
      </c>
      <c r="J47" s="1">
        <v>0</v>
      </c>
      <c r="K47" s="1">
        <v>0</v>
      </c>
      <c r="L47" s="1">
        <v>0</v>
      </c>
      <c r="M47" s="1">
        <v>0</v>
      </c>
      <c r="N47" s="1">
        <v>0</v>
      </c>
      <c r="O47" s="1">
        <v>0</v>
      </c>
      <c r="P47" s="1">
        <v>0</v>
      </c>
      <c r="Q47" s="1">
        <v>1.8034265103697024E-4</v>
      </c>
      <c r="R47" s="1">
        <v>0</v>
      </c>
      <c r="S47" s="1">
        <v>0</v>
      </c>
      <c r="T47" s="1">
        <v>0</v>
      </c>
      <c r="U47" s="1">
        <v>0</v>
      </c>
      <c r="V47" s="1">
        <v>0</v>
      </c>
      <c r="W47" s="1">
        <v>0</v>
      </c>
      <c r="X47" s="1">
        <v>0</v>
      </c>
      <c r="Y47" s="1">
        <v>0</v>
      </c>
      <c r="Z47" s="1">
        <v>0</v>
      </c>
      <c r="AA47" s="1">
        <v>0</v>
      </c>
      <c r="AB47" s="1">
        <v>0</v>
      </c>
      <c r="AC47" s="1">
        <v>1.0419506705820858E-5</v>
      </c>
      <c r="AD47" s="1">
        <v>0</v>
      </c>
      <c r="AE47" s="1">
        <v>2.9864500494897438E-3</v>
      </c>
      <c r="AF47" s="1">
        <v>0</v>
      </c>
      <c r="AG47" s="1">
        <v>0</v>
      </c>
      <c r="AH47" s="1">
        <v>0</v>
      </c>
      <c r="AI47" s="1">
        <v>1.5353304531010104E-3</v>
      </c>
      <c r="AJ47" s="1">
        <v>2.0406226271829915E-3</v>
      </c>
      <c r="AK47" s="1">
        <v>1.4496644295302014E-3</v>
      </c>
      <c r="AL47" s="1">
        <v>7.0364459755750885E-7</v>
      </c>
      <c r="AM47" s="1">
        <v>9.2336103416435823E-4</v>
      </c>
      <c r="AN47" s="1">
        <v>3.505082369435682E-4</v>
      </c>
      <c r="AO47" s="1">
        <v>0</v>
      </c>
      <c r="AP47" s="1">
        <v>0</v>
      </c>
      <c r="AQ47" s="1">
        <v>0</v>
      </c>
      <c r="AR47" s="1">
        <v>1.0276052127609883E-3</v>
      </c>
      <c r="AS47" s="1">
        <v>5.3069673214128426E-3</v>
      </c>
      <c r="AT47" s="1">
        <v>9.7861842105263164E-2</v>
      </c>
      <c r="AU47" s="1">
        <v>5.9695896277146832E-4</v>
      </c>
      <c r="AV47" s="1">
        <v>3.7515726867208051E-3</v>
      </c>
      <c r="AW47" s="1">
        <v>1.5390846496557311E-3</v>
      </c>
      <c r="AX47" s="1">
        <v>2.3751558696039426E-3</v>
      </c>
      <c r="AY47" s="1">
        <v>1.2341869793273681E-3</v>
      </c>
      <c r="AZ47" s="1">
        <v>3.0985915492957746E-3</v>
      </c>
      <c r="BA47" s="1">
        <v>1.5496668216333489E-4</v>
      </c>
      <c r="BB47" s="1">
        <v>1.6786305908337935E-3</v>
      </c>
      <c r="BC47" s="1">
        <v>4.4385264092321349E-4</v>
      </c>
      <c r="BD47" s="1">
        <v>4.4320148556649847E-4</v>
      </c>
      <c r="BE47" s="1">
        <v>5.5631511951346E-3</v>
      </c>
      <c r="BF47" s="1">
        <v>0</v>
      </c>
      <c r="BG47" s="1">
        <v>0</v>
      </c>
      <c r="BH47" s="1">
        <v>0</v>
      </c>
      <c r="BI47" s="1">
        <v>2.3431166262869567E-5</v>
      </c>
      <c r="BJ47" s="1">
        <v>9.6822084041568954E-5</v>
      </c>
      <c r="BK47" s="1">
        <v>1.5989877712196105E-4</v>
      </c>
      <c r="BL47" s="1">
        <v>0</v>
      </c>
      <c r="BM47" s="1">
        <v>0</v>
      </c>
      <c r="BN47" s="1">
        <v>5.9143600662408327E-5</v>
      </c>
      <c r="BO47" s="1">
        <v>1.1541679891508209E-4</v>
      </c>
      <c r="BP47" s="1">
        <v>0</v>
      </c>
      <c r="BQ47" s="1">
        <v>3.4647873659993486E-6</v>
      </c>
      <c r="BR47" s="1">
        <v>0</v>
      </c>
      <c r="BS47" s="1">
        <v>0</v>
      </c>
      <c r="BT47" s="1">
        <v>0</v>
      </c>
      <c r="BU47" s="1">
        <v>0</v>
      </c>
      <c r="BV47" s="1">
        <v>0</v>
      </c>
      <c r="BW47" s="1">
        <v>7.9151495963273703E-6</v>
      </c>
      <c r="BX47" s="1">
        <v>0</v>
      </c>
      <c r="BY47" s="1">
        <v>1.5092061575611228E-4</v>
      </c>
      <c r="BZ47" s="1">
        <v>8.6865879082696315E-5</v>
      </c>
      <c r="CA47" s="1">
        <v>5.0352467270896274E-4</v>
      </c>
      <c r="CB47" s="1">
        <v>6.0604836265934022E-5</v>
      </c>
      <c r="CC47" s="1">
        <v>1.3136001401173482E-4</v>
      </c>
      <c r="CD47" s="1">
        <v>0</v>
      </c>
      <c r="CE47" s="1">
        <v>0</v>
      </c>
      <c r="CF47" s="1">
        <v>0</v>
      </c>
      <c r="CG47" s="1">
        <v>0</v>
      </c>
      <c r="CH47" s="1">
        <v>0</v>
      </c>
      <c r="CI47" s="1">
        <v>0</v>
      </c>
      <c r="CJ47" s="1">
        <v>1.4980263502835016E-5</v>
      </c>
      <c r="CK47" s="1">
        <v>0</v>
      </c>
      <c r="CL47" s="1">
        <v>0</v>
      </c>
      <c r="CM47" s="1">
        <v>0</v>
      </c>
      <c r="CN47" s="1">
        <v>0</v>
      </c>
      <c r="CO47" s="1">
        <v>0</v>
      </c>
      <c r="CP47" s="1">
        <v>0</v>
      </c>
      <c r="CQ47" s="1">
        <v>0</v>
      </c>
      <c r="CR47" s="1">
        <v>8.2715266481016842E-5</v>
      </c>
      <c r="CS47" s="1">
        <v>0</v>
      </c>
      <c r="CT47" s="1">
        <v>4.9239506064141222E-2</v>
      </c>
      <c r="CU47" s="1">
        <v>6.6233938269969529E-6</v>
      </c>
      <c r="CV47" s="1">
        <v>0</v>
      </c>
      <c r="CW47" s="1">
        <v>0</v>
      </c>
      <c r="CX47" s="1">
        <v>0</v>
      </c>
      <c r="CY47" s="1">
        <v>0</v>
      </c>
      <c r="CZ47" s="1">
        <v>4.4941800368522762E-5</v>
      </c>
      <c r="DA47" s="1">
        <v>0</v>
      </c>
      <c r="DB47" s="1">
        <v>0</v>
      </c>
      <c r="DC47" s="3">
        <v>7.6747858171705174E-4</v>
      </c>
    </row>
    <row r="48" spans="1:107" customFormat="1" ht="12.75" customHeight="1">
      <c r="A48" s="255">
        <v>311</v>
      </c>
      <c r="B48" s="271" t="s">
        <v>285</v>
      </c>
      <c r="C48" s="26">
        <v>0</v>
      </c>
      <c r="D48" s="26">
        <v>0</v>
      </c>
      <c r="E48" s="26">
        <v>2.8356225077536554E-3</v>
      </c>
      <c r="F48" s="26">
        <v>3.3069876649360097E-5</v>
      </c>
      <c r="G48" s="26">
        <v>2.4939521659974562E-5</v>
      </c>
      <c r="H48" s="26">
        <v>0</v>
      </c>
      <c r="I48" s="26">
        <v>0</v>
      </c>
      <c r="J48" s="26">
        <v>0</v>
      </c>
      <c r="K48" s="26">
        <v>0</v>
      </c>
      <c r="L48" s="26">
        <v>0</v>
      </c>
      <c r="M48" s="26">
        <v>0</v>
      </c>
      <c r="N48" s="26">
        <v>0</v>
      </c>
      <c r="O48" s="26">
        <v>0</v>
      </c>
      <c r="P48" s="26">
        <v>0</v>
      </c>
      <c r="Q48" s="26">
        <v>0</v>
      </c>
      <c r="R48" s="26">
        <v>0</v>
      </c>
      <c r="S48" s="26">
        <v>0</v>
      </c>
      <c r="T48" s="26">
        <v>0</v>
      </c>
      <c r="U48" s="26">
        <v>0</v>
      </c>
      <c r="V48" s="26">
        <v>0</v>
      </c>
      <c r="W48" s="26">
        <v>0</v>
      </c>
      <c r="X48" s="26">
        <v>0</v>
      </c>
      <c r="Y48" s="26">
        <v>0</v>
      </c>
      <c r="Z48" s="26">
        <v>0</v>
      </c>
      <c r="AA48" s="26">
        <v>0</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8.7017055342847205E-5</v>
      </c>
      <c r="AR48" s="26">
        <v>0</v>
      </c>
      <c r="AS48" s="26">
        <v>2.4222672421386417E-3</v>
      </c>
      <c r="AT48" s="26">
        <v>4.5077972709551654E-3</v>
      </c>
      <c r="AU48" s="26">
        <v>9.5769978391072264E-2</v>
      </c>
      <c r="AV48" s="26">
        <v>0</v>
      </c>
      <c r="AW48" s="26">
        <v>0</v>
      </c>
      <c r="AX48" s="26">
        <v>9.5006234784157715E-4</v>
      </c>
      <c r="AY48" s="26">
        <v>0</v>
      </c>
      <c r="AZ48" s="26">
        <v>5.6338028169014088E-4</v>
      </c>
      <c r="BA48" s="26">
        <v>0</v>
      </c>
      <c r="BB48" s="26">
        <v>3.8707896189950305E-3</v>
      </c>
      <c r="BC48" s="26">
        <v>0</v>
      </c>
      <c r="BD48" s="26">
        <v>2.6367683318513201E-4</v>
      </c>
      <c r="BE48" s="26">
        <v>2.6165668756777142E-3</v>
      </c>
      <c r="BF48" s="26">
        <v>0</v>
      </c>
      <c r="BG48" s="26">
        <v>3.0797659377887281E-4</v>
      </c>
      <c r="BH48" s="26">
        <v>0</v>
      </c>
      <c r="BI48" s="26">
        <v>4.0770229297393051E-4</v>
      </c>
      <c r="BJ48" s="26">
        <v>0</v>
      </c>
      <c r="BK48" s="26">
        <v>4.1712724466598538E-5</v>
      </c>
      <c r="BL48" s="26">
        <v>0</v>
      </c>
      <c r="BM48" s="26">
        <v>0</v>
      </c>
      <c r="BN48" s="26">
        <v>0</v>
      </c>
      <c r="BO48" s="26">
        <v>8.6562599186311572E-5</v>
      </c>
      <c r="BP48" s="26">
        <v>1.6589800590596902E-5</v>
      </c>
      <c r="BQ48" s="26">
        <v>8.5233769203583976E-4</v>
      </c>
      <c r="BR48" s="26">
        <v>1.4446065614030019E-5</v>
      </c>
      <c r="BS48" s="26">
        <v>0</v>
      </c>
      <c r="BT48" s="26">
        <v>0</v>
      </c>
      <c r="BU48" s="26">
        <v>0</v>
      </c>
      <c r="BV48" s="26">
        <v>0</v>
      </c>
      <c r="BW48" s="26">
        <v>7.9151495963273703E-6</v>
      </c>
      <c r="BX48" s="26">
        <v>0</v>
      </c>
      <c r="BY48" s="26">
        <v>1.7413917202628339E-5</v>
      </c>
      <c r="BZ48" s="26">
        <v>0</v>
      </c>
      <c r="CA48" s="26">
        <v>0</v>
      </c>
      <c r="CB48" s="26">
        <v>1.0100806044322336E-4</v>
      </c>
      <c r="CC48" s="26">
        <v>1.7514668534897976E-4</v>
      </c>
      <c r="CD48" s="26">
        <v>1.2462612163509471E-4</v>
      </c>
      <c r="CE48" s="26">
        <v>1.8865314233250745E-5</v>
      </c>
      <c r="CF48" s="26">
        <v>0</v>
      </c>
      <c r="CG48" s="26">
        <v>0</v>
      </c>
      <c r="CH48" s="26">
        <v>0</v>
      </c>
      <c r="CI48" s="26">
        <v>6.5547981122181438E-4</v>
      </c>
      <c r="CJ48" s="26">
        <v>1.0084214047991771E-2</v>
      </c>
      <c r="CK48" s="26">
        <v>0</v>
      </c>
      <c r="CL48" s="26">
        <v>0</v>
      </c>
      <c r="CM48" s="26">
        <v>1.1975663603224315E-2</v>
      </c>
      <c r="CN48" s="26">
        <v>6.1443932411674347E-3</v>
      </c>
      <c r="CO48" s="26">
        <v>2.4332694292877157E-3</v>
      </c>
      <c r="CP48" s="26">
        <v>2.8903468416209945E-3</v>
      </c>
      <c r="CQ48" s="26">
        <v>0</v>
      </c>
      <c r="CR48" s="26">
        <v>4.218478590531859E-3</v>
      </c>
      <c r="CS48" s="26">
        <v>0</v>
      </c>
      <c r="CT48" s="26">
        <v>2.4212542096806147E-2</v>
      </c>
      <c r="CU48" s="26">
        <v>1.4571466419393297E-4</v>
      </c>
      <c r="CV48" s="26">
        <v>3.4606267194989015E-5</v>
      </c>
      <c r="CW48" s="26">
        <v>0</v>
      </c>
      <c r="CX48" s="26">
        <v>2.6342825531466506E-5</v>
      </c>
      <c r="CY48" s="26">
        <v>7.4868386434287729E-3</v>
      </c>
      <c r="CZ48" s="26">
        <v>4.4941800368522762E-4</v>
      </c>
      <c r="DA48" s="26">
        <v>2.5290065264684553E-2</v>
      </c>
      <c r="DB48" s="26">
        <v>0</v>
      </c>
      <c r="DC48" s="6">
        <v>3.4128727132546961E-3</v>
      </c>
    </row>
    <row r="49" spans="1:107" customFormat="1" ht="12.75" customHeight="1">
      <c r="A49" s="254">
        <v>321</v>
      </c>
      <c r="B49" s="298" t="s">
        <v>286</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0</v>
      </c>
      <c r="AC49" s="1">
        <v>0</v>
      </c>
      <c r="AD49" s="1">
        <v>0</v>
      </c>
      <c r="AE49" s="1">
        <v>0</v>
      </c>
      <c r="AF49" s="1">
        <v>0</v>
      </c>
      <c r="AG49" s="1">
        <v>0</v>
      </c>
      <c r="AH49" s="1">
        <v>0</v>
      </c>
      <c r="AI49" s="1">
        <v>0</v>
      </c>
      <c r="AJ49" s="1">
        <v>0</v>
      </c>
      <c r="AK49" s="1">
        <v>0</v>
      </c>
      <c r="AL49" s="1">
        <v>0</v>
      </c>
      <c r="AM49" s="1">
        <v>0</v>
      </c>
      <c r="AN49" s="1">
        <v>0</v>
      </c>
      <c r="AO49" s="1">
        <v>0</v>
      </c>
      <c r="AP49" s="1">
        <v>0</v>
      </c>
      <c r="AQ49" s="1">
        <v>0</v>
      </c>
      <c r="AR49" s="1">
        <v>1.8683731141108878E-4</v>
      </c>
      <c r="AS49" s="1">
        <v>1.8497313485422355E-3</v>
      </c>
      <c r="AT49" s="1">
        <v>1.736111111111111E-3</v>
      </c>
      <c r="AU49" s="1">
        <v>7.7239582819422378E-2</v>
      </c>
      <c r="AV49" s="1">
        <v>5.0375538526058944E-2</v>
      </c>
      <c r="AW49" s="1">
        <v>2.7460510328068045E-2</v>
      </c>
      <c r="AX49" s="1">
        <v>2.8383112641767117E-2</v>
      </c>
      <c r="AY49" s="1">
        <v>7.9913606911447083E-2</v>
      </c>
      <c r="AZ49" s="1">
        <v>0.13286384976525822</v>
      </c>
      <c r="BA49" s="1">
        <v>0.17433751743375175</v>
      </c>
      <c r="BB49" s="1">
        <v>0.17005521811154059</v>
      </c>
      <c r="BC49" s="1">
        <v>0.19440745672436752</v>
      </c>
      <c r="BD49" s="1">
        <v>1.8709834865370536E-3</v>
      </c>
      <c r="BE49" s="1">
        <v>0</v>
      </c>
      <c r="BF49" s="1">
        <v>0</v>
      </c>
      <c r="BG49" s="1">
        <v>7.6994148444718203E-4</v>
      </c>
      <c r="BH49" s="1">
        <v>0</v>
      </c>
      <c r="BI49" s="1">
        <v>0</v>
      </c>
      <c r="BJ49" s="1">
        <v>0</v>
      </c>
      <c r="BK49" s="1">
        <v>0</v>
      </c>
      <c r="BL49" s="1">
        <v>0</v>
      </c>
      <c r="BM49" s="1">
        <v>0</v>
      </c>
      <c r="BN49" s="1">
        <v>0</v>
      </c>
      <c r="BO49" s="1">
        <v>0</v>
      </c>
      <c r="BP49" s="1">
        <v>0</v>
      </c>
      <c r="BQ49" s="1">
        <v>0</v>
      </c>
      <c r="BR49" s="1">
        <v>0</v>
      </c>
      <c r="BS49" s="1">
        <v>0</v>
      </c>
      <c r="BT49" s="1">
        <v>0</v>
      </c>
      <c r="BU49" s="1">
        <v>0</v>
      </c>
      <c r="BV49" s="1">
        <v>0</v>
      </c>
      <c r="BW49" s="1">
        <v>0</v>
      </c>
      <c r="BX49" s="1">
        <v>0</v>
      </c>
      <c r="BY49" s="1">
        <v>0</v>
      </c>
      <c r="BZ49" s="1">
        <v>0</v>
      </c>
      <c r="CA49" s="1">
        <v>0</v>
      </c>
      <c r="CB49" s="1">
        <v>0</v>
      </c>
      <c r="CC49" s="1">
        <v>0</v>
      </c>
      <c r="CD49" s="1">
        <v>0</v>
      </c>
      <c r="CE49" s="1">
        <v>0</v>
      </c>
      <c r="CF49" s="1">
        <v>0</v>
      </c>
      <c r="CG49" s="1">
        <v>0</v>
      </c>
      <c r="CH49" s="1">
        <v>0</v>
      </c>
      <c r="CI49" s="1">
        <v>0</v>
      </c>
      <c r="CJ49" s="1">
        <v>0</v>
      </c>
      <c r="CK49" s="1">
        <v>0</v>
      </c>
      <c r="CL49" s="1">
        <v>2.3114439590412129E-5</v>
      </c>
      <c r="CM49" s="1">
        <v>0</v>
      </c>
      <c r="CN49" s="1">
        <v>0</v>
      </c>
      <c r="CO49" s="1">
        <v>0</v>
      </c>
      <c r="CP49" s="1">
        <v>0</v>
      </c>
      <c r="CQ49" s="1">
        <v>0</v>
      </c>
      <c r="CR49" s="1">
        <v>0</v>
      </c>
      <c r="CS49" s="1">
        <v>0</v>
      </c>
      <c r="CT49" s="1">
        <v>9.927142259690519E-3</v>
      </c>
      <c r="CU49" s="1">
        <v>0</v>
      </c>
      <c r="CV49" s="1">
        <v>0</v>
      </c>
      <c r="CW49" s="1">
        <v>0</v>
      </c>
      <c r="CX49" s="1">
        <v>0</v>
      </c>
      <c r="CY49" s="1">
        <v>0</v>
      </c>
      <c r="CZ49" s="1">
        <v>0</v>
      </c>
      <c r="DA49" s="1">
        <v>0</v>
      </c>
      <c r="DB49" s="1">
        <v>0</v>
      </c>
      <c r="DC49" s="3">
        <v>6.2775057468317649E-3</v>
      </c>
    </row>
    <row r="50" spans="1:107" customFormat="1" ht="12.75" customHeight="1">
      <c r="A50" s="254">
        <v>329</v>
      </c>
      <c r="B50" s="298" t="s">
        <v>287</v>
      </c>
      <c r="C50" s="1">
        <v>0</v>
      </c>
      <c r="D50" s="1">
        <v>0</v>
      </c>
      <c r="E50" s="1">
        <v>0</v>
      </c>
      <c r="F50" s="1">
        <v>0</v>
      </c>
      <c r="G50" s="1">
        <v>0</v>
      </c>
      <c r="H50" s="1">
        <v>7.848369501236118E-5</v>
      </c>
      <c r="I50" s="1">
        <v>0</v>
      </c>
      <c r="J50" s="1">
        <v>0</v>
      </c>
      <c r="K50" s="1">
        <v>0</v>
      </c>
      <c r="L50" s="1">
        <v>0</v>
      </c>
      <c r="M50" s="1">
        <v>0</v>
      </c>
      <c r="N50" s="1">
        <v>0</v>
      </c>
      <c r="O50" s="1">
        <v>0</v>
      </c>
      <c r="P50" s="1">
        <v>0</v>
      </c>
      <c r="Q50" s="1">
        <v>0</v>
      </c>
      <c r="R50" s="1">
        <v>0</v>
      </c>
      <c r="S50" s="1">
        <v>0</v>
      </c>
      <c r="T50" s="1">
        <v>6.3798114411285178E-4</v>
      </c>
      <c r="U50" s="1">
        <v>0</v>
      </c>
      <c r="V50" s="1">
        <v>0</v>
      </c>
      <c r="W50" s="1">
        <v>0</v>
      </c>
      <c r="X50" s="1">
        <v>0</v>
      </c>
      <c r="Y50" s="1">
        <v>0</v>
      </c>
      <c r="Z50" s="1">
        <v>0</v>
      </c>
      <c r="AA50" s="1">
        <v>0</v>
      </c>
      <c r="AB50" s="1">
        <v>0</v>
      </c>
      <c r="AC50" s="1">
        <v>0</v>
      </c>
      <c r="AD50" s="1">
        <v>0</v>
      </c>
      <c r="AE50" s="1">
        <v>0</v>
      </c>
      <c r="AF50" s="1">
        <v>0</v>
      </c>
      <c r="AG50" s="1">
        <v>0</v>
      </c>
      <c r="AH50" s="1">
        <v>0</v>
      </c>
      <c r="AI50" s="1">
        <v>0</v>
      </c>
      <c r="AJ50" s="1">
        <v>0</v>
      </c>
      <c r="AK50" s="1">
        <v>0</v>
      </c>
      <c r="AL50" s="1">
        <v>7.0364459755750885E-7</v>
      </c>
      <c r="AM50" s="1">
        <v>0</v>
      </c>
      <c r="AN50" s="1">
        <v>0</v>
      </c>
      <c r="AO50" s="1">
        <v>0</v>
      </c>
      <c r="AP50" s="1">
        <v>9.7989260377062681E-4</v>
      </c>
      <c r="AQ50" s="1">
        <v>0</v>
      </c>
      <c r="AR50" s="1">
        <v>1.634826474847027E-3</v>
      </c>
      <c r="AS50" s="1">
        <v>8.3017704571478907E-3</v>
      </c>
      <c r="AT50" s="1">
        <v>5.5738304093567248E-3</v>
      </c>
      <c r="AU50" s="1">
        <v>9.1147246588453537E-2</v>
      </c>
      <c r="AV50" s="1">
        <v>0.17787944641427428</v>
      </c>
      <c r="AW50" s="1">
        <v>0.15228837586067234</v>
      </c>
      <c r="AX50" s="1">
        <v>2.3514043109079032E-2</v>
      </c>
      <c r="AY50" s="1">
        <v>1.9438444924406047E-2</v>
      </c>
      <c r="AZ50" s="1">
        <v>9.2863849765258216E-2</v>
      </c>
      <c r="BA50" s="1">
        <v>1.5031768169843484E-2</v>
      </c>
      <c r="BB50" s="1">
        <v>7.1678630590833792E-2</v>
      </c>
      <c r="BC50" s="1">
        <v>0.11007545494895694</v>
      </c>
      <c r="BD50" s="1">
        <v>1.2566725666695653E-3</v>
      </c>
      <c r="BE50" s="1">
        <v>1.2022064023384093E-3</v>
      </c>
      <c r="BF50" s="1">
        <v>0</v>
      </c>
      <c r="BG50" s="1">
        <v>4.6196489066830922E-4</v>
      </c>
      <c r="BH50" s="1">
        <v>0</v>
      </c>
      <c r="BI50" s="1">
        <v>4.545646254996696E-4</v>
      </c>
      <c r="BJ50" s="1">
        <v>1.721281494072337E-4</v>
      </c>
      <c r="BK50" s="1">
        <v>5.5616965955464715E-5</v>
      </c>
      <c r="BL50" s="1">
        <v>0</v>
      </c>
      <c r="BM50" s="1">
        <v>3.3736256692429922E-6</v>
      </c>
      <c r="BN50" s="1">
        <v>0</v>
      </c>
      <c r="BO50" s="1">
        <v>0</v>
      </c>
      <c r="BP50" s="1">
        <v>0</v>
      </c>
      <c r="BQ50" s="1">
        <v>2.7718298927994789E-5</v>
      </c>
      <c r="BR50" s="1">
        <v>2.8892131228060039E-5</v>
      </c>
      <c r="BS50" s="1">
        <v>0</v>
      </c>
      <c r="BT50" s="1">
        <v>0</v>
      </c>
      <c r="BU50" s="1">
        <v>0</v>
      </c>
      <c r="BV50" s="1">
        <v>0</v>
      </c>
      <c r="BW50" s="1">
        <v>0</v>
      </c>
      <c r="BX50" s="1">
        <v>0</v>
      </c>
      <c r="BY50" s="1">
        <v>0</v>
      </c>
      <c r="BZ50" s="1">
        <v>0</v>
      </c>
      <c r="CA50" s="1">
        <v>0</v>
      </c>
      <c r="CB50" s="1">
        <v>0</v>
      </c>
      <c r="CC50" s="1">
        <v>4.3786671337244941E-5</v>
      </c>
      <c r="CD50" s="1">
        <v>0</v>
      </c>
      <c r="CE50" s="1">
        <v>1.446340757882557E-4</v>
      </c>
      <c r="CF50" s="1">
        <v>1.6814304461942257E-3</v>
      </c>
      <c r="CG50" s="1">
        <v>8.4146751935375297E-4</v>
      </c>
      <c r="CH50" s="1">
        <v>0</v>
      </c>
      <c r="CI50" s="1">
        <v>1.9227407795839888E-3</v>
      </c>
      <c r="CJ50" s="1">
        <v>2.1122171538997371E-3</v>
      </c>
      <c r="CK50" s="1">
        <v>1.998051899398087E-5</v>
      </c>
      <c r="CL50" s="1">
        <v>2.8893049488015162E-3</v>
      </c>
      <c r="CM50" s="1">
        <v>0</v>
      </c>
      <c r="CN50" s="1">
        <v>0</v>
      </c>
      <c r="CO50" s="1">
        <v>3.1600901679061246E-5</v>
      </c>
      <c r="CP50" s="1">
        <v>0</v>
      </c>
      <c r="CQ50" s="1">
        <v>0</v>
      </c>
      <c r="CR50" s="1">
        <v>0</v>
      </c>
      <c r="CS50" s="1">
        <v>0</v>
      </c>
      <c r="CT50" s="1">
        <v>4.4683145869560431E-2</v>
      </c>
      <c r="CU50" s="1">
        <v>1.9870181480990861E-5</v>
      </c>
      <c r="CV50" s="1">
        <v>0</v>
      </c>
      <c r="CW50" s="1">
        <v>0</v>
      </c>
      <c r="CX50" s="1">
        <v>0</v>
      </c>
      <c r="CY50" s="1">
        <v>0</v>
      </c>
      <c r="CZ50" s="1">
        <v>4.4941800368522762E-5</v>
      </c>
      <c r="DA50" s="1">
        <v>2.8734590282813634E-2</v>
      </c>
      <c r="DB50" s="1">
        <v>0</v>
      </c>
      <c r="DC50" s="3">
        <v>8.2244497426387855E-3</v>
      </c>
    </row>
    <row r="51" spans="1:107" customFormat="1" ht="12.75" customHeight="1">
      <c r="A51" s="254">
        <v>331</v>
      </c>
      <c r="B51" s="298" t="s">
        <v>288</v>
      </c>
      <c r="C51" s="1">
        <v>0</v>
      </c>
      <c r="D51" s="1">
        <v>4.5913682277318639E-5</v>
      </c>
      <c r="E51" s="1">
        <v>0</v>
      </c>
      <c r="F51" s="1">
        <v>0</v>
      </c>
      <c r="G51" s="1">
        <v>3.7409282489961842E-4</v>
      </c>
      <c r="H51" s="1">
        <v>2.3545108503708354E-4</v>
      </c>
      <c r="I51" s="1">
        <v>0</v>
      </c>
      <c r="J51" s="1">
        <v>0</v>
      </c>
      <c r="K51" s="1">
        <v>0</v>
      </c>
      <c r="L51" s="1">
        <v>0</v>
      </c>
      <c r="M51" s="1">
        <v>0</v>
      </c>
      <c r="N51" s="1">
        <v>0</v>
      </c>
      <c r="O51" s="1">
        <v>0</v>
      </c>
      <c r="P51" s="1">
        <v>0</v>
      </c>
      <c r="Q51" s="1">
        <v>0</v>
      </c>
      <c r="R51" s="1">
        <v>0</v>
      </c>
      <c r="S51" s="1">
        <v>0</v>
      </c>
      <c r="T51" s="1">
        <v>0</v>
      </c>
      <c r="U51" s="1">
        <v>0</v>
      </c>
      <c r="V51" s="1">
        <v>0</v>
      </c>
      <c r="W51" s="1">
        <v>0</v>
      </c>
      <c r="X51" s="1">
        <v>0</v>
      </c>
      <c r="Y51" s="1">
        <v>0</v>
      </c>
      <c r="Z51" s="1">
        <v>0</v>
      </c>
      <c r="AA51" s="1">
        <v>0</v>
      </c>
      <c r="AB51" s="1">
        <v>0</v>
      </c>
      <c r="AC51" s="1">
        <v>0</v>
      </c>
      <c r="AD51" s="1">
        <v>0</v>
      </c>
      <c r="AE51" s="1">
        <v>0</v>
      </c>
      <c r="AF51" s="1">
        <v>0</v>
      </c>
      <c r="AG51" s="1">
        <v>0</v>
      </c>
      <c r="AH51" s="1">
        <v>0</v>
      </c>
      <c r="AI51" s="1">
        <v>1.7852679687221051E-5</v>
      </c>
      <c r="AJ51" s="1">
        <v>0</v>
      </c>
      <c r="AK51" s="1">
        <v>0</v>
      </c>
      <c r="AL51" s="1">
        <v>0</v>
      </c>
      <c r="AM51" s="1">
        <v>0</v>
      </c>
      <c r="AN51" s="1">
        <v>0</v>
      </c>
      <c r="AO51" s="1">
        <v>0</v>
      </c>
      <c r="AP51" s="1">
        <v>7.8391408301650142E-5</v>
      </c>
      <c r="AQ51" s="1">
        <v>8.7017055342847197E-4</v>
      </c>
      <c r="AR51" s="1">
        <v>4.6709327852772196E-5</v>
      </c>
      <c r="AS51" s="1">
        <v>7.5750902845062975E-3</v>
      </c>
      <c r="AT51" s="1">
        <v>1.3797514619883041E-2</v>
      </c>
      <c r="AU51" s="1">
        <v>1.0454182166221003E-2</v>
      </c>
      <c r="AV51" s="1">
        <v>0</v>
      </c>
      <c r="AW51" s="1">
        <v>9.7205346294046175E-4</v>
      </c>
      <c r="AX51" s="1">
        <v>0.19209073095421886</v>
      </c>
      <c r="AY51" s="1">
        <v>1.4810243751928418E-2</v>
      </c>
      <c r="AZ51" s="1">
        <v>7.5117370892018778E-3</v>
      </c>
      <c r="BA51" s="1">
        <v>5.3463505346350538E-3</v>
      </c>
      <c r="BB51" s="1">
        <v>1.1397018221976809E-2</v>
      </c>
      <c r="BC51" s="1">
        <v>1.5978695073235686E-2</v>
      </c>
      <c r="BD51" s="1">
        <v>2.023859948330561E-2</v>
      </c>
      <c r="BE51" s="1">
        <v>1.1102729715713544E-2</v>
      </c>
      <c r="BF51" s="1">
        <v>0</v>
      </c>
      <c r="BG51" s="1">
        <v>0</v>
      </c>
      <c r="BH51" s="1">
        <v>0</v>
      </c>
      <c r="BI51" s="1">
        <v>2.6852116537248523E-3</v>
      </c>
      <c r="BJ51" s="1">
        <v>3.4855950254964823E-3</v>
      </c>
      <c r="BK51" s="1">
        <v>1.1401478020870266E-3</v>
      </c>
      <c r="BL51" s="1">
        <v>3.5219291885060806E-3</v>
      </c>
      <c r="BM51" s="1">
        <v>0</v>
      </c>
      <c r="BN51" s="1">
        <v>0</v>
      </c>
      <c r="BO51" s="1">
        <v>0</v>
      </c>
      <c r="BP51" s="1">
        <v>0</v>
      </c>
      <c r="BQ51" s="1">
        <v>0</v>
      </c>
      <c r="BR51" s="1">
        <v>0</v>
      </c>
      <c r="BS51" s="1">
        <v>0</v>
      </c>
      <c r="BT51" s="1">
        <v>0</v>
      </c>
      <c r="BU51" s="1">
        <v>0</v>
      </c>
      <c r="BV51" s="1">
        <v>0</v>
      </c>
      <c r="BW51" s="1">
        <v>0</v>
      </c>
      <c r="BX51" s="1">
        <v>1.1466969394658685E-5</v>
      </c>
      <c r="BY51" s="1">
        <v>0</v>
      </c>
      <c r="BZ51" s="1">
        <v>0</v>
      </c>
      <c r="CA51" s="1">
        <v>0</v>
      </c>
      <c r="CB51" s="1">
        <v>2.0201612088644674E-5</v>
      </c>
      <c r="CC51" s="1">
        <v>0</v>
      </c>
      <c r="CD51" s="1">
        <v>0</v>
      </c>
      <c r="CE51" s="1">
        <v>0</v>
      </c>
      <c r="CF51" s="1">
        <v>0</v>
      </c>
      <c r="CG51" s="1">
        <v>0</v>
      </c>
      <c r="CH51" s="1">
        <v>0</v>
      </c>
      <c r="CI51" s="1">
        <v>0</v>
      </c>
      <c r="CJ51" s="1">
        <v>0</v>
      </c>
      <c r="CK51" s="1">
        <v>0</v>
      </c>
      <c r="CL51" s="1">
        <v>0</v>
      </c>
      <c r="CM51" s="1">
        <v>0</v>
      </c>
      <c r="CN51" s="1">
        <v>0</v>
      </c>
      <c r="CO51" s="1">
        <v>0</v>
      </c>
      <c r="CP51" s="1">
        <v>0</v>
      </c>
      <c r="CQ51" s="1">
        <v>0</v>
      </c>
      <c r="CR51" s="1">
        <v>0</v>
      </c>
      <c r="CS51" s="1">
        <v>0</v>
      </c>
      <c r="CT51" s="1">
        <v>1.866566881644692E-2</v>
      </c>
      <c r="CU51" s="1">
        <v>0</v>
      </c>
      <c r="CV51" s="1">
        <v>0</v>
      </c>
      <c r="CW51" s="1">
        <v>0</v>
      </c>
      <c r="CX51" s="1">
        <v>0</v>
      </c>
      <c r="CY51" s="1">
        <v>0</v>
      </c>
      <c r="CZ51" s="1">
        <v>0</v>
      </c>
      <c r="DA51" s="1">
        <v>0</v>
      </c>
      <c r="DB51" s="1">
        <v>3.7790038545839315E-4</v>
      </c>
      <c r="DC51" s="3">
        <v>1.7351111718789316E-3</v>
      </c>
    </row>
    <row r="52" spans="1:107" customFormat="1" ht="12.75" customHeight="1">
      <c r="A52" s="254">
        <v>332</v>
      </c>
      <c r="B52" s="298" t="s">
        <v>289</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c r="W52" s="1">
        <v>0</v>
      </c>
      <c r="X52" s="1">
        <v>0</v>
      </c>
      <c r="Y52" s="1">
        <v>0</v>
      </c>
      <c r="Z52" s="1">
        <v>0</v>
      </c>
      <c r="AA52" s="1">
        <v>0</v>
      </c>
      <c r="AB52" s="1">
        <v>0</v>
      </c>
      <c r="AC52" s="1">
        <v>0</v>
      </c>
      <c r="AD52" s="1">
        <v>0</v>
      </c>
      <c r="AE52" s="1">
        <v>0</v>
      </c>
      <c r="AF52" s="1">
        <v>0</v>
      </c>
      <c r="AG52" s="1">
        <v>0</v>
      </c>
      <c r="AH52" s="1">
        <v>0</v>
      </c>
      <c r="AI52" s="1">
        <v>0</v>
      </c>
      <c r="AJ52" s="1">
        <v>0</v>
      </c>
      <c r="AK52" s="1">
        <v>0</v>
      </c>
      <c r="AL52" s="1">
        <v>0</v>
      </c>
      <c r="AM52" s="1">
        <v>0</v>
      </c>
      <c r="AN52" s="1">
        <v>0</v>
      </c>
      <c r="AO52" s="1">
        <v>0</v>
      </c>
      <c r="AP52" s="1">
        <v>0</v>
      </c>
      <c r="AQ52" s="1">
        <v>0</v>
      </c>
      <c r="AR52" s="1">
        <v>0</v>
      </c>
      <c r="AS52" s="1">
        <v>0</v>
      </c>
      <c r="AT52" s="1">
        <v>0</v>
      </c>
      <c r="AU52" s="1">
        <v>0</v>
      </c>
      <c r="AV52" s="1">
        <v>0</v>
      </c>
      <c r="AW52" s="1">
        <v>0</v>
      </c>
      <c r="AX52" s="1">
        <v>0</v>
      </c>
      <c r="AY52" s="1">
        <v>6.1400802221536564E-2</v>
      </c>
      <c r="AZ52" s="1">
        <v>0</v>
      </c>
      <c r="BA52" s="1">
        <v>0</v>
      </c>
      <c r="BB52" s="1">
        <v>0</v>
      </c>
      <c r="BC52" s="1">
        <v>0</v>
      </c>
      <c r="BD52" s="1">
        <v>0</v>
      </c>
      <c r="BE52" s="1">
        <v>4.7145349111310167E-4</v>
      </c>
      <c r="BF52" s="1">
        <v>0</v>
      </c>
      <c r="BG52" s="1">
        <v>0</v>
      </c>
      <c r="BH52" s="1">
        <v>0</v>
      </c>
      <c r="BI52" s="1">
        <v>3.2569321105388699E-3</v>
      </c>
      <c r="BJ52" s="1">
        <v>0</v>
      </c>
      <c r="BK52" s="1">
        <v>0</v>
      </c>
      <c r="BL52" s="1">
        <v>0</v>
      </c>
      <c r="BM52" s="1">
        <v>0</v>
      </c>
      <c r="BN52" s="1">
        <v>0</v>
      </c>
      <c r="BO52" s="1">
        <v>0</v>
      </c>
      <c r="BP52" s="1">
        <v>0</v>
      </c>
      <c r="BQ52" s="1">
        <v>0</v>
      </c>
      <c r="BR52" s="1">
        <v>0</v>
      </c>
      <c r="BS52" s="1">
        <v>0</v>
      </c>
      <c r="BT52" s="1">
        <v>0</v>
      </c>
      <c r="BU52" s="1">
        <v>0</v>
      </c>
      <c r="BV52" s="1">
        <v>0</v>
      </c>
      <c r="BW52" s="1">
        <v>5.5406047174291591E-5</v>
      </c>
      <c r="BX52" s="1">
        <v>0</v>
      </c>
      <c r="BY52" s="1">
        <v>0</v>
      </c>
      <c r="BZ52" s="1">
        <v>0</v>
      </c>
      <c r="CA52" s="1">
        <v>0</v>
      </c>
      <c r="CB52" s="1">
        <v>0</v>
      </c>
      <c r="CC52" s="1">
        <v>0</v>
      </c>
      <c r="CD52" s="1">
        <v>0</v>
      </c>
      <c r="CE52" s="1">
        <v>0</v>
      </c>
      <c r="CF52" s="1">
        <v>0</v>
      </c>
      <c r="CG52" s="1">
        <v>0</v>
      </c>
      <c r="CH52" s="1">
        <v>0</v>
      </c>
      <c r="CI52" s="1">
        <v>3.4958923265163432E-4</v>
      </c>
      <c r="CJ52" s="1">
        <v>5.7674014485914807E-4</v>
      </c>
      <c r="CK52" s="1">
        <v>0</v>
      </c>
      <c r="CL52" s="1">
        <v>0</v>
      </c>
      <c r="CM52" s="1">
        <v>0</v>
      </c>
      <c r="CN52" s="1">
        <v>0</v>
      </c>
      <c r="CO52" s="1">
        <v>0</v>
      </c>
      <c r="CP52" s="1">
        <v>0</v>
      </c>
      <c r="CQ52" s="1">
        <v>0</v>
      </c>
      <c r="CR52" s="1">
        <v>8.2715266481016842E-5</v>
      </c>
      <c r="CS52" s="1">
        <v>0</v>
      </c>
      <c r="CT52" s="1">
        <v>6.339283748981973E-3</v>
      </c>
      <c r="CU52" s="1">
        <v>1.9870181480990861E-5</v>
      </c>
      <c r="CV52" s="1">
        <v>0</v>
      </c>
      <c r="CW52" s="1">
        <v>0</v>
      </c>
      <c r="CX52" s="1">
        <v>0</v>
      </c>
      <c r="CY52" s="1">
        <v>2.094577853159875E-4</v>
      </c>
      <c r="CZ52" s="1">
        <v>0</v>
      </c>
      <c r="DA52" s="1">
        <v>0</v>
      </c>
      <c r="DB52" s="1">
        <v>0</v>
      </c>
      <c r="DC52" s="3">
        <v>1.4584276896169632E-4</v>
      </c>
    </row>
    <row r="53" spans="1:107" customFormat="1" ht="12.75" customHeight="1">
      <c r="A53" s="255">
        <v>333</v>
      </c>
      <c r="B53" s="271" t="s">
        <v>290</v>
      </c>
      <c r="C53" s="26">
        <v>0</v>
      </c>
      <c r="D53" s="26">
        <v>0</v>
      </c>
      <c r="E53" s="26">
        <v>0</v>
      </c>
      <c r="F53" s="26">
        <v>0</v>
      </c>
      <c r="G53" s="26">
        <v>0</v>
      </c>
      <c r="H53" s="26">
        <v>0</v>
      </c>
      <c r="I53" s="26">
        <v>0</v>
      </c>
      <c r="J53" s="26">
        <v>0</v>
      </c>
      <c r="K53" s="26">
        <v>0</v>
      </c>
      <c r="L53" s="26">
        <v>0</v>
      </c>
      <c r="M53" s="26">
        <v>0</v>
      </c>
      <c r="N53" s="26">
        <v>0</v>
      </c>
      <c r="O53" s="26">
        <v>0</v>
      </c>
      <c r="P53" s="26">
        <v>0</v>
      </c>
      <c r="Q53" s="26">
        <v>0</v>
      </c>
      <c r="R53" s="26">
        <v>0</v>
      </c>
      <c r="S53" s="26">
        <v>0</v>
      </c>
      <c r="T53" s="26">
        <v>0</v>
      </c>
      <c r="U53" s="26">
        <v>0</v>
      </c>
      <c r="V53" s="26">
        <v>0</v>
      </c>
      <c r="W53" s="26">
        <v>0</v>
      </c>
      <c r="X53" s="26">
        <v>0</v>
      </c>
      <c r="Y53" s="26">
        <v>0</v>
      </c>
      <c r="Z53" s="26">
        <v>0</v>
      </c>
      <c r="AA53" s="26">
        <v>0</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5.9455650488857571E-4</v>
      </c>
      <c r="AT53" s="26">
        <v>1.3401559454191032E-3</v>
      </c>
      <c r="AU53" s="26">
        <v>2.8071871885699626E-3</v>
      </c>
      <c r="AV53" s="26">
        <v>0</v>
      </c>
      <c r="AW53" s="26">
        <v>0</v>
      </c>
      <c r="AX53" s="26">
        <v>3.5627338044059141E-3</v>
      </c>
      <c r="AY53" s="26">
        <v>0</v>
      </c>
      <c r="AZ53" s="26">
        <v>1.7464788732394366E-2</v>
      </c>
      <c r="BA53" s="26">
        <v>0</v>
      </c>
      <c r="BB53" s="26">
        <v>3.6775262286029816E-3</v>
      </c>
      <c r="BC53" s="26">
        <v>0</v>
      </c>
      <c r="BD53" s="26">
        <v>8.4152180803765534E-6</v>
      </c>
      <c r="BE53" s="26">
        <v>4.738107585686672E-3</v>
      </c>
      <c r="BF53" s="26">
        <v>0</v>
      </c>
      <c r="BG53" s="26">
        <v>0</v>
      </c>
      <c r="BH53" s="26">
        <v>0</v>
      </c>
      <c r="BI53" s="26">
        <v>1.4527323082979133E-4</v>
      </c>
      <c r="BJ53" s="26">
        <v>4.3032037351808425E-5</v>
      </c>
      <c r="BK53" s="26">
        <v>2.2246786382185886E-4</v>
      </c>
      <c r="BL53" s="26">
        <v>5.8008245457747212E-4</v>
      </c>
      <c r="BM53" s="26">
        <v>0</v>
      </c>
      <c r="BN53" s="26">
        <v>0</v>
      </c>
      <c r="BO53" s="26">
        <v>0</v>
      </c>
      <c r="BP53" s="26">
        <v>0</v>
      </c>
      <c r="BQ53" s="26">
        <v>0</v>
      </c>
      <c r="BR53" s="26">
        <v>0</v>
      </c>
      <c r="BS53" s="26">
        <v>0</v>
      </c>
      <c r="BT53" s="26">
        <v>0</v>
      </c>
      <c r="BU53" s="26">
        <v>0</v>
      </c>
      <c r="BV53" s="26">
        <v>0</v>
      </c>
      <c r="BW53" s="26">
        <v>0</v>
      </c>
      <c r="BX53" s="26">
        <v>0</v>
      </c>
      <c r="BY53" s="26">
        <v>0</v>
      </c>
      <c r="BZ53" s="26">
        <v>0</v>
      </c>
      <c r="CA53" s="26">
        <v>0</v>
      </c>
      <c r="CB53" s="26">
        <v>0</v>
      </c>
      <c r="CC53" s="26">
        <v>0</v>
      </c>
      <c r="CD53" s="26">
        <v>0</v>
      </c>
      <c r="CE53" s="26">
        <v>0</v>
      </c>
      <c r="CF53" s="26">
        <v>0</v>
      </c>
      <c r="CG53" s="26">
        <v>0</v>
      </c>
      <c r="CH53" s="26">
        <v>0</v>
      </c>
      <c r="CI53" s="26">
        <v>0</v>
      </c>
      <c r="CJ53" s="26">
        <v>9.5124673243002342E-4</v>
      </c>
      <c r="CK53" s="26">
        <v>0</v>
      </c>
      <c r="CL53" s="26">
        <v>0</v>
      </c>
      <c r="CM53" s="26">
        <v>1.4974927692492E-4</v>
      </c>
      <c r="CN53" s="26">
        <v>0</v>
      </c>
      <c r="CO53" s="26">
        <v>0</v>
      </c>
      <c r="CP53" s="26">
        <v>0</v>
      </c>
      <c r="CQ53" s="26">
        <v>0</v>
      </c>
      <c r="CR53" s="26">
        <v>0</v>
      </c>
      <c r="CS53" s="26">
        <v>0</v>
      </c>
      <c r="CT53" s="26">
        <v>2.8614822478043628E-3</v>
      </c>
      <c r="CU53" s="26">
        <v>5.2987150615975623E-5</v>
      </c>
      <c r="CV53" s="26">
        <v>0</v>
      </c>
      <c r="CW53" s="26">
        <v>0</v>
      </c>
      <c r="CX53" s="26">
        <v>0</v>
      </c>
      <c r="CY53" s="26">
        <v>0</v>
      </c>
      <c r="CZ53" s="26">
        <v>0</v>
      </c>
      <c r="DA53" s="26">
        <v>0</v>
      </c>
      <c r="DB53" s="26">
        <v>0</v>
      </c>
      <c r="DC53" s="6">
        <v>2.316773152776947E-4</v>
      </c>
    </row>
    <row r="54" spans="1:107" customFormat="1" ht="12.75" customHeight="1">
      <c r="A54" s="254">
        <v>339</v>
      </c>
      <c r="B54" s="298" t="s">
        <v>291</v>
      </c>
      <c r="C54" s="1">
        <v>0</v>
      </c>
      <c r="D54" s="1">
        <v>6.8870523415977955E-5</v>
      </c>
      <c r="E54" s="1">
        <v>0</v>
      </c>
      <c r="F54" s="1">
        <v>0</v>
      </c>
      <c r="G54" s="1">
        <v>3.9903234655959299E-4</v>
      </c>
      <c r="H54" s="1">
        <v>3.1393478004944472E-4</v>
      </c>
      <c r="I54" s="1">
        <v>0</v>
      </c>
      <c r="J54" s="1">
        <v>0</v>
      </c>
      <c r="K54" s="1">
        <v>0</v>
      </c>
      <c r="L54" s="1">
        <v>0</v>
      </c>
      <c r="M54" s="1">
        <v>0</v>
      </c>
      <c r="N54" s="1">
        <v>0</v>
      </c>
      <c r="O54" s="1">
        <v>0</v>
      </c>
      <c r="P54" s="1">
        <v>0</v>
      </c>
      <c r="Q54" s="1">
        <v>5.4102795311091075E-4</v>
      </c>
      <c r="R54" s="1">
        <v>0</v>
      </c>
      <c r="S54" s="1">
        <v>0</v>
      </c>
      <c r="T54" s="1">
        <v>0</v>
      </c>
      <c r="U54" s="1">
        <v>0</v>
      </c>
      <c r="V54" s="1">
        <v>0</v>
      </c>
      <c r="W54" s="1">
        <v>0</v>
      </c>
      <c r="X54" s="1">
        <v>0</v>
      </c>
      <c r="Y54" s="1">
        <v>0</v>
      </c>
      <c r="Z54" s="1">
        <v>0</v>
      </c>
      <c r="AA54" s="1">
        <v>0</v>
      </c>
      <c r="AB54" s="1">
        <v>0</v>
      </c>
      <c r="AC54" s="1">
        <v>0</v>
      </c>
      <c r="AD54" s="1">
        <v>0</v>
      </c>
      <c r="AE54" s="1">
        <v>1.7065428854227107E-5</v>
      </c>
      <c r="AF54" s="1">
        <v>0</v>
      </c>
      <c r="AG54" s="1">
        <v>0</v>
      </c>
      <c r="AH54" s="1">
        <v>0</v>
      </c>
      <c r="AI54" s="1">
        <v>0</v>
      </c>
      <c r="AJ54" s="1">
        <v>0</v>
      </c>
      <c r="AK54" s="1">
        <v>3.2214765100671143E-4</v>
      </c>
      <c r="AL54" s="1">
        <v>0</v>
      </c>
      <c r="AM54" s="1">
        <v>0</v>
      </c>
      <c r="AN54" s="1">
        <v>0</v>
      </c>
      <c r="AO54" s="1">
        <v>0</v>
      </c>
      <c r="AP54" s="1">
        <v>1.1758711245247521E-4</v>
      </c>
      <c r="AQ54" s="1">
        <v>0</v>
      </c>
      <c r="AR54" s="1">
        <v>1.4012798355831659E-4</v>
      </c>
      <c r="AS54" s="1">
        <v>1.0349687307319652E-3</v>
      </c>
      <c r="AT54" s="1">
        <v>1.0660331384015594E-3</v>
      </c>
      <c r="AU54" s="1">
        <v>1.7859433431675334E-3</v>
      </c>
      <c r="AV54" s="1">
        <v>1.6824888482214344E-2</v>
      </c>
      <c r="AW54" s="1">
        <v>5.1842851356824629E-3</v>
      </c>
      <c r="AX54" s="1">
        <v>4.2159016685469983E-3</v>
      </c>
      <c r="AY54" s="1">
        <v>7.4051218759642089E-3</v>
      </c>
      <c r="AZ54" s="1">
        <v>3.9436619718309857E-3</v>
      </c>
      <c r="BA54" s="1">
        <v>5.1603905160390519E-2</v>
      </c>
      <c r="BB54" s="1">
        <v>1.112644947542794E-2</v>
      </c>
      <c r="BC54" s="1">
        <v>1.3315579227696406E-3</v>
      </c>
      <c r="BD54" s="1">
        <v>1.0171193586481794E-2</v>
      </c>
      <c r="BE54" s="1">
        <v>1.39078779878365E-3</v>
      </c>
      <c r="BF54" s="1">
        <v>0</v>
      </c>
      <c r="BG54" s="1">
        <v>1.3858946720049275E-3</v>
      </c>
      <c r="BH54" s="1">
        <v>0</v>
      </c>
      <c r="BI54" s="1">
        <v>5.0236420467592354E-3</v>
      </c>
      <c r="BJ54" s="1">
        <v>3.1628547453579191E-3</v>
      </c>
      <c r="BK54" s="1">
        <v>1.1957647680424914E-3</v>
      </c>
      <c r="BL54" s="1">
        <v>1.4709233669643043E-3</v>
      </c>
      <c r="BM54" s="1">
        <v>3.3736256692429922E-6</v>
      </c>
      <c r="BN54" s="1">
        <v>0</v>
      </c>
      <c r="BO54" s="1">
        <v>8.6562599186311572E-5</v>
      </c>
      <c r="BP54" s="1">
        <v>0</v>
      </c>
      <c r="BQ54" s="1">
        <v>2.2521117878995765E-4</v>
      </c>
      <c r="BR54" s="1">
        <v>4.8153552046766728E-6</v>
      </c>
      <c r="BS54" s="1">
        <v>6.5382268328829227E-5</v>
      </c>
      <c r="BT54" s="1">
        <v>1.7162667765077404E-5</v>
      </c>
      <c r="BU54" s="1">
        <v>0</v>
      </c>
      <c r="BV54" s="1">
        <v>1.0425354462051709E-4</v>
      </c>
      <c r="BW54" s="1">
        <v>2.3745448788982113E-5</v>
      </c>
      <c r="BX54" s="1">
        <v>2.1787241849851503E-4</v>
      </c>
      <c r="BY54" s="1">
        <v>2.321855627017112E-4</v>
      </c>
      <c r="BZ54" s="1">
        <v>0</v>
      </c>
      <c r="CA54" s="1">
        <v>0</v>
      </c>
      <c r="CB54" s="1">
        <v>2.0201612088644674E-5</v>
      </c>
      <c r="CC54" s="1">
        <v>7.4437341273316405E-4</v>
      </c>
      <c r="CD54" s="1">
        <v>0</v>
      </c>
      <c r="CE54" s="1">
        <v>0</v>
      </c>
      <c r="CF54" s="1">
        <v>5.7414698162729658E-4</v>
      </c>
      <c r="CG54" s="1">
        <v>4.2073375967687648E-5</v>
      </c>
      <c r="CH54" s="1">
        <v>0</v>
      </c>
      <c r="CI54" s="1">
        <v>3.9328788673308863E-4</v>
      </c>
      <c r="CJ54" s="1">
        <v>2.371875054615544E-4</v>
      </c>
      <c r="CK54" s="1">
        <v>6.6934738629835912E-4</v>
      </c>
      <c r="CL54" s="1">
        <v>3.0048771467535768E-4</v>
      </c>
      <c r="CM54" s="1">
        <v>3.8506956923550857E-5</v>
      </c>
      <c r="CN54" s="1">
        <v>0</v>
      </c>
      <c r="CO54" s="1">
        <v>0</v>
      </c>
      <c r="CP54" s="1">
        <v>1.0001200144017282E-5</v>
      </c>
      <c r="CQ54" s="1">
        <v>0</v>
      </c>
      <c r="CR54" s="1">
        <v>2.7571755493672282E-5</v>
      </c>
      <c r="CS54" s="1">
        <v>0</v>
      </c>
      <c r="CT54" s="1">
        <v>5.8110101032334749E-3</v>
      </c>
      <c r="CU54" s="1">
        <v>6.6233938269969533E-5</v>
      </c>
      <c r="CV54" s="1">
        <v>1.2112193518246155E-4</v>
      </c>
      <c r="CW54" s="1">
        <v>4.8018878279003405E-5</v>
      </c>
      <c r="CX54" s="1">
        <v>5.2685651062933012E-5</v>
      </c>
      <c r="CY54" s="1">
        <v>1.6092488384033187E-4</v>
      </c>
      <c r="CZ54" s="1">
        <v>1.123545009213069E-4</v>
      </c>
      <c r="DA54" s="1">
        <v>0</v>
      </c>
      <c r="DB54" s="1">
        <v>1.0203310407376615E-3</v>
      </c>
      <c r="DC54" s="3">
        <v>1.3276819260360675E-3</v>
      </c>
    </row>
    <row r="55" spans="1:107" customFormat="1" ht="12.75" customHeight="1">
      <c r="A55" s="254">
        <v>341</v>
      </c>
      <c r="B55" s="298" t="s">
        <v>292</v>
      </c>
      <c r="C55" s="1">
        <v>0</v>
      </c>
      <c r="D55" s="1">
        <v>0</v>
      </c>
      <c r="E55" s="1">
        <v>0</v>
      </c>
      <c r="F55" s="1">
        <v>6.6139753298720194E-5</v>
      </c>
      <c r="G55" s="1">
        <v>2.4939521659974562E-5</v>
      </c>
      <c r="H55" s="1">
        <v>0</v>
      </c>
      <c r="I55" s="1">
        <v>0</v>
      </c>
      <c r="J55" s="1">
        <v>6.3115773262896132E-6</v>
      </c>
      <c r="K55" s="1">
        <v>6.8123371425651857E-5</v>
      </c>
      <c r="L55" s="1">
        <v>0</v>
      </c>
      <c r="M55" s="1">
        <v>0</v>
      </c>
      <c r="N55" s="1">
        <v>0</v>
      </c>
      <c r="O55" s="1">
        <v>0</v>
      </c>
      <c r="P55" s="1">
        <v>0</v>
      </c>
      <c r="Q55" s="1">
        <v>0</v>
      </c>
      <c r="R55" s="1">
        <v>0</v>
      </c>
      <c r="S55" s="1">
        <v>0</v>
      </c>
      <c r="T55" s="1">
        <v>0</v>
      </c>
      <c r="U55" s="1">
        <v>0</v>
      </c>
      <c r="V55" s="1">
        <v>0</v>
      </c>
      <c r="W55" s="1">
        <v>0</v>
      </c>
      <c r="X55" s="1">
        <v>0</v>
      </c>
      <c r="Y55" s="1">
        <v>0</v>
      </c>
      <c r="Z55" s="1">
        <v>0</v>
      </c>
      <c r="AA55" s="1">
        <v>1.0177081213108081E-4</v>
      </c>
      <c r="AB55" s="1">
        <v>1.9807471378203857E-5</v>
      </c>
      <c r="AC55" s="1">
        <v>3.473168901940286E-6</v>
      </c>
      <c r="AD55" s="1">
        <v>5.8393137638464724E-6</v>
      </c>
      <c r="AE55" s="1">
        <v>0</v>
      </c>
      <c r="AF55" s="1">
        <v>3.9206461224809847E-5</v>
      </c>
      <c r="AG55" s="1">
        <v>0</v>
      </c>
      <c r="AH55" s="1">
        <v>0</v>
      </c>
      <c r="AI55" s="1">
        <v>0</v>
      </c>
      <c r="AJ55" s="1">
        <v>0</v>
      </c>
      <c r="AK55" s="1">
        <v>5.3691275167785237E-5</v>
      </c>
      <c r="AL55" s="1">
        <v>0</v>
      </c>
      <c r="AM55" s="1">
        <v>0</v>
      </c>
      <c r="AN55" s="1">
        <v>0</v>
      </c>
      <c r="AO55" s="1">
        <v>2.4822888689202541E-6</v>
      </c>
      <c r="AP55" s="1">
        <v>0</v>
      </c>
      <c r="AQ55" s="1">
        <v>1.7403411068569441E-4</v>
      </c>
      <c r="AR55" s="1">
        <v>0</v>
      </c>
      <c r="AS55" s="1">
        <v>1.6735664582048797E-3</v>
      </c>
      <c r="AT55" s="1">
        <v>9.1374269005847948E-5</v>
      </c>
      <c r="AU55" s="1">
        <v>1.3320571896553425E-4</v>
      </c>
      <c r="AV55" s="1">
        <v>1.9062869343093524E-4</v>
      </c>
      <c r="AW55" s="1">
        <v>0</v>
      </c>
      <c r="AX55" s="1">
        <v>1.1875779348019714E-4</v>
      </c>
      <c r="AY55" s="1">
        <v>0</v>
      </c>
      <c r="AZ55" s="1">
        <v>9.3896713615023475E-5</v>
      </c>
      <c r="BA55" s="1">
        <v>0</v>
      </c>
      <c r="BB55" s="1">
        <v>4.0115958034235226E-2</v>
      </c>
      <c r="BC55" s="1">
        <v>0</v>
      </c>
      <c r="BD55" s="1">
        <v>1.1896313292958987E-2</v>
      </c>
      <c r="BE55" s="1">
        <v>9.8062326151525155E-3</v>
      </c>
      <c r="BF55" s="1">
        <v>0</v>
      </c>
      <c r="BG55" s="1">
        <v>0</v>
      </c>
      <c r="BH55" s="1">
        <v>1.0135819987837016E-4</v>
      </c>
      <c r="BI55" s="1">
        <v>1.9447867998181741E-3</v>
      </c>
      <c r="BJ55" s="1">
        <v>6.992706069668869E-4</v>
      </c>
      <c r="BK55" s="1">
        <v>1.939641687696832E-3</v>
      </c>
      <c r="BL55" s="1">
        <v>2.5482193540367522E-3</v>
      </c>
      <c r="BM55" s="1">
        <v>2.6989005353943937E-5</v>
      </c>
      <c r="BN55" s="1">
        <v>0</v>
      </c>
      <c r="BO55" s="1">
        <v>0</v>
      </c>
      <c r="BP55" s="1">
        <v>3.3179601181193804E-5</v>
      </c>
      <c r="BQ55" s="1">
        <v>4.4349278284791662E-4</v>
      </c>
      <c r="BR55" s="1">
        <v>2.0224491859642025E-4</v>
      </c>
      <c r="BS55" s="1">
        <v>3.7049952053003226E-4</v>
      </c>
      <c r="BT55" s="1">
        <v>1.3730134212061923E-4</v>
      </c>
      <c r="BU55" s="1">
        <v>0</v>
      </c>
      <c r="BV55" s="1">
        <v>0</v>
      </c>
      <c r="BW55" s="1">
        <v>3.0077568466044008E-4</v>
      </c>
      <c r="BX55" s="1">
        <v>0</v>
      </c>
      <c r="BY55" s="1">
        <v>1.2770205948594118E-4</v>
      </c>
      <c r="BZ55" s="1">
        <v>8.6865879082696315E-5</v>
      </c>
      <c r="CA55" s="1">
        <v>5.0352467270896274E-4</v>
      </c>
      <c r="CB55" s="1">
        <v>2.0201612088644674E-5</v>
      </c>
      <c r="CC55" s="1">
        <v>4.3786671337244941E-5</v>
      </c>
      <c r="CD55" s="1">
        <v>0</v>
      </c>
      <c r="CE55" s="1">
        <v>6.2884380777502482E-6</v>
      </c>
      <c r="CF55" s="1">
        <v>2.8707349081364829E-4</v>
      </c>
      <c r="CG55" s="1">
        <v>7.9939414338606532E-4</v>
      </c>
      <c r="CH55" s="1">
        <v>0</v>
      </c>
      <c r="CI55" s="1">
        <v>2.6219192448872575E-4</v>
      </c>
      <c r="CJ55" s="1">
        <v>2.0473026787207853E-3</v>
      </c>
      <c r="CK55" s="1">
        <v>3.996103798796174E-5</v>
      </c>
      <c r="CL55" s="1">
        <v>2.7737327508494557E-4</v>
      </c>
      <c r="CM55" s="1">
        <v>3.2089130769625709E-5</v>
      </c>
      <c r="CN55" s="1">
        <v>0</v>
      </c>
      <c r="CO55" s="1">
        <v>1.4747087450228579E-4</v>
      </c>
      <c r="CP55" s="1">
        <v>0</v>
      </c>
      <c r="CQ55" s="1">
        <v>1.1049316783912194E-4</v>
      </c>
      <c r="CR55" s="1">
        <v>1.378587774683614E-4</v>
      </c>
      <c r="CS55" s="1">
        <v>4.1174855888004394E-4</v>
      </c>
      <c r="CT55" s="1">
        <v>2.2451629944311153E-3</v>
      </c>
      <c r="CU55" s="1">
        <v>6.6233938269969535E-4</v>
      </c>
      <c r="CV55" s="1">
        <v>1.7303133597494507E-5</v>
      </c>
      <c r="CW55" s="1">
        <v>3.1555262869059381E-4</v>
      </c>
      <c r="CX55" s="1">
        <v>0</v>
      </c>
      <c r="CY55" s="1">
        <v>4.3424175004533994E-4</v>
      </c>
      <c r="CZ55" s="1">
        <v>4.4941800368522762E-5</v>
      </c>
      <c r="DA55" s="1">
        <v>0</v>
      </c>
      <c r="DB55" s="1">
        <v>0</v>
      </c>
      <c r="DC55" s="3">
        <v>1.3990841150068982E-3</v>
      </c>
    </row>
    <row r="56" spans="1:107" customFormat="1" ht="12.75" customHeight="1">
      <c r="A56" s="254">
        <v>342</v>
      </c>
      <c r="B56" s="298" t="s">
        <v>293</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c r="X56" s="1">
        <v>0</v>
      </c>
      <c r="Y56" s="1">
        <v>0</v>
      </c>
      <c r="Z56" s="1">
        <v>0</v>
      </c>
      <c r="AA56" s="1">
        <v>0</v>
      </c>
      <c r="AB56" s="1">
        <v>0</v>
      </c>
      <c r="AC56" s="1">
        <v>0</v>
      </c>
      <c r="AD56" s="1">
        <v>0</v>
      </c>
      <c r="AE56" s="1">
        <v>0</v>
      </c>
      <c r="AF56" s="1">
        <v>0</v>
      </c>
      <c r="AG56" s="1">
        <v>0</v>
      </c>
      <c r="AH56" s="1">
        <v>0</v>
      </c>
      <c r="AI56" s="1">
        <v>0</v>
      </c>
      <c r="AJ56" s="1">
        <v>0</v>
      </c>
      <c r="AK56" s="1">
        <v>0</v>
      </c>
      <c r="AL56" s="1">
        <v>0</v>
      </c>
      <c r="AM56" s="1">
        <v>0</v>
      </c>
      <c r="AN56" s="1">
        <v>0</v>
      </c>
      <c r="AO56" s="1">
        <v>0</v>
      </c>
      <c r="AP56" s="1">
        <v>0</v>
      </c>
      <c r="AQ56" s="1">
        <v>0</v>
      </c>
      <c r="AR56" s="1">
        <v>0</v>
      </c>
      <c r="AS56" s="1">
        <v>0</v>
      </c>
      <c r="AT56" s="1">
        <v>3.0458089668615983E-5</v>
      </c>
      <c r="AU56" s="1">
        <v>0</v>
      </c>
      <c r="AV56" s="1">
        <v>0</v>
      </c>
      <c r="AW56" s="1">
        <v>0</v>
      </c>
      <c r="AX56" s="1">
        <v>0</v>
      </c>
      <c r="AY56" s="1">
        <v>0</v>
      </c>
      <c r="AZ56" s="1">
        <v>0</v>
      </c>
      <c r="BA56" s="1">
        <v>0</v>
      </c>
      <c r="BB56" s="1">
        <v>0</v>
      </c>
      <c r="BC56" s="1">
        <v>4.8823790501553485E-2</v>
      </c>
      <c r="BD56" s="1">
        <v>0</v>
      </c>
      <c r="BE56" s="1">
        <v>0</v>
      </c>
      <c r="BF56" s="1">
        <v>0</v>
      </c>
      <c r="BG56" s="1">
        <v>0</v>
      </c>
      <c r="BH56" s="1">
        <v>0</v>
      </c>
      <c r="BI56" s="1">
        <v>0</v>
      </c>
      <c r="BJ56" s="1">
        <v>0</v>
      </c>
      <c r="BK56" s="1">
        <v>0</v>
      </c>
      <c r="BL56" s="1">
        <v>0</v>
      </c>
      <c r="BM56" s="1">
        <v>0</v>
      </c>
      <c r="BN56" s="1">
        <v>0</v>
      </c>
      <c r="BO56" s="1">
        <v>0</v>
      </c>
      <c r="BP56" s="1">
        <v>0</v>
      </c>
      <c r="BQ56" s="1">
        <v>0</v>
      </c>
      <c r="BR56" s="1">
        <v>0</v>
      </c>
      <c r="BS56" s="1">
        <v>0</v>
      </c>
      <c r="BT56" s="1">
        <v>0</v>
      </c>
      <c r="BU56" s="1">
        <v>0</v>
      </c>
      <c r="BV56" s="1">
        <v>0</v>
      </c>
      <c r="BW56" s="1">
        <v>0</v>
      </c>
      <c r="BX56" s="1">
        <v>0</v>
      </c>
      <c r="BY56" s="1">
        <v>0</v>
      </c>
      <c r="BZ56" s="1">
        <v>0</v>
      </c>
      <c r="CA56" s="1">
        <v>0</v>
      </c>
      <c r="CB56" s="1">
        <v>0</v>
      </c>
      <c r="CC56" s="1">
        <v>0</v>
      </c>
      <c r="CD56" s="1">
        <v>0</v>
      </c>
      <c r="CE56" s="1">
        <v>3.1442190388751241E-5</v>
      </c>
      <c r="CF56" s="1">
        <v>2.4606299212598425E-4</v>
      </c>
      <c r="CG56" s="1">
        <v>0</v>
      </c>
      <c r="CH56" s="1">
        <v>0</v>
      </c>
      <c r="CI56" s="1">
        <v>0</v>
      </c>
      <c r="CJ56" s="1">
        <v>0</v>
      </c>
      <c r="CK56" s="1">
        <v>0</v>
      </c>
      <c r="CL56" s="1">
        <v>0</v>
      </c>
      <c r="CM56" s="1">
        <v>0</v>
      </c>
      <c r="CN56" s="1">
        <v>0</v>
      </c>
      <c r="CO56" s="1">
        <v>0</v>
      </c>
      <c r="CP56" s="1">
        <v>0</v>
      </c>
      <c r="CQ56" s="1">
        <v>0</v>
      </c>
      <c r="CR56" s="1">
        <v>0</v>
      </c>
      <c r="CS56" s="1">
        <v>0</v>
      </c>
      <c r="CT56" s="1">
        <v>1.2766613105588695E-3</v>
      </c>
      <c r="CU56" s="1">
        <v>0</v>
      </c>
      <c r="CV56" s="1">
        <v>0</v>
      </c>
      <c r="CW56" s="1">
        <v>0</v>
      </c>
      <c r="CX56" s="1">
        <v>0</v>
      </c>
      <c r="CY56" s="1">
        <v>0</v>
      </c>
      <c r="CZ56" s="1">
        <v>0</v>
      </c>
      <c r="DA56" s="1">
        <v>0</v>
      </c>
      <c r="DB56" s="1">
        <v>0</v>
      </c>
      <c r="DC56" s="3">
        <v>1.7090949487698789E-5</v>
      </c>
    </row>
    <row r="57" spans="1:107" customFormat="1" ht="12.75" customHeight="1">
      <c r="A57" s="254">
        <v>351</v>
      </c>
      <c r="B57" s="298" t="s">
        <v>388</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c r="W57" s="1">
        <v>0</v>
      </c>
      <c r="X57" s="1">
        <v>0</v>
      </c>
      <c r="Y57" s="1">
        <v>0</v>
      </c>
      <c r="Z57" s="1">
        <v>0</v>
      </c>
      <c r="AA57" s="1">
        <v>0</v>
      </c>
      <c r="AB57" s="1">
        <v>0</v>
      </c>
      <c r="AC57" s="1">
        <v>0</v>
      </c>
      <c r="AD57" s="1">
        <v>0</v>
      </c>
      <c r="AE57" s="1">
        <v>0</v>
      </c>
      <c r="AF57" s="1">
        <v>0</v>
      </c>
      <c r="AG57" s="1">
        <v>0</v>
      </c>
      <c r="AH57" s="1">
        <v>0</v>
      </c>
      <c r="AI57" s="1">
        <v>0</v>
      </c>
      <c r="AJ57" s="1">
        <v>0</v>
      </c>
      <c r="AK57" s="1">
        <v>0</v>
      </c>
      <c r="AL57" s="1">
        <v>0</v>
      </c>
      <c r="AM57" s="1">
        <v>0</v>
      </c>
      <c r="AN57" s="1">
        <v>0</v>
      </c>
      <c r="AO57" s="1">
        <v>0</v>
      </c>
      <c r="AP57" s="1">
        <v>0</v>
      </c>
      <c r="AQ57" s="1">
        <v>0</v>
      </c>
      <c r="AR57" s="1">
        <v>0</v>
      </c>
      <c r="AS57" s="1">
        <v>0</v>
      </c>
      <c r="AT57" s="1">
        <v>3.0458089668615983E-5</v>
      </c>
      <c r="AU57" s="1">
        <v>0</v>
      </c>
      <c r="AV57" s="1">
        <v>0</v>
      </c>
      <c r="AW57" s="1">
        <v>0</v>
      </c>
      <c r="AX57" s="1">
        <v>0</v>
      </c>
      <c r="AY57" s="1">
        <v>0</v>
      </c>
      <c r="AZ57" s="1">
        <v>0</v>
      </c>
      <c r="BA57" s="1">
        <v>0</v>
      </c>
      <c r="BB57" s="1">
        <v>0</v>
      </c>
      <c r="BC57" s="1">
        <v>0</v>
      </c>
      <c r="BD57" s="1">
        <v>0.50910386342662073</v>
      </c>
      <c r="BE57" s="1">
        <v>0</v>
      </c>
      <c r="BF57" s="1">
        <v>0</v>
      </c>
      <c r="BG57" s="1">
        <v>0</v>
      </c>
      <c r="BH57" s="1">
        <v>0</v>
      </c>
      <c r="BI57" s="1">
        <v>0</v>
      </c>
      <c r="BJ57" s="1">
        <v>0</v>
      </c>
      <c r="BK57" s="1">
        <v>0</v>
      </c>
      <c r="BL57" s="1">
        <v>0</v>
      </c>
      <c r="BM57" s="1">
        <v>0</v>
      </c>
      <c r="BN57" s="1">
        <v>0</v>
      </c>
      <c r="BO57" s="1">
        <v>0</v>
      </c>
      <c r="BP57" s="1">
        <v>0</v>
      </c>
      <c r="BQ57" s="1">
        <v>0</v>
      </c>
      <c r="BR57" s="1">
        <v>0</v>
      </c>
      <c r="BS57" s="1">
        <v>0</v>
      </c>
      <c r="BT57" s="1">
        <v>0</v>
      </c>
      <c r="BU57" s="1">
        <v>0</v>
      </c>
      <c r="BV57" s="1">
        <v>0</v>
      </c>
      <c r="BW57" s="1">
        <v>0</v>
      </c>
      <c r="BX57" s="1">
        <v>1.9493847970919765E-4</v>
      </c>
      <c r="BY57" s="1">
        <v>0</v>
      </c>
      <c r="BZ57" s="1">
        <v>0</v>
      </c>
      <c r="CA57" s="1">
        <v>0</v>
      </c>
      <c r="CB57" s="1">
        <v>0</v>
      </c>
      <c r="CC57" s="1">
        <v>0</v>
      </c>
      <c r="CD57" s="1">
        <v>0</v>
      </c>
      <c r="CE57" s="1">
        <v>0</v>
      </c>
      <c r="CF57" s="1">
        <v>0</v>
      </c>
      <c r="CG57" s="1">
        <v>0</v>
      </c>
      <c r="CH57" s="1">
        <v>0</v>
      </c>
      <c r="CI57" s="1">
        <v>0</v>
      </c>
      <c r="CJ57" s="1">
        <v>3.6202303465184617E-4</v>
      </c>
      <c r="CK57" s="1">
        <v>0</v>
      </c>
      <c r="CL57" s="1">
        <v>0</v>
      </c>
      <c r="CM57" s="1">
        <v>0</v>
      </c>
      <c r="CN57" s="1">
        <v>0</v>
      </c>
      <c r="CO57" s="1">
        <v>0</v>
      </c>
      <c r="CP57" s="1">
        <v>0</v>
      </c>
      <c r="CQ57" s="1">
        <v>0</v>
      </c>
      <c r="CR57" s="1">
        <v>0</v>
      </c>
      <c r="CS57" s="1">
        <v>0</v>
      </c>
      <c r="CT57" s="1">
        <v>0.16990601131386057</v>
      </c>
      <c r="CU57" s="1">
        <v>0</v>
      </c>
      <c r="CV57" s="1">
        <v>0</v>
      </c>
      <c r="CW57" s="1">
        <v>0</v>
      </c>
      <c r="CX57" s="1">
        <v>0</v>
      </c>
      <c r="CY57" s="1">
        <v>0</v>
      </c>
      <c r="CZ57" s="1">
        <v>0</v>
      </c>
      <c r="DA57" s="1">
        <v>0</v>
      </c>
      <c r="DB57" s="1">
        <v>0</v>
      </c>
      <c r="DC57" s="3">
        <v>1.7981198056569146E-2</v>
      </c>
    </row>
    <row r="58" spans="1:107" customFormat="1" ht="12.75" customHeight="1">
      <c r="A58" s="255">
        <v>354</v>
      </c>
      <c r="B58" s="271" t="s">
        <v>295</v>
      </c>
      <c r="C58" s="26">
        <v>0</v>
      </c>
      <c r="D58" s="26">
        <v>0</v>
      </c>
      <c r="E58" s="26">
        <v>0</v>
      </c>
      <c r="F58" s="26">
        <v>0</v>
      </c>
      <c r="G58" s="26">
        <v>3.773349627154151E-2</v>
      </c>
      <c r="H58" s="26">
        <v>0</v>
      </c>
      <c r="I58" s="26">
        <v>0</v>
      </c>
      <c r="J58" s="26">
        <v>0</v>
      </c>
      <c r="K58" s="26">
        <v>0</v>
      </c>
      <c r="L58" s="26">
        <v>0</v>
      </c>
      <c r="M58" s="26">
        <v>0</v>
      </c>
      <c r="N58" s="26">
        <v>0</v>
      </c>
      <c r="O58" s="26">
        <v>0</v>
      </c>
      <c r="P58" s="26">
        <v>0</v>
      </c>
      <c r="Q58" s="26">
        <v>0</v>
      </c>
      <c r="R58" s="26">
        <v>0</v>
      </c>
      <c r="S58" s="26">
        <v>0</v>
      </c>
      <c r="T58" s="26">
        <v>0</v>
      </c>
      <c r="U58" s="26">
        <v>0</v>
      </c>
      <c r="V58" s="26">
        <v>0</v>
      </c>
      <c r="W58" s="26">
        <v>0</v>
      </c>
      <c r="X58" s="26">
        <v>0</v>
      </c>
      <c r="Y58" s="26">
        <v>0</v>
      </c>
      <c r="Z58" s="26">
        <v>0</v>
      </c>
      <c r="AA58" s="26">
        <v>0</v>
      </c>
      <c r="AB58" s="26">
        <v>0</v>
      </c>
      <c r="AC58" s="26">
        <v>0</v>
      </c>
      <c r="AD58" s="26">
        <v>0</v>
      </c>
      <c r="AE58" s="26">
        <v>0</v>
      </c>
      <c r="AF58" s="26">
        <v>0</v>
      </c>
      <c r="AG58" s="26">
        <v>0</v>
      </c>
      <c r="AH58" s="26">
        <v>0</v>
      </c>
      <c r="AI58" s="26">
        <v>0</v>
      </c>
      <c r="AJ58" s="26">
        <v>0</v>
      </c>
      <c r="AK58" s="26">
        <v>0</v>
      </c>
      <c r="AL58" s="26">
        <v>0</v>
      </c>
      <c r="AM58" s="26">
        <v>0</v>
      </c>
      <c r="AN58" s="26">
        <v>0</v>
      </c>
      <c r="AO58" s="26">
        <v>0</v>
      </c>
      <c r="AP58" s="26">
        <v>0</v>
      </c>
      <c r="AQ58" s="26">
        <v>0</v>
      </c>
      <c r="AR58" s="26">
        <v>0</v>
      </c>
      <c r="AS58" s="26">
        <v>0</v>
      </c>
      <c r="AT58" s="26">
        <v>0</v>
      </c>
      <c r="AU58" s="26">
        <v>0</v>
      </c>
      <c r="AV58" s="26">
        <v>0</v>
      </c>
      <c r="AW58" s="26">
        <v>0</v>
      </c>
      <c r="AX58" s="26">
        <v>0</v>
      </c>
      <c r="AY58" s="26">
        <v>0</v>
      </c>
      <c r="AZ58" s="26">
        <v>0</v>
      </c>
      <c r="BA58" s="26">
        <v>0</v>
      </c>
      <c r="BB58" s="26">
        <v>0</v>
      </c>
      <c r="BC58" s="26">
        <v>0</v>
      </c>
      <c r="BD58" s="26">
        <v>0</v>
      </c>
      <c r="BE58" s="26">
        <v>0.13568431474235065</v>
      </c>
      <c r="BF58" s="26">
        <v>0</v>
      </c>
      <c r="BG58" s="26">
        <v>0</v>
      </c>
      <c r="BH58" s="26">
        <v>0</v>
      </c>
      <c r="BI58" s="26">
        <v>0</v>
      </c>
      <c r="BJ58" s="26">
        <v>0</v>
      </c>
      <c r="BK58" s="26">
        <v>0</v>
      </c>
      <c r="BL58" s="26">
        <v>0</v>
      </c>
      <c r="BM58" s="26">
        <v>0</v>
      </c>
      <c r="BN58" s="26">
        <v>0</v>
      </c>
      <c r="BO58" s="26">
        <v>0</v>
      </c>
      <c r="BP58" s="26">
        <v>0</v>
      </c>
      <c r="BQ58" s="26">
        <v>0</v>
      </c>
      <c r="BR58" s="26">
        <v>0</v>
      </c>
      <c r="BS58" s="26">
        <v>0</v>
      </c>
      <c r="BT58" s="26">
        <v>0</v>
      </c>
      <c r="BU58" s="26">
        <v>0</v>
      </c>
      <c r="BV58" s="26">
        <v>0</v>
      </c>
      <c r="BW58" s="26">
        <v>0</v>
      </c>
      <c r="BX58" s="26">
        <v>0</v>
      </c>
      <c r="BY58" s="26">
        <v>2.079802177900578E-2</v>
      </c>
      <c r="BZ58" s="26">
        <v>0</v>
      </c>
      <c r="CA58" s="26">
        <v>0</v>
      </c>
      <c r="CB58" s="26">
        <v>0</v>
      </c>
      <c r="CC58" s="26">
        <v>2.3206935808739821E-3</v>
      </c>
      <c r="CD58" s="26">
        <v>0</v>
      </c>
      <c r="CE58" s="26">
        <v>0</v>
      </c>
      <c r="CF58" s="26">
        <v>0</v>
      </c>
      <c r="CG58" s="26">
        <v>0</v>
      </c>
      <c r="CH58" s="26">
        <v>0</v>
      </c>
      <c r="CI58" s="26">
        <v>0</v>
      </c>
      <c r="CJ58" s="26">
        <v>2.4243059768754667E-3</v>
      </c>
      <c r="CK58" s="26">
        <v>6.9931816478933039E-5</v>
      </c>
      <c r="CL58" s="26">
        <v>4.6228879180824258E-5</v>
      </c>
      <c r="CM58" s="26">
        <v>0</v>
      </c>
      <c r="CN58" s="26">
        <v>0</v>
      </c>
      <c r="CO58" s="26">
        <v>0</v>
      </c>
      <c r="CP58" s="26">
        <v>0</v>
      </c>
      <c r="CQ58" s="26">
        <v>0</v>
      </c>
      <c r="CR58" s="26">
        <v>0</v>
      </c>
      <c r="CS58" s="26">
        <v>0</v>
      </c>
      <c r="CT58" s="26">
        <v>0</v>
      </c>
      <c r="CU58" s="26">
        <v>0</v>
      </c>
      <c r="CV58" s="26">
        <v>0</v>
      </c>
      <c r="CW58" s="26">
        <v>0</v>
      </c>
      <c r="CX58" s="26">
        <v>0</v>
      </c>
      <c r="CY58" s="26">
        <v>2.5543632355608233E-6</v>
      </c>
      <c r="CZ58" s="26">
        <v>0</v>
      </c>
      <c r="DA58" s="26">
        <v>0</v>
      </c>
      <c r="DB58" s="26">
        <v>0</v>
      </c>
      <c r="DC58" s="6">
        <v>1.1292370125400093E-3</v>
      </c>
    </row>
    <row r="59" spans="1:107" customFormat="1" ht="12.75" customHeight="1">
      <c r="A59" s="254">
        <v>359</v>
      </c>
      <c r="B59" s="298" t="s">
        <v>296</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c r="X59" s="1">
        <v>0</v>
      </c>
      <c r="Y59" s="1">
        <v>0</v>
      </c>
      <c r="Z59" s="1">
        <v>0</v>
      </c>
      <c r="AA59" s="1">
        <v>0</v>
      </c>
      <c r="AB59" s="1">
        <v>0</v>
      </c>
      <c r="AC59" s="1">
        <v>0</v>
      </c>
      <c r="AD59" s="1">
        <v>0</v>
      </c>
      <c r="AE59" s="1">
        <v>0</v>
      </c>
      <c r="AF59" s="1">
        <v>0</v>
      </c>
      <c r="AG59" s="1">
        <v>0</v>
      </c>
      <c r="AH59" s="1">
        <v>0</v>
      </c>
      <c r="AI59" s="1">
        <v>0</v>
      </c>
      <c r="AJ59" s="1">
        <v>0</v>
      </c>
      <c r="AK59" s="1">
        <v>0</v>
      </c>
      <c r="AL59" s="1">
        <v>0</v>
      </c>
      <c r="AM59" s="1">
        <v>0</v>
      </c>
      <c r="AN59" s="1">
        <v>0</v>
      </c>
      <c r="AO59" s="1">
        <v>0</v>
      </c>
      <c r="AP59" s="1">
        <v>0</v>
      </c>
      <c r="AQ59" s="1">
        <v>0</v>
      </c>
      <c r="AR59" s="1">
        <v>0</v>
      </c>
      <c r="AS59" s="1">
        <v>0</v>
      </c>
      <c r="AT59" s="1">
        <v>0</v>
      </c>
      <c r="AU59" s="1">
        <v>0</v>
      </c>
      <c r="AV59" s="1">
        <v>0</v>
      </c>
      <c r="AW59" s="1">
        <v>0</v>
      </c>
      <c r="AX59" s="1">
        <v>0</v>
      </c>
      <c r="AY59" s="1">
        <v>0</v>
      </c>
      <c r="AZ59" s="1">
        <v>0</v>
      </c>
      <c r="BA59" s="1">
        <v>0</v>
      </c>
      <c r="BB59" s="1">
        <v>0</v>
      </c>
      <c r="BC59" s="1">
        <v>0</v>
      </c>
      <c r="BD59" s="1">
        <v>0</v>
      </c>
      <c r="BE59" s="1">
        <v>0</v>
      </c>
      <c r="BF59" s="1">
        <v>0</v>
      </c>
      <c r="BG59" s="1">
        <v>0</v>
      </c>
      <c r="BH59" s="1">
        <v>0</v>
      </c>
      <c r="BI59" s="1">
        <v>0</v>
      </c>
      <c r="BJ59" s="1">
        <v>0</v>
      </c>
      <c r="BK59" s="1">
        <v>0</v>
      </c>
      <c r="BL59" s="1">
        <v>0</v>
      </c>
      <c r="BM59" s="1">
        <v>0</v>
      </c>
      <c r="BN59" s="1">
        <v>0</v>
      </c>
      <c r="BO59" s="1">
        <v>0</v>
      </c>
      <c r="BP59" s="1">
        <v>0</v>
      </c>
      <c r="BQ59" s="1">
        <v>0</v>
      </c>
      <c r="BR59" s="1">
        <v>0</v>
      </c>
      <c r="BS59" s="1">
        <v>0</v>
      </c>
      <c r="BT59" s="1">
        <v>0</v>
      </c>
      <c r="BU59" s="1">
        <v>0</v>
      </c>
      <c r="BV59" s="1">
        <v>6.2552126772310257E-2</v>
      </c>
      <c r="BW59" s="1">
        <v>0</v>
      </c>
      <c r="BX59" s="1">
        <v>0</v>
      </c>
      <c r="BY59" s="1">
        <v>0</v>
      </c>
      <c r="BZ59" s="1">
        <v>0.10406532314107018</v>
      </c>
      <c r="CA59" s="1">
        <v>0</v>
      </c>
      <c r="CB59" s="1">
        <v>0</v>
      </c>
      <c r="CC59" s="1">
        <v>2.1455468955250022E-3</v>
      </c>
      <c r="CD59" s="1">
        <v>0</v>
      </c>
      <c r="CE59" s="1">
        <v>0</v>
      </c>
      <c r="CF59" s="1">
        <v>0</v>
      </c>
      <c r="CG59" s="1">
        <v>0</v>
      </c>
      <c r="CH59" s="1">
        <v>0</v>
      </c>
      <c r="CI59" s="1">
        <v>0</v>
      </c>
      <c r="CJ59" s="1">
        <v>7.4976218831689246E-3</v>
      </c>
      <c r="CK59" s="1">
        <v>0</v>
      </c>
      <c r="CL59" s="1">
        <v>0</v>
      </c>
      <c r="CM59" s="1">
        <v>0</v>
      </c>
      <c r="CN59" s="1">
        <v>0</v>
      </c>
      <c r="CO59" s="1">
        <v>0</v>
      </c>
      <c r="CP59" s="1">
        <v>0</v>
      </c>
      <c r="CQ59" s="1">
        <v>0</v>
      </c>
      <c r="CR59" s="1">
        <v>0</v>
      </c>
      <c r="CS59" s="1">
        <v>0</v>
      </c>
      <c r="CT59" s="1">
        <v>4.6664172041117301E-3</v>
      </c>
      <c r="CU59" s="1">
        <v>6.6233938269969529E-6</v>
      </c>
      <c r="CV59" s="1">
        <v>0</v>
      </c>
      <c r="CW59" s="1">
        <v>0</v>
      </c>
      <c r="CX59" s="1">
        <v>0</v>
      </c>
      <c r="CY59" s="1">
        <v>0</v>
      </c>
      <c r="CZ59" s="1">
        <v>1.3482540110556829E-4</v>
      </c>
      <c r="DA59" s="1">
        <v>0</v>
      </c>
      <c r="DB59" s="1">
        <v>0</v>
      </c>
      <c r="DC59" s="3">
        <v>4.8130012751747313E-4</v>
      </c>
    </row>
    <row r="60" spans="1:107" customFormat="1" ht="12.75" customHeight="1">
      <c r="A60" s="254">
        <v>391</v>
      </c>
      <c r="B60" s="298" t="s">
        <v>2</v>
      </c>
      <c r="C60" s="1">
        <v>1.7731675421681407E-4</v>
      </c>
      <c r="D60" s="1">
        <v>2.295684113865932E-5</v>
      </c>
      <c r="E60" s="1">
        <v>8.8613203367301732E-5</v>
      </c>
      <c r="F60" s="1">
        <v>3.30698766493601E-4</v>
      </c>
      <c r="G60" s="1">
        <v>4.1649001172157519E-3</v>
      </c>
      <c r="H60" s="1">
        <v>2.7076874779264608E-3</v>
      </c>
      <c r="I60" s="1">
        <v>0</v>
      </c>
      <c r="J60" s="1">
        <v>2.7770940235674298E-4</v>
      </c>
      <c r="K60" s="1">
        <v>9.7927346424374535E-4</v>
      </c>
      <c r="L60" s="1">
        <v>0</v>
      </c>
      <c r="M60" s="1">
        <v>0</v>
      </c>
      <c r="N60" s="1">
        <v>5.3418803418803424E-4</v>
      </c>
      <c r="O60" s="1">
        <v>8.2364959775252204E-3</v>
      </c>
      <c r="P60" s="1">
        <v>2.6650676260910121E-4</v>
      </c>
      <c r="Q60" s="1">
        <v>6.582506762849414E-3</v>
      </c>
      <c r="R60" s="1">
        <v>8.1875697804242647E-4</v>
      </c>
      <c r="S60" s="1">
        <v>1.8521948508983145E-4</v>
      </c>
      <c r="T60" s="1">
        <v>7.0886793790316869E-5</v>
      </c>
      <c r="U60" s="1">
        <v>0</v>
      </c>
      <c r="V60" s="1">
        <v>3.8048854729472643E-5</v>
      </c>
      <c r="W60" s="1">
        <v>7.1695894693069874E-6</v>
      </c>
      <c r="X60" s="1">
        <v>2.6766876253057198E-4</v>
      </c>
      <c r="Y60" s="1">
        <v>1.2610499501885269E-5</v>
      </c>
      <c r="Z60" s="1">
        <v>0</v>
      </c>
      <c r="AA60" s="1">
        <v>4.0708324852432325E-5</v>
      </c>
      <c r="AB60" s="1">
        <v>9.9037356891019295E-5</v>
      </c>
      <c r="AC60" s="1">
        <v>0</v>
      </c>
      <c r="AD60" s="1">
        <v>2.335725505538589E-5</v>
      </c>
      <c r="AE60" s="1">
        <v>1.8771971739649817E-4</v>
      </c>
      <c r="AF60" s="1">
        <v>1.9603230612404924E-4</v>
      </c>
      <c r="AG60" s="1">
        <v>1.1970534069981584E-2</v>
      </c>
      <c r="AH60" s="1">
        <v>0</v>
      </c>
      <c r="AI60" s="1">
        <v>5.1772771092941055E-4</v>
      </c>
      <c r="AJ60" s="1">
        <v>4.081245254365983E-3</v>
      </c>
      <c r="AK60" s="1">
        <v>1.3959731543624161E-3</v>
      </c>
      <c r="AL60" s="1">
        <v>5.4180634011928184E-4</v>
      </c>
      <c r="AM60" s="1">
        <v>1.8467220683287165E-3</v>
      </c>
      <c r="AN60" s="1">
        <v>0</v>
      </c>
      <c r="AO60" s="1">
        <v>0</v>
      </c>
      <c r="AP60" s="1">
        <v>1.136675420373927E-3</v>
      </c>
      <c r="AQ60" s="1">
        <v>0</v>
      </c>
      <c r="AR60" s="1">
        <v>9.3418655705544392E-5</v>
      </c>
      <c r="AS60" s="1">
        <v>0</v>
      </c>
      <c r="AT60" s="1">
        <v>4.5687134502923974E-4</v>
      </c>
      <c r="AU60" s="1">
        <v>2.1904940452110075E-3</v>
      </c>
      <c r="AV60" s="1">
        <v>2.0587898890541003E-4</v>
      </c>
      <c r="AW60" s="1">
        <v>6.4803564196030787E-4</v>
      </c>
      <c r="AX60" s="1">
        <v>5.3441007066088711E-4</v>
      </c>
      <c r="AY60" s="1">
        <v>0</v>
      </c>
      <c r="AZ60" s="1">
        <v>4.7887323943661972E-3</v>
      </c>
      <c r="BA60" s="1">
        <v>4.6490004649000463E-4</v>
      </c>
      <c r="BB60" s="1">
        <v>2.0817228050800662E-3</v>
      </c>
      <c r="BC60" s="1">
        <v>4.4385264092321349E-4</v>
      </c>
      <c r="BD60" s="1">
        <v>5.5820946599831139E-4</v>
      </c>
      <c r="BE60" s="1">
        <v>5.8931686389137716E-4</v>
      </c>
      <c r="BF60" s="1">
        <v>0</v>
      </c>
      <c r="BG60" s="1">
        <v>4.8044348629504158E-2</v>
      </c>
      <c r="BH60" s="1">
        <v>0</v>
      </c>
      <c r="BI60" s="1">
        <v>1.2418518119320871E-3</v>
      </c>
      <c r="BJ60" s="1">
        <v>6.4440475934333108E-3</v>
      </c>
      <c r="BK60" s="1">
        <v>2.6696143658623064E-3</v>
      </c>
      <c r="BL60" s="1">
        <v>2.6518055066398726E-3</v>
      </c>
      <c r="BM60" s="1">
        <v>1.3494502676971969E-5</v>
      </c>
      <c r="BN60" s="1">
        <v>0</v>
      </c>
      <c r="BO60" s="1">
        <v>3.4625039674524629E-4</v>
      </c>
      <c r="BP60" s="1">
        <v>4.3133481535551944E-4</v>
      </c>
      <c r="BQ60" s="1">
        <v>3.2742240608693845E-4</v>
      </c>
      <c r="BR60" s="1">
        <v>1.974295633917436E-4</v>
      </c>
      <c r="BS60" s="1">
        <v>2.1794089442943074E-5</v>
      </c>
      <c r="BT60" s="1">
        <v>8.5813338825387021E-6</v>
      </c>
      <c r="BU60" s="1">
        <v>0</v>
      </c>
      <c r="BV60" s="1">
        <v>0</v>
      </c>
      <c r="BW60" s="1">
        <v>2.3745448788982111E-4</v>
      </c>
      <c r="BX60" s="1">
        <v>1.1466969394658685E-5</v>
      </c>
      <c r="BY60" s="1">
        <v>3.7730153939028073E-4</v>
      </c>
      <c r="BZ60" s="1">
        <v>0</v>
      </c>
      <c r="CA60" s="1">
        <v>0</v>
      </c>
      <c r="CB60" s="1">
        <v>4.0403224177289348E-5</v>
      </c>
      <c r="CC60" s="1">
        <v>8.7573342674489882E-5</v>
      </c>
      <c r="CD60" s="1">
        <v>0</v>
      </c>
      <c r="CE60" s="1">
        <v>1.0501691589842915E-3</v>
      </c>
      <c r="CF60" s="1">
        <v>1.6404199475065617E-3</v>
      </c>
      <c r="CG60" s="1">
        <v>4.2494109727364525E-3</v>
      </c>
      <c r="CH60" s="1">
        <v>1.3568521031207597E-3</v>
      </c>
      <c r="CI60" s="1">
        <v>8.3464429295577701E-3</v>
      </c>
      <c r="CJ60" s="1">
        <v>1.4131381904341031E-3</v>
      </c>
      <c r="CK60" s="1">
        <v>3.0070681085941206E-3</v>
      </c>
      <c r="CL60" s="1">
        <v>7.6508795044264149E-3</v>
      </c>
      <c r="CM60" s="1">
        <v>2.0323116154096285E-4</v>
      </c>
      <c r="CN60" s="1">
        <v>3.0721966205837174E-4</v>
      </c>
      <c r="CO60" s="1">
        <v>3.1495565340131037E-3</v>
      </c>
      <c r="CP60" s="1">
        <v>2.520302436292355E-3</v>
      </c>
      <c r="CQ60" s="1">
        <v>4.327649073698943E-3</v>
      </c>
      <c r="CR60" s="1">
        <v>6.0933579641015744E-3</v>
      </c>
      <c r="CS60" s="1">
        <v>1.6469942355201758E-3</v>
      </c>
      <c r="CT60" s="1">
        <v>1.1005700953093704E-3</v>
      </c>
      <c r="CU60" s="1">
        <v>4.1926082924890716E-3</v>
      </c>
      <c r="CV60" s="1">
        <v>1.7303133597494505E-3</v>
      </c>
      <c r="CW60" s="1">
        <v>1.7561189770606959E-3</v>
      </c>
      <c r="CX60" s="1">
        <v>3.8460525275941099E-3</v>
      </c>
      <c r="CY60" s="1">
        <v>7.5532520875533542E-3</v>
      </c>
      <c r="CZ60" s="1">
        <v>7.4378679609905171E-3</v>
      </c>
      <c r="DA60" s="1">
        <v>0.1453952139231327</v>
      </c>
      <c r="DB60" s="1">
        <v>4.1569042400423247E-4</v>
      </c>
      <c r="DC60" s="3">
        <v>1.3465769201919124E-3</v>
      </c>
    </row>
    <row r="61" spans="1:107" customFormat="1" ht="12.75" customHeight="1">
      <c r="A61" s="254">
        <v>392</v>
      </c>
      <c r="B61" s="298" t="s">
        <v>297</v>
      </c>
      <c r="C61" s="1">
        <v>4.1004499412638254E-4</v>
      </c>
      <c r="D61" s="1">
        <v>1.0330578512396695E-3</v>
      </c>
      <c r="E61" s="1">
        <v>0</v>
      </c>
      <c r="F61" s="1">
        <v>1.2235854360263237E-3</v>
      </c>
      <c r="G61" s="1">
        <v>0</v>
      </c>
      <c r="H61" s="1">
        <v>0</v>
      </c>
      <c r="I61" s="1">
        <v>0</v>
      </c>
      <c r="J61" s="1">
        <v>0</v>
      </c>
      <c r="K61" s="1">
        <v>3.6956928998416131E-3</v>
      </c>
      <c r="L61" s="1">
        <v>1.4945964589560819E-3</v>
      </c>
      <c r="M61" s="1">
        <v>0</v>
      </c>
      <c r="N61" s="1">
        <v>8.0128205128205125E-4</v>
      </c>
      <c r="O61" s="1">
        <v>0</v>
      </c>
      <c r="P61" s="1">
        <v>6.0297155040309148E-3</v>
      </c>
      <c r="Q61" s="1">
        <v>0</v>
      </c>
      <c r="R61" s="1">
        <v>9.5273539263118715E-3</v>
      </c>
      <c r="S61" s="1">
        <v>0</v>
      </c>
      <c r="T61" s="1">
        <v>0</v>
      </c>
      <c r="U61" s="1">
        <v>2.564102564102564E-2</v>
      </c>
      <c r="V61" s="1">
        <v>2.4351267026862492E-3</v>
      </c>
      <c r="W61" s="1">
        <v>1.8497540830812028E-3</v>
      </c>
      <c r="X61" s="1">
        <v>2.151846914461461E-4</v>
      </c>
      <c r="Y61" s="1">
        <v>0</v>
      </c>
      <c r="Z61" s="1">
        <v>0</v>
      </c>
      <c r="AA61" s="1">
        <v>0</v>
      </c>
      <c r="AB61" s="1">
        <v>0</v>
      </c>
      <c r="AC61" s="1">
        <v>6.9463378038805713E-5</v>
      </c>
      <c r="AD61" s="1">
        <v>2.365506005734206E-2</v>
      </c>
      <c r="AE61" s="1">
        <v>1.4266698522133862E-2</v>
      </c>
      <c r="AF61" s="1">
        <v>3.9206461224809847E-5</v>
      </c>
      <c r="AG61" s="1">
        <v>0</v>
      </c>
      <c r="AH61" s="1">
        <v>5.7803468208092483E-3</v>
      </c>
      <c r="AI61" s="1">
        <v>7.9622951405005898E-3</v>
      </c>
      <c r="AJ61" s="1">
        <v>2.3775626423690206E-2</v>
      </c>
      <c r="AK61" s="1">
        <v>1.004026845637584E-2</v>
      </c>
      <c r="AL61" s="1">
        <v>9.5801211957454828E-3</v>
      </c>
      <c r="AM61" s="1">
        <v>1.1542012927054479E-2</v>
      </c>
      <c r="AN61" s="1">
        <v>0</v>
      </c>
      <c r="AO61" s="1">
        <v>6.8709755891712626E-3</v>
      </c>
      <c r="AP61" s="1">
        <v>5.0562458354564341E-3</v>
      </c>
      <c r="AQ61" s="1">
        <v>0</v>
      </c>
      <c r="AR61" s="1">
        <v>0</v>
      </c>
      <c r="AS61" s="1">
        <v>0</v>
      </c>
      <c r="AT61" s="1">
        <v>0</v>
      </c>
      <c r="AU61" s="1">
        <v>0</v>
      </c>
      <c r="AV61" s="1">
        <v>0</v>
      </c>
      <c r="AW61" s="1">
        <v>0</v>
      </c>
      <c r="AX61" s="1">
        <v>0</v>
      </c>
      <c r="AY61" s="1">
        <v>0</v>
      </c>
      <c r="AZ61" s="1">
        <v>0</v>
      </c>
      <c r="BA61" s="1">
        <v>0</v>
      </c>
      <c r="BB61" s="1">
        <v>0</v>
      </c>
      <c r="BC61" s="1">
        <v>0</v>
      </c>
      <c r="BD61" s="1">
        <v>2.0196523392903727E-4</v>
      </c>
      <c r="BE61" s="1">
        <v>0</v>
      </c>
      <c r="BF61" s="1">
        <v>0</v>
      </c>
      <c r="BG61" s="1">
        <v>0</v>
      </c>
      <c r="BH61" s="1">
        <v>0</v>
      </c>
      <c r="BI61" s="1">
        <v>0</v>
      </c>
      <c r="BJ61" s="1">
        <v>0</v>
      </c>
      <c r="BK61" s="1">
        <v>1.3904241488866179E-5</v>
      </c>
      <c r="BL61" s="1">
        <v>0</v>
      </c>
      <c r="BM61" s="1">
        <v>5.3134604290577129E-3</v>
      </c>
      <c r="BN61" s="1">
        <v>1.4076176957653182E-2</v>
      </c>
      <c r="BO61" s="1">
        <v>0</v>
      </c>
      <c r="BP61" s="1">
        <v>0</v>
      </c>
      <c r="BQ61" s="1">
        <v>0</v>
      </c>
      <c r="BR61" s="1">
        <v>0</v>
      </c>
      <c r="BS61" s="1">
        <v>0</v>
      </c>
      <c r="BT61" s="1">
        <v>0</v>
      </c>
      <c r="BU61" s="1">
        <v>0</v>
      </c>
      <c r="BV61" s="1">
        <v>0</v>
      </c>
      <c r="BW61" s="1">
        <v>0</v>
      </c>
      <c r="BX61" s="1">
        <v>0</v>
      </c>
      <c r="BY61" s="1">
        <v>0</v>
      </c>
      <c r="BZ61" s="1">
        <v>0</v>
      </c>
      <c r="CA61" s="1">
        <v>0</v>
      </c>
      <c r="CB61" s="1">
        <v>0</v>
      </c>
      <c r="CC61" s="1">
        <v>0</v>
      </c>
      <c r="CD61" s="1">
        <v>0</v>
      </c>
      <c r="CE61" s="1">
        <v>0</v>
      </c>
      <c r="CF61" s="1">
        <v>0</v>
      </c>
      <c r="CG61" s="1">
        <v>0</v>
      </c>
      <c r="CH61" s="1">
        <v>0</v>
      </c>
      <c r="CI61" s="1">
        <v>0</v>
      </c>
      <c r="CJ61" s="1">
        <v>0</v>
      </c>
      <c r="CK61" s="1">
        <v>0</v>
      </c>
      <c r="CL61" s="1">
        <v>0</v>
      </c>
      <c r="CM61" s="1">
        <v>0</v>
      </c>
      <c r="CN61" s="1">
        <v>0</v>
      </c>
      <c r="CO61" s="1">
        <v>0</v>
      </c>
      <c r="CP61" s="1">
        <v>0</v>
      </c>
      <c r="CQ61" s="1">
        <v>0</v>
      </c>
      <c r="CR61" s="1">
        <v>0</v>
      </c>
      <c r="CS61" s="1">
        <v>0</v>
      </c>
      <c r="CT61" s="1">
        <v>0</v>
      </c>
      <c r="CU61" s="1">
        <v>0</v>
      </c>
      <c r="CV61" s="1">
        <v>0</v>
      </c>
      <c r="CW61" s="1">
        <v>1.5091647459115356E-4</v>
      </c>
      <c r="CX61" s="1">
        <v>0</v>
      </c>
      <c r="CY61" s="1">
        <v>0</v>
      </c>
      <c r="CZ61" s="1">
        <v>0</v>
      </c>
      <c r="DA61" s="1">
        <v>0</v>
      </c>
      <c r="DB61" s="1">
        <v>0</v>
      </c>
      <c r="DC61" s="3">
        <v>2.4964180218365363E-3</v>
      </c>
    </row>
    <row r="62" spans="1:107" customFormat="1" ht="12.75" customHeight="1">
      <c r="A62" s="254">
        <v>411</v>
      </c>
      <c r="B62" s="298" t="s">
        <v>298</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c r="Y62" s="1">
        <v>0</v>
      </c>
      <c r="Z62" s="1">
        <v>0</v>
      </c>
      <c r="AA62" s="1">
        <v>0</v>
      </c>
      <c r="AB62" s="1">
        <v>0</v>
      </c>
      <c r="AC62" s="1">
        <v>0</v>
      </c>
      <c r="AD62" s="1">
        <v>0</v>
      </c>
      <c r="AE62" s="1">
        <v>0</v>
      </c>
      <c r="AF62" s="1">
        <v>0</v>
      </c>
      <c r="AG62" s="1">
        <v>0</v>
      </c>
      <c r="AH62" s="1">
        <v>0</v>
      </c>
      <c r="AI62" s="1">
        <v>0</v>
      </c>
      <c r="AJ62" s="1">
        <v>0</v>
      </c>
      <c r="AK62" s="1">
        <v>0</v>
      </c>
      <c r="AL62" s="1">
        <v>0</v>
      </c>
      <c r="AM62" s="1">
        <v>0</v>
      </c>
      <c r="AN62" s="1">
        <v>0</v>
      </c>
      <c r="AO62" s="1">
        <v>0</v>
      </c>
      <c r="AP62" s="1">
        <v>0</v>
      </c>
      <c r="AQ62" s="1">
        <v>0</v>
      </c>
      <c r="AR62" s="1">
        <v>0</v>
      </c>
      <c r="AS62" s="1">
        <v>0</v>
      </c>
      <c r="AT62" s="1">
        <v>0</v>
      </c>
      <c r="AU62" s="1">
        <v>0</v>
      </c>
      <c r="AV62" s="1">
        <v>0</v>
      </c>
      <c r="AW62" s="1">
        <v>0</v>
      </c>
      <c r="AX62" s="1">
        <v>0</v>
      </c>
      <c r="AY62" s="1">
        <v>0</v>
      </c>
      <c r="AZ62" s="1">
        <v>0</v>
      </c>
      <c r="BA62" s="1">
        <v>0</v>
      </c>
      <c r="BB62" s="1">
        <v>0</v>
      </c>
      <c r="BC62" s="1">
        <v>0</v>
      </c>
      <c r="BD62" s="1">
        <v>0</v>
      </c>
      <c r="BE62" s="1">
        <v>0</v>
      </c>
      <c r="BF62" s="1">
        <v>0</v>
      </c>
      <c r="BG62" s="1">
        <v>0</v>
      </c>
      <c r="BH62" s="1">
        <v>0</v>
      </c>
      <c r="BI62" s="1">
        <v>0</v>
      </c>
      <c r="BJ62" s="1">
        <v>0</v>
      </c>
      <c r="BK62" s="1">
        <v>0</v>
      </c>
      <c r="BL62" s="1">
        <v>0</v>
      </c>
      <c r="BM62" s="1">
        <v>0</v>
      </c>
      <c r="BN62" s="1">
        <v>0</v>
      </c>
      <c r="BO62" s="1">
        <v>0</v>
      </c>
      <c r="BP62" s="1">
        <v>0</v>
      </c>
      <c r="BQ62" s="1">
        <v>0</v>
      </c>
      <c r="BR62" s="1">
        <v>0</v>
      </c>
      <c r="BS62" s="1">
        <v>0</v>
      </c>
      <c r="BT62" s="1">
        <v>0</v>
      </c>
      <c r="BU62" s="1">
        <v>0</v>
      </c>
      <c r="BV62" s="1">
        <v>0</v>
      </c>
      <c r="BW62" s="1">
        <v>0</v>
      </c>
      <c r="BX62" s="1">
        <v>0</v>
      </c>
      <c r="BY62" s="1">
        <v>0</v>
      </c>
      <c r="BZ62" s="1">
        <v>0</v>
      </c>
      <c r="CA62" s="1">
        <v>0</v>
      </c>
      <c r="CB62" s="1">
        <v>0</v>
      </c>
      <c r="CC62" s="1">
        <v>0</v>
      </c>
      <c r="CD62" s="1">
        <v>0</v>
      </c>
      <c r="CE62" s="1">
        <v>0</v>
      </c>
      <c r="CF62" s="1">
        <v>0</v>
      </c>
      <c r="CG62" s="1">
        <v>0</v>
      </c>
      <c r="CH62" s="1">
        <v>0</v>
      </c>
      <c r="CI62" s="1">
        <v>0</v>
      </c>
      <c r="CJ62" s="1">
        <v>0</v>
      </c>
      <c r="CK62" s="1">
        <v>0</v>
      </c>
      <c r="CL62" s="1">
        <v>0</v>
      </c>
      <c r="CM62" s="1">
        <v>0</v>
      </c>
      <c r="CN62" s="1">
        <v>0</v>
      </c>
      <c r="CO62" s="1">
        <v>0</v>
      </c>
      <c r="CP62" s="1">
        <v>0</v>
      </c>
      <c r="CQ62" s="1">
        <v>0</v>
      </c>
      <c r="CR62" s="1">
        <v>0</v>
      </c>
      <c r="CS62" s="1">
        <v>0</v>
      </c>
      <c r="CT62" s="1">
        <v>0</v>
      </c>
      <c r="CU62" s="1">
        <v>0</v>
      </c>
      <c r="CV62" s="1">
        <v>0</v>
      </c>
      <c r="CW62" s="1">
        <v>0</v>
      </c>
      <c r="CX62" s="1">
        <v>0</v>
      </c>
      <c r="CY62" s="1">
        <v>0</v>
      </c>
      <c r="CZ62" s="1">
        <v>0</v>
      </c>
      <c r="DA62" s="1">
        <v>0</v>
      </c>
      <c r="DB62" s="1">
        <v>0</v>
      </c>
      <c r="DC62" s="3">
        <v>0</v>
      </c>
    </row>
    <row r="63" spans="1:107" customFormat="1" ht="12.75" customHeight="1">
      <c r="A63" s="255">
        <v>412</v>
      </c>
      <c r="B63" s="271" t="s">
        <v>299</v>
      </c>
      <c r="C63" s="26">
        <v>8.6109448766540329E-3</v>
      </c>
      <c r="D63" s="26">
        <v>4.1551882460973367E-3</v>
      </c>
      <c r="E63" s="26">
        <v>4.164820558263181E-3</v>
      </c>
      <c r="F63" s="26">
        <v>3.670756308078971E-3</v>
      </c>
      <c r="G63" s="26">
        <v>3.2171982941367186E-3</v>
      </c>
      <c r="H63" s="26">
        <v>5.8077934309147278E-3</v>
      </c>
      <c r="I63" s="26">
        <v>0</v>
      </c>
      <c r="J63" s="26">
        <v>9.9722921755375895E-4</v>
      </c>
      <c r="K63" s="26">
        <v>8.8560382853347414E-4</v>
      </c>
      <c r="L63" s="26">
        <v>2.2993791676247414E-4</v>
      </c>
      <c r="M63" s="26">
        <v>0</v>
      </c>
      <c r="N63" s="26">
        <v>4.2735042735042739E-3</v>
      </c>
      <c r="O63" s="26">
        <v>2.1070105989018004E-3</v>
      </c>
      <c r="P63" s="26">
        <v>6.6626690652275302E-4</v>
      </c>
      <c r="Q63" s="26">
        <v>4.147880973850316E-3</v>
      </c>
      <c r="R63" s="26">
        <v>1.2058057312988464E-2</v>
      </c>
      <c r="S63" s="26">
        <v>7.2235599185034262E-3</v>
      </c>
      <c r="T63" s="26">
        <v>3.4025661019352095E-3</v>
      </c>
      <c r="U63" s="26">
        <v>6.0677236249755337E-3</v>
      </c>
      <c r="V63" s="26">
        <v>8.941480861426071E-3</v>
      </c>
      <c r="W63" s="26">
        <v>4.2515665552990438E-3</v>
      </c>
      <c r="X63" s="26">
        <v>7.9041011053145368E-3</v>
      </c>
      <c r="Y63" s="26">
        <v>1.2068248023304202E-2</v>
      </c>
      <c r="Z63" s="26">
        <v>0</v>
      </c>
      <c r="AA63" s="26">
        <v>2.0354162426216163E-3</v>
      </c>
      <c r="AB63" s="26">
        <v>2.7928534643267442E-3</v>
      </c>
      <c r="AC63" s="26">
        <v>3.959412548211926E-4</v>
      </c>
      <c r="AD63" s="26">
        <v>2.0145632485270332E-3</v>
      </c>
      <c r="AE63" s="26">
        <v>7.2528072630465203E-3</v>
      </c>
      <c r="AF63" s="26">
        <v>5.0184270367756604E-3</v>
      </c>
      <c r="AG63" s="26">
        <v>1.841620626151013E-3</v>
      </c>
      <c r="AH63" s="26">
        <v>5.7803468208092483E-3</v>
      </c>
      <c r="AI63" s="26">
        <v>1.2961045452922483E-2</v>
      </c>
      <c r="AJ63" s="26">
        <v>8.3997722095671985E-3</v>
      </c>
      <c r="AK63" s="26">
        <v>1.5677852348993288E-2</v>
      </c>
      <c r="AL63" s="26">
        <v>5.7142977767645296E-3</v>
      </c>
      <c r="AM63" s="26">
        <v>5.7710064635272396E-3</v>
      </c>
      <c r="AN63" s="26">
        <v>3.1545741324921135E-3</v>
      </c>
      <c r="AO63" s="26">
        <v>6.5135259920467469E-3</v>
      </c>
      <c r="AP63" s="26">
        <v>5.683377101869635E-3</v>
      </c>
      <c r="AQ63" s="26">
        <v>7.9185520361990946E-3</v>
      </c>
      <c r="AR63" s="26">
        <v>6.4925965715353353E-3</v>
      </c>
      <c r="AS63" s="26">
        <v>3.9416894212983356E-3</v>
      </c>
      <c r="AT63" s="26">
        <v>3.8681773879142298E-3</v>
      </c>
      <c r="AU63" s="26">
        <v>2.3138326738827986E-3</v>
      </c>
      <c r="AV63" s="26">
        <v>2.9318693049677838E-3</v>
      </c>
      <c r="AW63" s="26">
        <v>6.642365330093155E-3</v>
      </c>
      <c r="AX63" s="26">
        <v>4.512796152247491E-3</v>
      </c>
      <c r="AY63" s="26">
        <v>1.8512804689910522E-3</v>
      </c>
      <c r="AZ63" s="26">
        <v>1.9718309859154928E-3</v>
      </c>
      <c r="BA63" s="26">
        <v>4.9589338292267164E-3</v>
      </c>
      <c r="BB63" s="26">
        <v>6.0187741579237992E-4</v>
      </c>
      <c r="BC63" s="26">
        <v>2.2192632046160675E-3</v>
      </c>
      <c r="BD63" s="26">
        <v>1.1220290773835404E-3</v>
      </c>
      <c r="BE63" s="26">
        <v>1.7208052425628211E-3</v>
      </c>
      <c r="BF63" s="26">
        <v>0</v>
      </c>
      <c r="BG63" s="26">
        <v>3.0797659377887281E-3</v>
      </c>
      <c r="BH63" s="26">
        <v>5.0679099939185076E-4</v>
      </c>
      <c r="BI63" s="26">
        <v>1.3730663430041566E-3</v>
      </c>
      <c r="BJ63" s="26">
        <v>1.1726230178367794E-3</v>
      </c>
      <c r="BK63" s="26">
        <v>1.008057507942798E-3</v>
      </c>
      <c r="BL63" s="26">
        <v>6.6295137665996814E-4</v>
      </c>
      <c r="BM63" s="26">
        <v>3.4984498190049826E-2</v>
      </c>
      <c r="BN63" s="26">
        <v>5.6541282233262359E-2</v>
      </c>
      <c r="BO63" s="26">
        <v>6.264246761116081E-2</v>
      </c>
      <c r="BP63" s="26">
        <v>7.0174856498224887E-3</v>
      </c>
      <c r="BQ63" s="26">
        <v>7.5740251820745758E-3</v>
      </c>
      <c r="BR63" s="26">
        <v>6.2551464108749986E-3</v>
      </c>
      <c r="BS63" s="26">
        <v>2.0573620434138261E-2</v>
      </c>
      <c r="BT63" s="26">
        <v>3.0729756633371092E-2</v>
      </c>
      <c r="BU63" s="26">
        <v>5.7385036683216234E-2</v>
      </c>
      <c r="BV63" s="26">
        <v>3.4403669724770644E-2</v>
      </c>
      <c r="BW63" s="26">
        <v>2.3112236821275921E-3</v>
      </c>
      <c r="BX63" s="26">
        <v>2.0285068859151215E-2</v>
      </c>
      <c r="BY63" s="26">
        <v>5.7001555643270098E-3</v>
      </c>
      <c r="BZ63" s="26">
        <v>1.7373175816539263E-4</v>
      </c>
      <c r="CA63" s="26">
        <v>1.0070493454179255E-2</v>
      </c>
      <c r="CB63" s="26">
        <v>2.8161047251570676E-2</v>
      </c>
      <c r="CC63" s="26">
        <v>2.7585602942464312E-2</v>
      </c>
      <c r="CD63" s="26">
        <v>2.7417746759720836E-3</v>
      </c>
      <c r="CE63" s="26">
        <v>8.948447384638604E-3</v>
      </c>
      <c r="CF63" s="26">
        <v>3.9329068241469818E-2</v>
      </c>
      <c r="CG63" s="26">
        <v>1.1780545270952542E-3</v>
      </c>
      <c r="CH63" s="26">
        <v>1.4925373134328358E-2</v>
      </c>
      <c r="CI63" s="26">
        <v>4.9816465652857888E-3</v>
      </c>
      <c r="CJ63" s="26">
        <v>2.1284457726944751E-2</v>
      </c>
      <c r="CK63" s="26">
        <v>1.3621718824146457E-2</v>
      </c>
      <c r="CL63" s="26">
        <v>8.7141437255853736E-3</v>
      </c>
      <c r="CM63" s="26">
        <v>4.7106843969810545E-3</v>
      </c>
      <c r="CN63" s="26">
        <v>3.6866359447004608E-3</v>
      </c>
      <c r="CO63" s="26">
        <v>6.7625929593191055E-3</v>
      </c>
      <c r="CP63" s="26">
        <v>5.5606672800736084E-3</v>
      </c>
      <c r="CQ63" s="26">
        <v>3.8120142904497071E-3</v>
      </c>
      <c r="CR63" s="26">
        <v>3.7497587471394304E-3</v>
      </c>
      <c r="CS63" s="26">
        <v>4.8037331869338459E-4</v>
      </c>
      <c r="CT63" s="26">
        <v>1.7389007505888049E-3</v>
      </c>
      <c r="CU63" s="26">
        <v>3.3514372764604583E-3</v>
      </c>
      <c r="CV63" s="26">
        <v>4.5161178689460662E-3</v>
      </c>
      <c r="CW63" s="26">
        <v>2.9840302930523544E-3</v>
      </c>
      <c r="CX63" s="26">
        <v>5.5319933616079665E-3</v>
      </c>
      <c r="CY63" s="26">
        <v>8.7972269832714747E-3</v>
      </c>
      <c r="CZ63" s="26">
        <v>8.1119949665183592E-3</v>
      </c>
      <c r="DA63" s="26">
        <v>0</v>
      </c>
      <c r="DB63" s="26">
        <v>0</v>
      </c>
      <c r="DC63" s="6">
        <v>8.8259562148864067E-3</v>
      </c>
    </row>
    <row r="64" spans="1:107" customFormat="1" ht="12.75" customHeight="1">
      <c r="A64" s="254">
        <v>413</v>
      </c>
      <c r="B64" s="298" t="s">
        <v>300</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c r="Y64" s="1">
        <v>0</v>
      </c>
      <c r="Z64" s="1">
        <v>0</v>
      </c>
      <c r="AA64" s="1">
        <v>0</v>
      </c>
      <c r="AB64" s="1">
        <v>0</v>
      </c>
      <c r="AC64" s="1">
        <v>0</v>
      </c>
      <c r="AD64" s="1">
        <v>0</v>
      </c>
      <c r="AE64" s="1">
        <v>0</v>
      </c>
      <c r="AF64" s="1">
        <v>0</v>
      </c>
      <c r="AG64" s="1">
        <v>0</v>
      </c>
      <c r="AH64" s="1">
        <v>0</v>
      </c>
      <c r="AI64" s="1">
        <v>0</v>
      </c>
      <c r="AJ64" s="1">
        <v>0</v>
      </c>
      <c r="AK64" s="1">
        <v>0</v>
      </c>
      <c r="AL64" s="1">
        <v>0</v>
      </c>
      <c r="AM64" s="1">
        <v>0</v>
      </c>
      <c r="AN64" s="1">
        <v>0</v>
      </c>
      <c r="AO64" s="1">
        <v>0</v>
      </c>
      <c r="AP64" s="1">
        <v>0</v>
      </c>
      <c r="AQ64" s="1">
        <v>0</v>
      </c>
      <c r="AR64" s="1">
        <v>0</v>
      </c>
      <c r="AS64" s="1">
        <v>0</v>
      </c>
      <c r="AT64" s="1">
        <v>0</v>
      </c>
      <c r="AU64" s="1">
        <v>0</v>
      </c>
      <c r="AV64" s="1">
        <v>0</v>
      </c>
      <c r="AW64" s="1">
        <v>0</v>
      </c>
      <c r="AX64" s="1">
        <v>0</v>
      </c>
      <c r="AY64" s="1">
        <v>0</v>
      </c>
      <c r="AZ64" s="1">
        <v>0</v>
      </c>
      <c r="BA64" s="1">
        <v>0</v>
      </c>
      <c r="BB64" s="1">
        <v>0</v>
      </c>
      <c r="BC64" s="1">
        <v>0</v>
      </c>
      <c r="BD64" s="1">
        <v>0</v>
      </c>
      <c r="BE64" s="1">
        <v>0</v>
      </c>
      <c r="BF64" s="1">
        <v>0</v>
      </c>
      <c r="BG64" s="1">
        <v>0</v>
      </c>
      <c r="BH64" s="1">
        <v>0</v>
      </c>
      <c r="BI64" s="1">
        <v>0</v>
      </c>
      <c r="BJ64" s="1">
        <v>0</v>
      </c>
      <c r="BK64" s="1">
        <v>0</v>
      </c>
      <c r="BL64" s="1">
        <v>0</v>
      </c>
      <c r="BM64" s="1">
        <v>0</v>
      </c>
      <c r="BN64" s="1">
        <v>0</v>
      </c>
      <c r="BO64" s="1">
        <v>0</v>
      </c>
      <c r="BP64" s="1">
        <v>0</v>
      </c>
      <c r="BQ64" s="1">
        <v>0</v>
      </c>
      <c r="BR64" s="1">
        <v>0</v>
      </c>
      <c r="BS64" s="1">
        <v>0</v>
      </c>
      <c r="BT64" s="1">
        <v>0</v>
      </c>
      <c r="BU64" s="1">
        <v>0</v>
      </c>
      <c r="BV64" s="1">
        <v>0</v>
      </c>
      <c r="BW64" s="1">
        <v>0</v>
      </c>
      <c r="BX64" s="1">
        <v>0</v>
      </c>
      <c r="BY64" s="1">
        <v>0</v>
      </c>
      <c r="BZ64" s="1">
        <v>0</v>
      </c>
      <c r="CA64" s="1">
        <v>0</v>
      </c>
      <c r="CB64" s="1">
        <v>0</v>
      </c>
      <c r="CC64" s="1">
        <v>0</v>
      </c>
      <c r="CD64" s="1">
        <v>0</v>
      </c>
      <c r="CE64" s="1">
        <v>0</v>
      </c>
      <c r="CF64" s="1">
        <v>0</v>
      </c>
      <c r="CG64" s="1">
        <v>0</v>
      </c>
      <c r="CH64" s="1">
        <v>0</v>
      </c>
      <c r="CI64" s="1">
        <v>0</v>
      </c>
      <c r="CJ64" s="1">
        <v>0</v>
      </c>
      <c r="CK64" s="1">
        <v>0</v>
      </c>
      <c r="CL64" s="1">
        <v>0</v>
      </c>
      <c r="CM64" s="1">
        <v>0</v>
      </c>
      <c r="CN64" s="1">
        <v>0</v>
      </c>
      <c r="CO64" s="1">
        <v>0</v>
      </c>
      <c r="CP64" s="1">
        <v>0</v>
      </c>
      <c r="CQ64" s="1">
        <v>0</v>
      </c>
      <c r="CR64" s="1">
        <v>0</v>
      </c>
      <c r="CS64" s="1">
        <v>0</v>
      </c>
      <c r="CT64" s="1">
        <v>0</v>
      </c>
      <c r="CU64" s="1">
        <v>0</v>
      </c>
      <c r="CV64" s="1">
        <v>0</v>
      </c>
      <c r="CW64" s="1">
        <v>0</v>
      </c>
      <c r="CX64" s="1">
        <v>0</v>
      </c>
      <c r="CY64" s="1">
        <v>0</v>
      </c>
      <c r="CZ64" s="1">
        <v>0</v>
      </c>
      <c r="DA64" s="1">
        <v>0</v>
      </c>
      <c r="DB64" s="1">
        <v>0</v>
      </c>
      <c r="DC64" s="3">
        <v>0</v>
      </c>
    </row>
    <row r="65" spans="1:107" customFormat="1" ht="12.75" customHeight="1">
      <c r="A65" s="254">
        <v>419</v>
      </c>
      <c r="B65" s="298" t="s">
        <v>301</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c r="Y65" s="1">
        <v>0</v>
      </c>
      <c r="Z65" s="1">
        <v>0</v>
      </c>
      <c r="AA65" s="1">
        <v>0</v>
      </c>
      <c r="AB65" s="1">
        <v>0</v>
      </c>
      <c r="AC65" s="1">
        <v>0</v>
      </c>
      <c r="AD65" s="1">
        <v>0</v>
      </c>
      <c r="AE65" s="1">
        <v>0</v>
      </c>
      <c r="AF65" s="1">
        <v>0</v>
      </c>
      <c r="AG65" s="1">
        <v>0</v>
      </c>
      <c r="AH65" s="1">
        <v>0</v>
      </c>
      <c r="AI65" s="1">
        <v>0</v>
      </c>
      <c r="AJ65" s="1">
        <v>0</v>
      </c>
      <c r="AK65" s="1">
        <v>0</v>
      </c>
      <c r="AL65" s="1">
        <v>0</v>
      </c>
      <c r="AM65" s="1">
        <v>0</v>
      </c>
      <c r="AN65" s="1">
        <v>0</v>
      </c>
      <c r="AO65" s="1">
        <v>0</v>
      </c>
      <c r="AP65" s="1">
        <v>0</v>
      </c>
      <c r="AQ65" s="1">
        <v>0</v>
      </c>
      <c r="AR65" s="1">
        <v>0</v>
      </c>
      <c r="AS65" s="1">
        <v>0</v>
      </c>
      <c r="AT65" s="1">
        <v>0</v>
      </c>
      <c r="AU65" s="1">
        <v>0</v>
      </c>
      <c r="AV65" s="1">
        <v>0</v>
      </c>
      <c r="AW65" s="1">
        <v>0</v>
      </c>
      <c r="AX65" s="1">
        <v>0</v>
      </c>
      <c r="AY65" s="1">
        <v>0</v>
      </c>
      <c r="AZ65" s="1">
        <v>0</v>
      </c>
      <c r="BA65" s="1">
        <v>0</v>
      </c>
      <c r="BB65" s="1">
        <v>0</v>
      </c>
      <c r="BC65" s="1">
        <v>0</v>
      </c>
      <c r="BD65" s="1">
        <v>0</v>
      </c>
      <c r="BE65" s="1">
        <v>0</v>
      </c>
      <c r="BF65" s="1">
        <v>0</v>
      </c>
      <c r="BG65" s="1">
        <v>0</v>
      </c>
      <c r="BH65" s="1">
        <v>0</v>
      </c>
      <c r="BI65" s="1">
        <v>0</v>
      </c>
      <c r="BJ65" s="1">
        <v>0</v>
      </c>
      <c r="BK65" s="1">
        <v>0</v>
      </c>
      <c r="BL65" s="1">
        <v>0</v>
      </c>
      <c r="BM65" s="1">
        <v>0</v>
      </c>
      <c r="BN65" s="1">
        <v>0</v>
      </c>
      <c r="BO65" s="1">
        <v>0</v>
      </c>
      <c r="BP65" s="1">
        <v>0</v>
      </c>
      <c r="BQ65" s="1">
        <v>0</v>
      </c>
      <c r="BR65" s="1">
        <v>0</v>
      </c>
      <c r="BS65" s="1">
        <v>0</v>
      </c>
      <c r="BT65" s="1">
        <v>0</v>
      </c>
      <c r="BU65" s="1">
        <v>0</v>
      </c>
      <c r="BV65" s="1">
        <v>0</v>
      </c>
      <c r="BW65" s="1">
        <v>0</v>
      </c>
      <c r="BX65" s="1">
        <v>0</v>
      </c>
      <c r="BY65" s="1">
        <v>0</v>
      </c>
      <c r="BZ65" s="1">
        <v>0</v>
      </c>
      <c r="CA65" s="1">
        <v>0</v>
      </c>
      <c r="CB65" s="1">
        <v>0</v>
      </c>
      <c r="CC65" s="1">
        <v>0</v>
      </c>
      <c r="CD65" s="1">
        <v>0</v>
      </c>
      <c r="CE65" s="1">
        <v>0</v>
      </c>
      <c r="CF65" s="1">
        <v>0</v>
      </c>
      <c r="CG65" s="1">
        <v>0</v>
      </c>
      <c r="CH65" s="1">
        <v>0</v>
      </c>
      <c r="CI65" s="1">
        <v>0</v>
      </c>
      <c r="CJ65" s="1">
        <v>0</v>
      </c>
      <c r="CK65" s="1">
        <v>0</v>
      </c>
      <c r="CL65" s="1">
        <v>0</v>
      </c>
      <c r="CM65" s="1">
        <v>0</v>
      </c>
      <c r="CN65" s="1">
        <v>0</v>
      </c>
      <c r="CO65" s="1">
        <v>0</v>
      </c>
      <c r="CP65" s="1">
        <v>0</v>
      </c>
      <c r="CQ65" s="1">
        <v>0</v>
      </c>
      <c r="CR65" s="1">
        <v>0</v>
      </c>
      <c r="CS65" s="1">
        <v>0</v>
      </c>
      <c r="CT65" s="1">
        <v>0</v>
      </c>
      <c r="CU65" s="1">
        <v>0</v>
      </c>
      <c r="CV65" s="1">
        <v>0</v>
      </c>
      <c r="CW65" s="1">
        <v>0</v>
      </c>
      <c r="CX65" s="1">
        <v>0</v>
      </c>
      <c r="CY65" s="1">
        <v>0</v>
      </c>
      <c r="CZ65" s="1">
        <v>0</v>
      </c>
      <c r="DA65" s="1">
        <v>0</v>
      </c>
      <c r="DB65" s="1">
        <v>0</v>
      </c>
      <c r="DC65" s="3">
        <v>0</v>
      </c>
    </row>
    <row r="66" spans="1:107" customFormat="1" ht="12.75" customHeight="1">
      <c r="A66" s="254">
        <v>461</v>
      </c>
      <c r="B66" s="298" t="s">
        <v>302</v>
      </c>
      <c r="C66" s="1">
        <v>7.2145754371966218E-3</v>
      </c>
      <c r="D66" s="1">
        <v>1.1501377410468319E-2</v>
      </c>
      <c r="E66" s="1">
        <v>3.2786885245901641E-2</v>
      </c>
      <c r="F66" s="1">
        <v>8.5650980521842657E-3</v>
      </c>
      <c r="G66" s="1">
        <v>8.2051026261316315E-3</v>
      </c>
      <c r="H66" s="1">
        <v>3.6848094808303575E-2</v>
      </c>
      <c r="I66" s="1">
        <v>0</v>
      </c>
      <c r="J66" s="1">
        <v>8.1230000189347323E-3</v>
      </c>
      <c r="K66" s="1">
        <v>3.3976531498543863E-3</v>
      </c>
      <c r="L66" s="1">
        <v>6.7831685444929872E-3</v>
      </c>
      <c r="M66" s="1">
        <v>0</v>
      </c>
      <c r="N66" s="1">
        <v>2.564102564102564E-2</v>
      </c>
      <c r="O66" s="1">
        <v>8.2364959775252204E-3</v>
      </c>
      <c r="P66" s="1">
        <v>9.2944233459924044E-3</v>
      </c>
      <c r="Q66" s="1">
        <v>8.2055906221821465E-3</v>
      </c>
      <c r="R66" s="1">
        <v>7.2571641235578715E-2</v>
      </c>
      <c r="S66" s="1">
        <v>6.2974624930542695E-3</v>
      </c>
      <c r="T66" s="1">
        <v>1.1838094562982916E-2</v>
      </c>
      <c r="U66" s="1">
        <v>3.5231943628890192E-2</v>
      </c>
      <c r="V66" s="1">
        <v>0.18324328437714024</v>
      </c>
      <c r="W66" s="1">
        <v>7.4778818164871882E-3</v>
      </c>
      <c r="X66" s="1">
        <v>2.6887589616551376E-2</v>
      </c>
      <c r="Y66" s="1">
        <v>1.7162889822065854E-2</v>
      </c>
      <c r="Z66" s="1">
        <v>0</v>
      </c>
      <c r="AA66" s="1">
        <v>3.3380826378994503E-3</v>
      </c>
      <c r="AB66" s="1">
        <v>1.1527948342114645E-2</v>
      </c>
      <c r="AC66" s="1">
        <v>5.0812461035386379E-3</v>
      </c>
      <c r="AD66" s="1">
        <v>8.5020408401604644E-3</v>
      </c>
      <c r="AE66" s="1">
        <v>1.5631932830472029E-2</v>
      </c>
      <c r="AF66" s="1">
        <v>1.4898455265427742E-2</v>
      </c>
      <c r="AG66" s="1">
        <v>5.9852670349907922E-3</v>
      </c>
      <c r="AH66" s="1">
        <v>2.3121387283236993E-2</v>
      </c>
      <c r="AI66" s="1">
        <v>7.1928446459813625E-2</v>
      </c>
      <c r="AJ66" s="1">
        <v>3.2507593014426725E-2</v>
      </c>
      <c r="AK66" s="1">
        <v>3.8013422818791949E-2</v>
      </c>
      <c r="AL66" s="1">
        <v>1.1240018801383646E-2</v>
      </c>
      <c r="AM66" s="1">
        <v>3.647276084949215E-2</v>
      </c>
      <c r="AN66" s="1">
        <v>7.3606729758149319E-3</v>
      </c>
      <c r="AO66" s="1">
        <v>2.9362995030457684E-2</v>
      </c>
      <c r="AP66" s="1">
        <v>1.8774742288245209E-2</v>
      </c>
      <c r="AQ66" s="1">
        <v>7.9185520361990946E-3</v>
      </c>
      <c r="AR66" s="1">
        <v>1.3779251716567799E-2</v>
      </c>
      <c r="AS66" s="1">
        <v>7.3328635602924333E-3</v>
      </c>
      <c r="AT66" s="1">
        <v>7.6145224171539957E-3</v>
      </c>
      <c r="AU66" s="1">
        <v>8.7274413648159299E-3</v>
      </c>
      <c r="AV66" s="1">
        <v>3.0386213732891076E-2</v>
      </c>
      <c r="AW66" s="1">
        <v>1.490481976508708E-2</v>
      </c>
      <c r="AX66" s="1">
        <v>5.640995190309364E-3</v>
      </c>
      <c r="AY66" s="1">
        <v>4.6282011724776305E-3</v>
      </c>
      <c r="AZ66" s="1">
        <v>5.1643192488262908E-3</v>
      </c>
      <c r="BA66" s="1">
        <v>8.7556175422284204E-3</v>
      </c>
      <c r="BB66" s="1">
        <v>5.1794588625069023E-3</v>
      </c>
      <c r="BC66" s="1">
        <v>6.2139369729249886E-3</v>
      </c>
      <c r="BD66" s="1">
        <v>5.3520786991194877E-3</v>
      </c>
      <c r="BE66" s="1">
        <v>1.0890575644712649E-2</v>
      </c>
      <c r="BF66" s="1">
        <v>0</v>
      </c>
      <c r="BG66" s="1">
        <v>5.8515552817985832E-3</v>
      </c>
      <c r="BH66" s="1">
        <v>2.5846340968984392E-2</v>
      </c>
      <c r="BI66" s="1">
        <v>3.4865575399149916E-3</v>
      </c>
      <c r="BJ66" s="1">
        <v>1.957957699507283E-3</v>
      </c>
      <c r="BK66" s="1">
        <v>2.7113270903289049E-3</v>
      </c>
      <c r="BL66" s="1">
        <v>4.6613768671404003E-3</v>
      </c>
      <c r="BM66" s="1">
        <v>0.11206847110658295</v>
      </c>
      <c r="BN66" s="1">
        <v>1.8393659806008988E-2</v>
      </c>
      <c r="BO66" s="1">
        <v>3.8318377239807251E-2</v>
      </c>
      <c r="BP66" s="1">
        <v>3.4606324031985138E-2</v>
      </c>
      <c r="BQ66" s="1">
        <v>2.3470469617279586E-2</v>
      </c>
      <c r="BR66" s="1">
        <v>3.3225950912269043E-3</v>
      </c>
      <c r="BS66" s="1">
        <v>2.2644058931217854E-2</v>
      </c>
      <c r="BT66" s="1">
        <v>4.6854082998661313E-3</v>
      </c>
      <c r="BU66" s="1">
        <v>0</v>
      </c>
      <c r="BV66" s="1">
        <v>3.1171809841534611E-2</v>
      </c>
      <c r="BW66" s="1">
        <v>4.5274655690992561E-3</v>
      </c>
      <c r="BX66" s="1">
        <v>1.2269657252284793E-3</v>
      </c>
      <c r="BY66" s="1">
        <v>9.6937472427964424E-4</v>
      </c>
      <c r="BZ66" s="1">
        <v>2.8665740097289782E-3</v>
      </c>
      <c r="CA66" s="1">
        <v>3.0211480362537764E-3</v>
      </c>
      <c r="CB66" s="1">
        <v>4.8887901254520111E-2</v>
      </c>
      <c r="CC66" s="1">
        <v>7.4875207986688855E-3</v>
      </c>
      <c r="CD66" s="1">
        <v>5.9820538384845467E-3</v>
      </c>
      <c r="CE66" s="1">
        <v>9.7156368301241341E-3</v>
      </c>
      <c r="CF66" s="1">
        <v>5.8645013123359577E-3</v>
      </c>
      <c r="CG66" s="1">
        <v>2.3140356782228207E-3</v>
      </c>
      <c r="CH66" s="1">
        <v>4.0705563093622792E-3</v>
      </c>
      <c r="CI66" s="1">
        <v>3.2337004020276177E-3</v>
      </c>
      <c r="CJ66" s="1">
        <v>7.1805396390255839E-3</v>
      </c>
      <c r="CK66" s="1">
        <v>1.8961512525287844E-2</v>
      </c>
      <c r="CL66" s="1">
        <v>5.7786098976030324E-3</v>
      </c>
      <c r="CM66" s="1">
        <v>5.6284335369923503E-3</v>
      </c>
      <c r="CN66" s="1">
        <v>8.2949308755760377E-3</v>
      </c>
      <c r="CO66" s="1">
        <v>1.8233720268818338E-2</v>
      </c>
      <c r="CP66" s="1">
        <v>9.6911629395527461E-3</v>
      </c>
      <c r="CQ66" s="1">
        <v>2.3019409966483738E-3</v>
      </c>
      <c r="CR66" s="1">
        <v>4.5493396564559264E-3</v>
      </c>
      <c r="CS66" s="1">
        <v>4.0488608289870982E-3</v>
      </c>
      <c r="CT66" s="1">
        <v>3.0815962668662368E-3</v>
      </c>
      <c r="CU66" s="1">
        <v>5.6563783282553978E-3</v>
      </c>
      <c r="CV66" s="1">
        <v>2.6300763068191648E-2</v>
      </c>
      <c r="CW66" s="1">
        <v>1.3246350565250796E-2</v>
      </c>
      <c r="CX66" s="1">
        <v>2.3260714944284923E-2</v>
      </c>
      <c r="CY66" s="1">
        <v>3.3474930202024591E-2</v>
      </c>
      <c r="CZ66" s="1">
        <v>2.7526852725720193E-2</v>
      </c>
      <c r="DA66" s="1">
        <v>0</v>
      </c>
      <c r="DB66" s="1">
        <v>9.523089713551508E-3</v>
      </c>
      <c r="DC66" s="3">
        <v>1.6018492407345691E-2</v>
      </c>
    </row>
    <row r="67" spans="1:107" customFormat="1" ht="12.75" customHeight="1">
      <c r="A67" s="254">
        <v>462</v>
      </c>
      <c r="B67" s="298" t="s">
        <v>303</v>
      </c>
      <c r="C67" s="1">
        <v>0</v>
      </c>
      <c r="D67" s="1">
        <v>0</v>
      </c>
      <c r="E67" s="1">
        <v>9.7474523704031897E-4</v>
      </c>
      <c r="F67" s="1">
        <v>0</v>
      </c>
      <c r="G67" s="1">
        <v>0</v>
      </c>
      <c r="H67" s="1">
        <v>3.924184750618059E-5</v>
      </c>
      <c r="I67" s="1">
        <v>0</v>
      </c>
      <c r="J67" s="1">
        <v>1.30649650654195E-3</v>
      </c>
      <c r="K67" s="1">
        <v>1.6349609142156446E-3</v>
      </c>
      <c r="L67" s="1">
        <v>1.0347206254311336E-3</v>
      </c>
      <c r="M67" s="1">
        <v>0</v>
      </c>
      <c r="N67" s="1">
        <v>1.1752136752136752E-2</v>
      </c>
      <c r="O67" s="1">
        <v>7.6618567232792745E-4</v>
      </c>
      <c r="P67" s="1">
        <v>3.3313345326137651E-5</v>
      </c>
      <c r="Q67" s="1">
        <v>4.5085662759242559E-4</v>
      </c>
      <c r="R67" s="1">
        <v>8.1875697804242647E-4</v>
      </c>
      <c r="S67" s="1">
        <v>7.4087794035932581E-4</v>
      </c>
      <c r="T67" s="1">
        <v>7.0886793790316861E-4</v>
      </c>
      <c r="U67" s="1">
        <v>1.3897044431395576E-2</v>
      </c>
      <c r="V67" s="1">
        <v>3.081957233087284E-3</v>
      </c>
      <c r="W67" s="1">
        <v>1.1829822624356529E-4</v>
      </c>
      <c r="X67" s="1">
        <v>1.107413899881386E-3</v>
      </c>
      <c r="Y67" s="1">
        <v>5.6747247758483709E-4</v>
      </c>
      <c r="Z67" s="1">
        <v>0</v>
      </c>
      <c r="AA67" s="1">
        <v>1.404437207408915E-3</v>
      </c>
      <c r="AB67" s="1">
        <v>1.2082557540704353E-3</v>
      </c>
      <c r="AC67" s="1">
        <v>5.209753352910429E-6</v>
      </c>
      <c r="AD67" s="1">
        <v>8.3502186823004561E-4</v>
      </c>
      <c r="AE67" s="1">
        <v>5.1878903716850401E-3</v>
      </c>
      <c r="AF67" s="1">
        <v>2.4700070571630206E-3</v>
      </c>
      <c r="AG67" s="1">
        <v>4.6040515653775324E-4</v>
      </c>
      <c r="AH67" s="1">
        <v>1.7341040462427744E-2</v>
      </c>
      <c r="AI67" s="1">
        <v>2.8564287499553681E-4</v>
      </c>
      <c r="AJ67" s="1">
        <v>2.4819665907365222E-2</v>
      </c>
      <c r="AK67" s="1">
        <v>2.9530201342281878E-3</v>
      </c>
      <c r="AL67" s="1">
        <v>1.623308086565173E-3</v>
      </c>
      <c r="AM67" s="1">
        <v>6.6943674976915977E-3</v>
      </c>
      <c r="AN67" s="1">
        <v>0</v>
      </c>
      <c r="AO67" s="1">
        <v>1.7376022082441777E-4</v>
      </c>
      <c r="AP67" s="1">
        <v>2.3517422490495041E-3</v>
      </c>
      <c r="AQ67" s="1">
        <v>2.0884093282283328E-3</v>
      </c>
      <c r="AR67" s="1">
        <v>4.3906768181605866E-3</v>
      </c>
      <c r="AS67" s="1">
        <v>1.2331542323614903E-3</v>
      </c>
      <c r="AT67" s="1">
        <v>1.0660331384015594E-3</v>
      </c>
      <c r="AU67" s="1">
        <v>1.4257945474459037E-3</v>
      </c>
      <c r="AV67" s="1">
        <v>5.3566662854092799E-3</v>
      </c>
      <c r="AW67" s="1">
        <v>1.5390846496557311E-3</v>
      </c>
      <c r="AX67" s="1">
        <v>1.5438513152425627E-3</v>
      </c>
      <c r="AY67" s="1">
        <v>0</v>
      </c>
      <c r="AZ67" s="1">
        <v>1.1267605633802818E-3</v>
      </c>
      <c r="BA67" s="1">
        <v>2.247016891368356E-3</v>
      </c>
      <c r="BB67" s="1">
        <v>4.0861402540033132E-4</v>
      </c>
      <c r="BC67" s="1">
        <v>8.8770528184642697E-4</v>
      </c>
      <c r="BD67" s="1">
        <v>3.0911901081916537E-3</v>
      </c>
      <c r="BE67" s="1">
        <v>1.1786337277827543E-3</v>
      </c>
      <c r="BF67" s="1">
        <v>0</v>
      </c>
      <c r="BG67" s="1">
        <v>7.6994148444718203E-4</v>
      </c>
      <c r="BH67" s="1">
        <v>2.6353131968376241E-3</v>
      </c>
      <c r="BI67" s="1">
        <v>9.7942274978794785E-4</v>
      </c>
      <c r="BJ67" s="1">
        <v>1.1511069991608752E-3</v>
      </c>
      <c r="BK67" s="1">
        <v>6.8825995369887582E-4</v>
      </c>
      <c r="BL67" s="1">
        <v>7.2510306822184012E-4</v>
      </c>
      <c r="BM67" s="1">
        <v>7.7930752959513123E-4</v>
      </c>
      <c r="BN67" s="1">
        <v>1.8571090607996214E-2</v>
      </c>
      <c r="BO67" s="1">
        <v>1.2984389877946736E-3</v>
      </c>
      <c r="BP67" s="1">
        <v>3.882013338199675E-3</v>
      </c>
      <c r="BQ67" s="1">
        <v>6.6402649869377519E-3</v>
      </c>
      <c r="BR67" s="1">
        <v>9.1973284409324456E-4</v>
      </c>
      <c r="BS67" s="1">
        <v>2.8550257170255429E-3</v>
      </c>
      <c r="BT67" s="1">
        <v>1.6304534376823532E-4</v>
      </c>
      <c r="BU67" s="1">
        <v>0</v>
      </c>
      <c r="BV67" s="1">
        <v>6.2552126772310256E-4</v>
      </c>
      <c r="BW67" s="1">
        <v>7.8359981003640964E-4</v>
      </c>
      <c r="BX67" s="1">
        <v>2.1787241849851503E-4</v>
      </c>
      <c r="BY67" s="1">
        <v>7.6621235691564694E-4</v>
      </c>
      <c r="BZ67" s="1">
        <v>6.0806115357887425E-4</v>
      </c>
      <c r="CA67" s="1">
        <v>5.0352467270896274E-4</v>
      </c>
      <c r="CB67" s="1">
        <v>1.8181450879780207E-4</v>
      </c>
      <c r="CC67" s="1">
        <v>9.1952009808214381E-4</v>
      </c>
      <c r="CD67" s="1">
        <v>9.9700897308075765E-4</v>
      </c>
      <c r="CE67" s="1">
        <v>1.1319188539950448E-3</v>
      </c>
      <c r="CF67" s="1">
        <v>1.2303149606299212E-3</v>
      </c>
      <c r="CG67" s="1">
        <v>1.6829350387075059E-4</v>
      </c>
      <c r="CH67" s="1">
        <v>1.3568521031207597E-3</v>
      </c>
      <c r="CI67" s="1">
        <v>8.7397308162908587E-4</v>
      </c>
      <c r="CJ67" s="1">
        <v>2.7838323009435071E-3</v>
      </c>
      <c r="CK67" s="1">
        <v>3.176902520042958E-3</v>
      </c>
      <c r="CL67" s="1">
        <v>5.0851767098906691E-3</v>
      </c>
      <c r="CM67" s="1">
        <v>1.8098269754068901E-3</v>
      </c>
      <c r="CN67" s="1">
        <v>2.4577572964669739E-3</v>
      </c>
      <c r="CO67" s="1">
        <v>5.8777677123053908E-3</v>
      </c>
      <c r="CP67" s="1">
        <v>4.6905628675441057E-3</v>
      </c>
      <c r="CQ67" s="1">
        <v>1.4732422378549593E-3</v>
      </c>
      <c r="CR67" s="1">
        <v>1.378587774683614E-4</v>
      </c>
      <c r="CS67" s="1">
        <v>2.7449903925336259E-4</v>
      </c>
      <c r="CT67" s="1">
        <v>2.399242807774427E-3</v>
      </c>
      <c r="CU67" s="1">
        <v>2.0002649357530799E-3</v>
      </c>
      <c r="CV67" s="1">
        <v>1.939681276279134E-2</v>
      </c>
      <c r="CW67" s="1">
        <v>1.3225771045988365E-2</v>
      </c>
      <c r="CX67" s="1">
        <v>7.7184478807196862E-3</v>
      </c>
      <c r="CY67" s="1">
        <v>1.3665843310250404E-3</v>
      </c>
      <c r="CZ67" s="1">
        <v>5.9997303491977887E-3</v>
      </c>
      <c r="DA67" s="1">
        <v>0</v>
      </c>
      <c r="DB67" s="1">
        <v>1.5116015418335728E-4</v>
      </c>
      <c r="DC67" s="3">
        <v>2.1267787643053622E-3</v>
      </c>
    </row>
    <row r="68" spans="1:107" customFormat="1" ht="12.75" customHeight="1">
      <c r="A68" s="255">
        <v>471</v>
      </c>
      <c r="B68" s="271" t="s">
        <v>216</v>
      </c>
      <c r="C68" s="26">
        <v>2.3272823990956845E-4</v>
      </c>
      <c r="D68" s="26">
        <v>2.6629935720844811E-3</v>
      </c>
      <c r="E68" s="26">
        <v>2.9242357111209571E-3</v>
      </c>
      <c r="F68" s="26">
        <v>3.9683851979232116E-4</v>
      </c>
      <c r="G68" s="26">
        <v>5.2372995485946581E-4</v>
      </c>
      <c r="H68" s="26">
        <v>2.3152690028646547E-3</v>
      </c>
      <c r="I68" s="26">
        <v>0</v>
      </c>
      <c r="J68" s="26">
        <v>2.3352836107271568E-3</v>
      </c>
      <c r="K68" s="26">
        <v>1.8393310284926E-3</v>
      </c>
      <c r="L68" s="26">
        <v>1.1496895838123707E-4</v>
      </c>
      <c r="M68" s="26">
        <v>0</v>
      </c>
      <c r="N68" s="26">
        <v>3.472222222222222E-3</v>
      </c>
      <c r="O68" s="26">
        <v>3.8309283616396372E-4</v>
      </c>
      <c r="P68" s="26">
        <v>3.3313345326137651E-4</v>
      </c>
      <c r="Q68" s="26">
        <v>4.5085662759242559E-4</v>
      </c>
      <c r="R68" s="26">
        <v>7.2943803498325271E-3</v>
      </c>
      <c r="S68" s="26">
        <v>7.4087794035932581E-4</v>
      </c>
      <c r="T68" s="26">
        <v>4.9620755653221802E-4</v>
      </c>
      <c r="U68" s="26">
        <v>4.1103934233705222E-3</v>
      </c>
      <c r="V68" s="26">
        <v>2.6253709763336122E-3</v>
      </c>
      <c r="W68" s="26">
        <v>8.8544429945941298E-4</v>
      </c>
      <c r="X68" s="26">
        <v>3.2802544427766173E-3</v>
      </c>
      <c r="Y68" s="26">
        <v>2.2068374128299223E-3</v>
      </c>
      <c r="Z68" s="26">
        <v>0</v>
      </c>
      <c r="AA68" s="26">
        <v>2.3610828414410748E-3</v>
      </c>
      <c r="AB68" s="26">
        <v>1.5647902388781047E-3</v>
      </c>
      <c r="AC68" s="26">
        <v>2.3791206978290958E-4</v>
      </c>
      <c r="AD68" s="26">
        <v>2.5050656046901368E-3</v>
      </c>
      <c r="AE68" s="26">
        <v>1.3140380217754872E-3</v>
      </c>
      <c r="AF68" s="26">
        <v>8.6254214694581662E-4</v>
      </c>
      <c r="AG68" s="26">
        <v>4.6040515653775324E-4</v>
      </c>
      <c r="AH68" s="26">
        <v>0</v>
      </c>
      <c r="AI68" s="26">
        <v>1.6245938515371157E-3</v>
      </c>
      <c r="AJ68" s="26">
        <v>5.2201974183750948E-4</v>
      </c>
      <c r="AK68" s="26">
        <v>1.0201342281879195E-3</v>
      </c>
      <c r="AL68" s="26">
        <v>7.2616122467934914E-4</v>
      </c>
      <c r="AM68" s="26">
        <v>4.6168051708217911E-4</v>
      </c>
      <c r="AN68" s="26">
        <v>0</v>
      </c>
      <c r="AO68" s="26">
        <v>8.0922617126800284E-4</v>
      </c>
      <c r="AP68" s="26">
        <v>2.3517422490495043E-4</v>
      </c>
      <c r="AQ68" s="26">
        <v>6.0911938739993037E-4</v>
      </c>
      <c r="AR68" s="26">
        <v>5.6051193423326635E-4</v>
      </c>
      <c r="AS68" s="26">
        <v>6.8263895005725363E-4</v>
      </c>
      <c r="AT68" s="26">
        <v>6.0916179337231965E-4</v>
      </c>
      <c r="AU68" s="26">
        <v>5.377564210090086E-4</v>
      </c>
      <c r="AV68" s="26">
        <v>1.4259026268633956E-3</v>
      </c>
      <c r="AW68" s="26">
        <v>1.0530579181855001E-3</v>
      </c>
      <c r="AX68" s="26">
        <v>4.7503117392078858E-4</v>
      </c>
      <c r="AY68" s="26">
        <v>3.0854674483184202E-4</v>
      </c>
      <c r="AZ68" s="26">
        <v>3.755868544600939E-4</v>
      </c>
      <c r="BA68" s="26">
        <v>1.1622501162250117E-3</v>
      </c>
      <c r="BB68" s="26">
        <v>1.5461071231363889E-4</v>
      </c>
      <c r="BC68" s="26">
        <v>0</v>
      </c>
      <c r="BD68" s="26">
        <v>2.861174147328028E-4</v>
      </c>
      <c r="BE68" s="26">
        <v>8.4861628400358308E-4</v>
      </c>
      <c r="BF68" s="26">
        <v>0</v>
      </c>
      <c r="BG68" s="26">
        <v>3.0797659377887281E-4</v>
      </c>
      <c r="BH68" s="26">
        <v>2.6353131968376241E-3</v>
      </c>
      <c r="BI68" s="26">
        <v>7.0762122113866095E-4</v>
      </c>
      <c r="BJ68" s="26">
        <v>1.3447511672440133E-3</v>
      </c>
      <c r="BK68" s="26">
        <v>4.8664845211031626E-4</v>
      </c>
      <c r="BL68" s="26">
        <v>7.8725475978371211E-4</v>
      </c>
      <c r="BM68" s="26">
        <v>3.9471420330143005E-4</v>
      </c>
      <c r="BN68" s="26">
        <v>3.7260468417317245E-3</v>
      </c>
      <c r="BO68" s="26">
        <v>8.889978936434198E-2</v>
      </c>
      <c r="BP68" s="26">
        <v>1.011977836026411E-2</v>
      </c>
      <c r="BQ68" s="26">
        <v>3.4959704522933427E-3</v>
      </c>
      <c r="BR68" s="26">
        <v>1.6372207695900688E-3</v>
      </c>
      <c r="BS68" s="26">
        <v>2.8986138959114288E-3</v>
      </c>
      <c r="BT68" s="26">
        <v>2.8318401812377718E-4</v>
      </c>
      <c r="BU68" s="26">
        <v>0</v>
      </c>
      <c r="BV68" s="26">
        <v>5.7339449541284407E-3</v>
      </c>
      <c r="BW68" s="26">
        <v>1.6384359664397656E-3</v>
      </c>
      <c r="BX68" s="26">
        <v>1.124909697616017E-2</v>
      </c>
      <c r="BY68" s="26">
        <v>7.7201699598318974E-4</v>
      </c>
      <c r="BZ68" s="26">
        <v>2.6059763724808893E-4</v>
      </c>
      <c r="CA68" s="26">
        <v>1.0070493454179255E-3</v>
      </c>
      <c r="CB68" s="26">
        <v>2.0403628209531119E-3</v>
      </c>
      <c r="CC68" s="26">
        <v>6.6117873719239864E-3</v>
      </c>
      <c r="CD68" s="26">
        <v>7.4775672981056834E-4</v>
      </c>
      <c r="CE68" s="26">
        <v>4.9993082718114475E-3</v>
      </c>
      <c r="CF68" s="26">
        <v>7.3818897637795275E-4</v>
      </c>
      <c r="CG68" s="26">
        <v>1.6829350387075059E-4</v>
      </c>
      <c r="CH68" s="26">
        <v>2.7137042062415195E-3</v>
      </c>
      <c r="CI68" s="26">
        <v>1.0050690438734486E-3</v>
      </c>
      <c r="CJ68" s="26">
        <v>3.7750264027144238E-3</v>
      </c>
      <c r="CK68" s="26">
        <v>1.0344913709133595E-2</v>
      </c>
      <c r="CL68" s="26">
        <v>7.8589094607401239E-3</v>
      </c>
      <c r="CM68" s="26">
        <v>4.5545172939022091E-3</v>
      </c>
      <c r="CN68" s="26">
        <v>3.6866359447004608E-3</v>
      </c>
      <c r="CO68" s="26">
        <v>6.6361893526028608E-3</v>
      </c>
      <c r="CP68" s="26">
        <v>9.3011161339360722E-3</v>
      </c>
      <c r="CQ68" s="26">
        <v>2.5229273323266179E-3</v>
      </c>
      <c r="CR68" s="26">
        <v>3.5843282141773965E-4</v>
      </c>
      <c r="CS68" s="26">
        <v>1.372495196266813E-4</v>
      </c>
      <c r="CT68" s="26">
        <v>9.9051308577843312E-4</v>
      </c>
      <c r="CU68" s="26">
        <v>1.0398728308385217E-3</v>
      </c>
      <c r="CV68" s="26">
        <v>1.2960047064523385E-2</v>
      </c>
      <c r="CW68" s="26">
        <v>1.0920864888596202E-2</v>
      </c>
      <c r="CX68" s="26">
        <v>1.9704433497536946E-2</v>
      </c>
      <c r="CY68" s="26">
        <v>7.5813500831445231E-3</v>
      </c>
      <c r="CZ68" s="26">
        <v>5.6626668464338685E-3</v>
      </c>
      <c r="DA68" s="26">
        <v>0</v>
      </c>
      <c r="DB68" s="26">
        <v>3.2499433149421812E-3</v>
      </c>
      <c r="DC68" s="6">
        <v>2.7531620630295225E-3</v>
      </c>
    </row>
    <row r="69" spans="1:107" customFormat="1" ht="12.75" customHeight="1">
      <c r="A69" s="254">
        <v>481</v>
      </c>
      <c r="B69" s="298" t="s">
        <v>217</v>
      </c>
      <c r="C69" s="1">
        <v>0</v>
      </c>
      <c r="D69" s="1">
        <v>5.5096418732782364E-4</v>
      </c>
      <c r="E69" s="1">
        <v>1.4178112538768277E-3</v>
      </c>
      <c r="F69" s="1">
        <v>0</v>
      </c>
      <c r="G69" s="1">
        <v>0</v>
      </c>
      <c r="H69" s="1">
        <v>6.2786956009888944E-4</v>
      </c>
      <c r="I69" s="1">
        <v>0</v>
      </c>
      <c r="J69" s="1">
        <v>4.4181041284027293E-4</v>
      </c>
      <c r="K69" s="1">
        <v>1.3624674285130371E-4</v>
      </c>
      <c r="L69" s="1">
        <v>1.1496895838123707E-4</v>
      </c>
      <c r="M69" s="1">
        <v>0</v>
      </c>
      <c r="N69" s="1">
        <v>0</v>
      </c>
      <c r="O69" s="1">
        <v>0</v>
      </c>
      <c r="P69" s="1">
        <v>3.3313345326137651E-4</v>
      </c>
      <c r="Q69" s="1">
        <v>9.017132551848512E-5</v>
      </c>
      <c r="R69" s="1">
        <v>2.7167845180498698E-3</v>
      </c>
      <c r="S69" s="1">
        <v>1.8521948508983145E-4</v>
      </c>
      <c r="T69" s="1">
        <v>4.2532076274190119E-4</v>
      </c>
      <c r="U69" s="1">
        <v>3.7189273830495204E-3</v>
      </c>
      <c r="V69" s="1">
        <v>5.5170839357735332E-3</v>
      </c>
      <c r="W69" s="1">
        <v>1.0324208835802062E-3</v>
      </c>
      <c r="X69" s="1">
        <v>1.3383438126528598E-3</v>
      </c>
      <c r="Y69" s="1">
        <v>2.5220999003770539E-4</v>
      </c>
      <c r="Z69" s="1">
        <v>0</v>
      </c>
      <c r="AA69" s="1">
        <v>1.7504579686545899E-3</v>
      </c>
      <c r="AB69" s="1">
        <v>3.1691954205126171E-4</v>
      </c>
      <c r="AC69" s="1">
        <v>0</v>
      </c>
      <c r="AD69" s="1">
        <v>1.8685804044308712E-4</v>
      </c>
      <c r="AE69" s="1">
        <v>3.4130857708454215E-5</v>
      </c>
      <c r="AF69" s="1">
        <v>7.8412922449619694E-5</v>
      </c>
      <c r="AG69" s="1">
        <v>0</v>
      </c>
      <c r="AH69" s="1">
        <v>0</v>
      </c>
      <c r="AI69" s="1">
        <v>1.2496875781054736E-3</v>
      </c>
      <c r="AJ69" s="1">
        <v>2.3728170083523158E-4</v>
      </c>
      <c r="AK69" s="1">
        <v>5.6912751677852345E-3</v>
      </c>
      <c r="AL69" s="1">
        <v>1.2947060595058164E-4</v>
      </c>
      <c r="AM69" s="1">
        <v>0</v>
      </c>
      <c r="AN69" s="1">
        <v>0</v>
      </c>
      <c r="AO69" s="1">
        <v>0</v>
      </c>
      <c r="AP69" s="1">
        <v>8.2310978716732648E-4</v>
      </c>
      <c r="AQ69" s="1">
        <v>8.7017055342847205E-5</v>
      </c>
      <c r="AR69" s="1">
        <v>0</v>
      </c>
      <c r="AS69" s="1">
        <v>1.3212366775301683E-4</v>
      </c>
      <c r="AT69" s="1">
        <v>0</v>
      </c>
      <c r="AU69" s="1">
        <v>6.9069632056202948E-5</v>
      </c>
      <c r="AV69" s="1">
        <v>6.4432498379656108E-4</v>
      </c>
      <c r="AW69" s="1">
        <v>2.4301336573511544E-4</v>
      </c>
      <c r="AX69" s="1">
        <v>1.1875779348019714E-4</v>
      </c>
      <c r="AY69" s="1">
        <v>0</v>
      </c>
      <c r="AZ69" s="1">
        <v>0</v>
      </c>
      <c r="BA69" s="1">
        <v>8.5231675189834186E-4</v>
      </c>
      <c r="BB69" s="1">
        <v>1.6565433462175592E-5</v>
      </c>
      <c r="BC69" s="1">
        <v>0</v>
      </c>
      <c r="BD69" s="1">
        <v>3.3660872321506214E-5</v>
      </c>
      <c r="BE69" s="1">
        <v>7.3075291122530765E-4</v>
      </c>
      <c r="BF69" s="1">
        <v>0</v>
      </c>
      <c r="BG69" s="1">
        <v>0</v>
      </c>
      <c r="BH69" s="1">
        <v>0</v>
      </c>
      <c r="BI69" s="1">
        <v>2.7648776190186089E-4</v>
      </c>
      <c r="BJ69" s="1">
        <v>1.0758009337952106E-5</v>
      </c>
      <c r="BK69" s="1">
        <v>3.3926349232833476E-3</v>
      </c>
      <c r="BL69" s="1">
        <v>3.7912531852741928E-3</v>
      </c>
      <c r="BM69" s="1">
        <v>9.0311959165634906E-3</v>
      </c>
      <c r="BN69" s="1">
        <v>1.0645848119233499E-3</v>
      </c>
      <c r="BO69" s="1">
        <v>1.3850015869809852E-3</v>
      </c>
      <c r="BP69" s="1">
        <v>0</v>
      </c>
      <c r="BQ69" s="1">
        <v>1.3720557969357421E-3</v>
      </c>
      <c r="BR69" s="1">
        <v>2.2872937222214195E-3</v>
      </c>
      <c r="BS69" s="1">
        <v>8.7176357771772298E-5</v>
      </c>
      <c r="BT69" s="1">
        <v>0</v>
      </c>
      <c r="BU69" s="1">
        <v>0</v>
      </c>
      <c r="BV69" s="1">
        <v>1.2301918265221017E-2</v>
      </c>
      <c r="BW69" s="1">
        <v>1.6384359664397656E-3</v>
      </c>
      <c r="BX69" s="1">
        <v>0</v>
      </c>
      <c r="BY69" s="1">
        <v>1.29443451206204E-3</v>
      </c>
      <c r="BZ69" s="1">
        <v>5.2119527449617786E-4</v>
      </c>
      <c r="CA69" s="1">
        <v>3.0211480362537764E-3</v>
      </c>
      <c r="CB69" s="1">
        <v>1.1110886648754571E-3</v>
      </c>
      <c r="CC69" s="1">
        <v>4.5100271477362293E-3</v>
      </c>
      <c r="CD69" s="1">
        <v>1.1216350947158525E-3</v>
      </c>
      <c r="CE69" s="1">
        <v>5.1565192237552036E-3</v>
      </c>
      <c r="CF69" s="1">
        <v>2.7887139107611548E-3</v>
      </c>
      <c r="CG69" s="1">
        <v>1.2622012790306295E-4</v>
      </c>
      <c r="CH69" s="1">
        <v>1.3568521031207597E-3</v>
      </c>
      <c r="CI69" s="1">
        <v>5.6808250305890576E-4</v>
      </c>
      <c r="CJ69" s="1">
        <v>2.2378016962651705E-2</v>
      </c>
      <c r="CK69" s="1">
        <v>4.355753140687829E-3</v>
      </c>
      <c r="CL69" s="1">
        <v>1.7798118484617341E-3</v>
      </c>
      <c r="CM69" s="1">
        <v>2.303999589259126E-3</v>
      </c>
      <c r="CN69" s="1">
        <v>5.837173579109063E-3</v>
      </c>
      <c r="CO69" s="1">
        <v>3.7289063981292268E-3</v>
      </c>
      <c r="CP69" s="1">
        <v>3.3003960475257031E-3</v>
      </c>
      <c r="CQ69" s="1">
        <v>3.6831055946373985E-5</v>
      </c>
      <c r="CR69" s="1">
        <v>3.5843282141773965E-4</v>
      </c>
      <c r="CS69" s="1">
        <v>6.8624759813340648E-5</v>
      </c>
      <c r="CT69" s="1">
        <v>6.1631925337324734E-4</v>
      </c>
      <c r="CU69" s="1">
        <v>1.3909127036693602E-4</v>
      </c>
      <c r="CV69" s="1">
        <v>3.4900420466146422E-2</v>
      </c>
      <c r="CW69" s="1">
        <v>1.1229557677532653E-2</v>
      </c>
      <c r="CX69" s="1">
        <v>8.9038750296356779E-3</v>
      </c>
      <c r="CY69" s="1">
        <v>9.297882177441397E-3</v>
      </c>
      <c r="CZ69" s="1">
        <v>1.0336614084760236E-2</v>
      </c>
      <c r="DA69" s="1">
        <v>0</v>
      </c>
      <c r="DB69" s="1">
        <v>3.7034237774922528E-3</v>
      </c>
      <c r="DC69" s="3">
        <v>2.6643840754128653E-3</v>
      </c>
    </row>
    <row r="70" spans="1:107" customFormat="1" ht="12.75" customHeight="1">
      <c r="A70" s="254">
        <v>511</v>
      </c>
      <c r="B70" s="298" t="s">
        <v>3</v>
      </c>
      <c r="C70" s="1">
        <v>6.5141742580402062E-2</v>
      </c>
      <c r="D70" s="1">
        <v>4.0518824609733703E-2</v>
      </c>
      <c r="E70" s="1">
        <v>4.2534337616304832E-2</v>
      </c>
      <c r="F70" s="1">
        <v>2.5563014649955355E-2</v>
      </c>
      <c r="G70" s="1">
        <v>6.7311768960271343E-2</v>
      </c>
      <c r="H70" s="1">
        <v>2.3545108503708355E-2</v>
      </c>
      <c r="I70" s="1">
        <v>0</v>
      </c>
      <c r="J70" s="1">
        <v>7.5196132265414453E-2</v>
      </c>
      <c r="K70" s="1">
        <v>2.5989066198886183E-2</v>
      </c>
      <c r="L70" s="1">
        <v>9.2435042538514603E-2</v>
      </c>
      <c r="M70" s="1">
        <v>0</v>
      </c>
      <c r="N70" s="1">
        <v>8.8408119658119663E-2</v>
      </c>
      <c r="O70" s="1">
        <v>8.0641042012514361E-2</v>
      </c>
      <c r="P70" s="1">
        <v>9.3477246985142246E-2</v>
      </c>
      <c r="Q70" s="1">
        <v>9.0712353471596036E-2</v>
      </c>
      <c r="R70" s="1">
        <v>6.9259397097134356E-2</v>
      </c>
      <c r="S70" s="1">
        <v>9.5017595851083533E-2</v>
      </c>
      <c r="T70" s="1">
        <v>8.4922378960799599E-2</v>
      </c>
      <c r="U70" s="1">
        <v>4.0321002153063223E-2</v>
      </c>
      <c r="V70" s="1">
        <v>2.7889810516703448E-2</v>
      </c>
      <c r="W70" s="1">
        <v>9.2702791838139356E-3</v>
      </c>
      <c r="X70" s="1">
        <v>3.303872274764609E-2</v>
      </c>
      <c r="Y70" s="1">
        <v>3.2396373220343257E-2</v>
      </c>
      <c r="Z70" s="1">
        <v>0</v>
      </c>
      <c r="AA70" s="1">
        <v>3.456136779971504E-2</v>
      </c>
      <c r="AB70" s="1">
        <v>4.1952224379035771E-2</v>
      </c>
      <c r="AC70" s="1">
        <v>6.017265122611545E-3</v>
      </c>
      <c r="AD70" s="1">
        <v>1.571359333851086E-2</v>
      </c>
      <c r="AE70" s="1">
        <v>7.8876412164237686E-2</v>
      </c>
      <c r="AF70" s="1">
        <v>7.3433701874068849E-2</v>
      </c>
      <c r="AG70" s="1">
        <v>0.11740331491712708</v>
      </c>
      <c r="AH70" s="1">
        <v>4.6242774566473986E-2</v>
      </c>
      <c r="AI70" s="1">
        <v>2.7778769593315957E-2</v>
      </c>
      <c r="AJ70" s="1">
        <v>4.978170083523159E-2</v>
      </c>
      <c r="AK70" s="1">
        <v>5.6536912751677854E-2</v>
      </c>
      <c r="AL70" s="1">
        <v>9.1304922979062349E-3</v>
      </c>
      <c r="AM70" s="1">
        <v>3.0932594644506001E-2</v>
      </c>
      <c r="AN70" s="1">
        <v>0.11706975113915177</v>
      </c>
      <c r="AO70" s="1">
        <v>1.2947618740288045E-2</v>
      </c>
      <c r="AP70" s="1">
        <v>6.3379453611884143E-2</v>
      </c>
      <c r="AQ70" s="1">
        <v>7.2572224155934562E-2</v>
      </c>
      <c r="AR70" s="1">
        <v>6.3991779158297915E-2</v>
      </c>
      <c r="AS70" s="1">
        <v>4.8335241786311989E-2</v>
      </c>
      <c r="AT70" s="1">
        <v>4.556530214424951E-2</v>
      </c>
      <c r="AU70" s="1">
        <v>6.9765261921911847E-2</v>
      </c>
      <c r="AV70" s="1">
        <v>5.3520911967669373E-2</v>
      </c>
      <c r="AW70" s="1">
        <v>3.0781692993114621E-2</v>
      </c>
      <c r="AX70" s="1">
        <v>6.2941630544504482E-2</v>
      </c>
      <c r="AY70" s="1">
        <v>5.2144399876581302E-2</v>
      </c>
      <c r="AZ70" s="1">
        <v>4.1690140845070424E-2</v>
      </c>
      <c r="BA70" s="1">
        <v>6.245157291182396E-2</v>
      </c>
      <c r="BB70" s="1">
        <v>5.7929320817228049E-2</v>
      </c>
      <c r="BC70" s="1">
        <v>4.3497558810474922E-2</v>
      </c>
      <c r="BD70" s="1">
        <v>3.4392996294498969E-2</v>
      </c>
      <c r="BE70" s="1">
        <v>8.2928669086794582E-2</v>
      </c>
      <c r="BF70" s="1">
        <v>0</v>
      </c>
      <c r="BG70" s="1">
        <v>9.1161071758546347E-2</v>
      </c>
      <c r="BH70" s="1">
        <v>5.5747009933103586E-3</v>
      </c>
      <c r="BI70" s="1">
        <v>7.2908416943544954E-2</v>
      </c>
      <c r="BJ70" s="1">
        <v>9.0657744690922387E-2</v>
      </c>
      <c r="BK70" s="1">
        <v>5.6221800460230391E-2</v>
      </c>
      <c r="BL70" s="1">
        <v>5.096438708073505E-2</v>
      </c>
      <c r="BM70" s="1">
        <v>1.6375578998505485E-2</v>
      </c>
      <c r="BN70" s="1">
        <v>1.7861367400047314E-2</v>
      </c>
      <c r="BO70" s="1">
        <v>1.9505439016648873E-2</v>
      </c>
      <c r="BP70" s="1">
        <v>1.461561432031587E-2</v>
      </c>
      <c r="BQ70" s="1">
        <v>1.7013838360739802E-2</v>
      </c>
      <c r="BR70" s="1">
        <v>6.9485575603484388E-3</v>
      </c>
      <c r="BS70" s="1">
        <v>3.203731148112632E-3</v>
      </c>
      <c r="BT70" s="1">
        <v>3.4153708852504034E-3</v>
      </c>
      <c r="BU70" s="1">
        <v>6.8708770608502049E-4</v>
      </c>
      <c r="BV70" s="1">
        <v>3.4403669724770644E-3</v>
      </c>
      <c r="BW70" s="1">
        <v>1.4215608675003958E-2</v>
      </c>
      <c r="BX70" s="1">
        <v>9.6838556537892598E-2</v>
      </c>
      <c r="BY70" s="1">
        <v>1.546936311500151E-2</v>
      </c>
      <c r="BZ70" s="1">
        <v>6.4280750521195276E-3</v>
      </c>
      <c r="CA70" s="1">
        <v>1.0070493454179255E-2</v>
      </c>
      <c r="CB70" s="1">
        <v>1.0383628613563362E-2</v>
      </c>
      <c r="CC70" s="1">
        <v>1.0465014449601542E-2</v>
      </c>
      <c r="CD70" s="1">
        <v>7.9760717846460612E-3</v>
      </c>
      <c r="CE70" s="1">
        <v>5.0370389002779492E-3</v>
      </c>
      <c r="CF70" s="1">
        <v>4.0600393700787399E-3</v>
      </c>
      <c r="CG70" s="1">
        <v>1.628239649949512E-2</v>
      </c>
      <c r="CH70" s="1">
        <v>6.7842605156037995E-3</v>
      </c>
      <c r="CI70" s="1">
        <v>6.0391539940569831E-2</v>
      </c>
      <c r="CJ70" s="1">
        <v>1.2808125294923938E-2</v>
      </c>
      <c r="CK70" s="1">
        <v>9.2110192562251808E-3</v>
      </c>
      <c r="CL70" s="1">
        <v>3.0788433534428956E-2</v>
      </c>
      <c r="CM70" s="1">
        <v>5.8586195683797984E-2</v>
      </c>
      <c r="CN70" s="1">
        <v>2.7035330261136713E-2</v>
      </c>
      <c r="CO70" s="1">
        <v>3.660437777824594E-2</v>
      </c>
      <c r="CP70" s="1">
        <v>2.4672960755290636E-2</v>
      </c>
      <c r="CQ70" s="1">
        <v>4.3000257817391627E-2</v>
      </c>
      <c r="CR70" s="1">
        <v>1.2545148749620889E-2</v>
      </c>
      <c r="CS70" s="1">
        <v>8.4408454570409006E-3</v>
      </c>
      <c r="CT70" s="1">
        <v>6.310668926503929E-2</v>
      </c>
      <c r="CU70" s="1">
        <v>1.2763279904623129E-2</v>
      </c>
      <c r="CV70" s="1">
        <v>7.2223279635942064E-2</v>
      </c>
      <c r="CW70" s="1">
        <v>0.11972478322906377</v>
      </c>
      <c r="CX70" s="1">
        <v>3.4640815573878457E-2</v>
      </c>
      <c r="CY70" s="1">
        <v>2.7857885447026338E-2</v>
      </c>
      <c r="CZ70" s="1">
        <v>3.6942159902925709E-2</v>
      </c>
      <c r="DA70" s="1">
        <v>0.23658448150833938</v>
      </c>
      <c r="DB70" s="1">
        <v>1.5191595495427406E-2</v>
      </c>
      <c r="DC70" s="3">
        <v>2.9592409339634196E-2</v>
      </c>
    </row>
    <row r="71" spans="1:107" customFormat="1" ht="12.75" customHeight="1">
      <c r="A71" s="254">
        <v>531</v>
      </c>
      <c r="B71" s="298" t="s">
        <v>4</v>
      </c>
      <c r="C71" s="1">
        <v>5.4081610036128287E-3</v>
      </c>
      <c r="D71" s="1">
        <v>5.1882460973370062E-3</v>
      </c>
      <c r="E71" s="1">
        <v>8.7727071333628705E-3</v>
      </c>
      <c r="F71" s="1">
        <v>5.9525777968848174E-3</v>
      </c>
      <c r="G71" s="1">
        <v>9.9009900990099011E-3</v>
      </c>
      <c r="H71" s="1">
        <v>3.5513871993093436E-2</v>
      </c>
      <c r="I71" s="1">
        <v>0</v>
      </c>
      <c r="J71" s="1">
        <v>2.8843908381143532E-3</v>
      </c>
      <c r="K71" s="1">
        <v>1.0073743549568269E-2</v>
      </c>
      <c r="L71" s="1">
        <v>3.334099793055875E-3</v>
      </c>
      <c r="M71" s="1">
        <v>0</v>
      </c>
      <c r="N71" s="1">
        <v>1.6025641025641024E-2</v>
      </c>
      <c r="O71" s="1">
        <v>9.641169710126421E-3</v>
      </c>
      <c r="P71" s="1">
        <v>8.4282763675128259E-3</v>
      </c>
      <c r="Q71" s="1">
        <v>1.3255184851217313E-2</v>
      </c>
      <c r="R71" s="1">
        <v>4.8753256419799031E-3</v>
      </c>
      <c r="S71" s="1">
        <v>7.2235599185034262E-3</v>
      </c>
      <c r="T71" s="1">
        <v>7.7266605231445379E-3</v>
      </c>
      <c r="U71" s="1">
        <v>8.2207868467410444E-3</v>
      </c>
      <c r="V71" s="1">
        <v>7.3053801080587471E-3</v>
      </c>
      <c r="W71" s="1">
        <v>3.6493210398772565E-3</v>
      </c>
      <c r="X71" s="1">
        <v>5.9411968467570093E-3</v>
      </c>
      <c r="Y71" s="1">
        <v>4.4136748256598446E-3</v>
      </c>
      <c r="Z71" s="1">
        <v>0</v>
      </c>
      <c r="AA71" s="1">
        <v>4.5593323834724198E-3</v>
      </c>
      <c r="AB71" s="1">
        <v>1.293427880996712E-2</v>
      </c>
      <c r="AC71" s="1">
        <v>2.6205059365139458E-3</v>
      </c>
      <c r="AD71" s="1">
        <v>3.4510344344332654E-3</v>
      </c>
      <c r="AE71" s="1">
        <v>2.4574217550087036E-3</v>
      </c>
      <c r="AF71" s="1">
        <v>4.0382655061554145E-3</v>
      </c>
      <c r="AG71" s="1">
        <v>3.6832412523020259E-3</v>
      </c>
      <c r="AH71" s="1">
        <v>0</v>
      </c>
      <c r="AI71" s="1">
        <v>7.4267147498839579E-3</v>
      </c>
      <c r="AJ71" s="1">
        <v>1.4331814730447989E-2</v>
      </c>
      <c r="AK71" s="1">
        <v>1.1543624161073825E-2</v>
      </c>
      <c r="AL71" s="1">
        <v>2.7195863695597716E-3</v>
      </c>
      <c r="AM71" s="1">
        <v>3.2317636195752539E-3</v>
      </c>
      <c r="AN71" s="1">
        <v>5.2576235541535229E-3</v>
      </c>
      <c r="AO71" s="1">
        <v>5.1011036256311216E-3</v>
      </c>
      <c r="AP71" s="1">
        <v>5.9577470309254109E-3</v>
      </c>
      <c r="AQ71" s="1">
        <v>1.1573268360598677E-2</v>
      </c>
      <c r="AR71" s="1">
        <v>8.9681909477322616E-3</v>
      </c>
      <c r="AS71" s="1">
        <v>5.4390909891658592E-3</v>
      </c>
      <c r="AT71" s="1">
        <v>6.0002436647173486E-3</v>
      </c>
      <c r="AU71" s="1">
        <v>8.8359793580471049E-3</v>
      </c>
      <c r="AV71" s="1">
        <v>7.4726447824926606E-3</v>
      </c>
      <c r="AW71" s="1">
        <v>3.5641960307816931E-3</v>
      </c>
      <c r="AX71" s="1">
        <v>4.1565227718068998E-3</v>
      </c>
      <c r="AY71" s="1">
        <v>3.7025609379821045E-3</v>
      </c>
      <c r="AZ71" s="1">
        <v>3.192488262910798E-3</v>
      </c>
      <c r="BA71" s="1">
        <v>5.6562838989617234E-3</v>
      </c>
      <c r="BB71" s="1">
        <v>2.8216454997239096E-3</v>
      </c>
      <c r="BC71" s="1">
        <v>7.5454948956946294E-3</v>
      </c>
      <c r="BD71" s="1">
        <v>3.6185437745619177E-3</v>
      </c>
      <c r="BE71" s="1">
        <v>1.1102729715713544E-2</v>
      </c>
      <c r="BF71" s="1">
        <v>0</v>
      </c>
      <c r="BG71" s="1">
        <v>1.9556513704958423E-2</v>
      </c>
      <c r="BH71" s="1">
        <v>1.8244475978106628E-3</v>
      </c>
      <c r="BI71" s="1">
        <v>1.1949894794063479E-2</v>
      </c>
      <c r="BJ71" s="1">
        <v>7.0895281537104371E-3</v>
      </c>
      <c r="BK71" s="1">
        <v>1.9389464756223888E-2</v>
      </c>
      <c r="BL71" s="1">
        <v>1.6470198263896084E-2</v>
      </c>
      <c r="BM71" s="1">
        <v>2.1854347085356104E-2</v>
      </c>
      <c r="BN71" s="1">
        <v>5.7369292642536077E-3</v>
      </c>
      <c r="BO71" s="1">
        <v>4.2415673601292666E-3</v>
      </c>
      <c r="BP71" s="1">
        <v>9.7216231460897848E-3</v>
      </c>
      <c r="BQ71" s="1">
        <v>1.5988261300403993E-2</v>
      </c>
      <c r="BR71" s="1">
        <v>5.5906273926296171E-2</v>
      </c>
      <c r="BS71" s="1">
        <v>8.3209833493156651E-2</v>
      </c>
      <c r="BT71" s="1">
        <v>6.2720969347475369E-2</v>
      </c>
      <c r="BU71" s="1">
        <v>7.7436105798293506E-2</v>
      </c>
      <c r="BV71" s="1">
        <v>4.6809841534612179E-2</v>
      </c>
      <c r="BW71" s="1">
        <v>1.068545195504195E-2</v>
      </c>
      <c r="BX71" s="1">
        <v>3.518066210281285E-2</v>
      </c>
      <c r="BY71" s="1">
        <v>2.2446539274187931E-2</v>
      </c>
      <c r="BZ71" s="1">
        <v>1.0076441973592773E-2</v>
      </c>
      <c r="CA71" s="1">
        <v>1.812688821752266E-2</v>
      </c>
      <c r="CB71" s="1">
        <v>5.3736288155794834E-3</v>
      </c>
      <c r="CC71" s="1">
        <v>1.0640161134950522E-2</v>
      </c>
      <c r="CD71" s="1">
        <v>1.4955134596211367E-3</v>
      </c>
      <c r="CE71" s="1">
        <v>7.8479707210323095E-3</v>
      </c>
      <c r="CF71" s="1">
        <v>5.1263123359580054E-3</v>
      </c>
      <c r="CG71" s="1">
        <v>3.113429821608886E-3</v>
      </c>
      <c r="CH71" s="1">
        <v>2.7137042062415195E-3</v>
      </c>
      <c r="CI71" s="1">
        <v>3.2337004020276177E-3</v>
      </c>
      <c r="CJ71" s="1">
        <v>4.1145790421120175E-2</v>
      </c>
      <c r="CK71" s="1">
        <v>6.5436199705287343E-4</v>
      </c>
      <c r="CL71" s="1">
        <v>4.3224002034070686E-3</v>
      </c>
      <c r="CM71" s="1">
        <v>5.5086341154524142E-3</v>
      </c>
      <c r="CN71" s="1">
        <v>1.3824884792626729E-2</v>
      </c>
      <c r="CO71" s="1">
        <v>5.108812438114901E-3</v>
      </c>
      <c r="CP71" s="1">
        <v>7.0608473016762008E-3</v>
      </c>
      <c r="CQ71" s="1">
        <v>5.9684726161099037E-2</v>
      </c>
      <c r="CR71" s="1">
        <v>5.1338608729217791E-2</v>
      </c>
      <c r="CS71" s="1">
        <v>3.362613230853692E-3</v>
      </c>
      <c r="CT71" s="1">
        <v>7.2197398252294692E-3</v>
      </c>
      <c r="CU71" s="1">
        <v>4.1661147171810839E-3</v>
      </c>
      <c r="CV71" s="1">
        <v>1.7078192860727079E-2</v>
      </c>
      <c r="CW71" s="1">
        <v>4.9253649434749204E-3</v>
      </c>
      <c r="CX71" s="1">
        <v>2.5289112510207845E-3</v>
      </c>
      <c r="CY71" s="1">
        <v>1.1211100240876452E-2</v>
      </c>
      <c r="CZ71" s="1">
        <v>4.4492382364837539E-3</v>
      </c>
      <c r="DA71" s="1">
        <v>0</v>
      </c>
      <c r="DB71" s="1">
        <v>4.8749149724132716E-3</v>
      </c>
      <c r="DC71" s="3">
        <v>1.317095032325632E-2</v>
      </c>
    </row>
    <row r="72" spans="1:107" customFormat="1" ht="12.75" customHeight="1">
      <c r="A72" s="254">
        <v>551</v>
      </c>
      <c r="B72" s="298" t="s">
        <v>304</v>
      </c>
      <c r="C72" s="1">
        <v>3.2138661701797551E-4</v>
      </c>
      <c r="D72" s="1">
        <v>0</v>
      </c>
      <c r="E72" s="1">
        <v>8.4182543198936637E-3</v>
      </c>
      <c r="F72" s="1">
        <v>5.2911802638976155E-4</v>
      </c>
      <c r="G72" s="1">
        <v>5.2372995485946581E-4</v>
      </c>
      <c r="H72" s="1">
        <v>1.8051249852843072E-3</v>
      </c>
      <c r="I72" s="1">
        <v>0</v>
      </c>
      <c r="J72" s="1">
        <v>8.2050505241764967E-4</v>
      </c>
      <c r="K72" s="1">
        <v>4.8537902140776947E-4</v>
      </c>
      <c r="L72" s="1">
        <v>3.4490687514371121E-4</v>
      </c>
      <c r="M72" s="1">
        <v>0</v>
      </c>
      <c r="N72" s="1">
        <v>1.0683760683760685E-3</v>
      </c>
      <c r="O72" s="1">
        <v>8.3003447835525471E-4</v>
      </c>
      <c r="P72" s="1">
        <v>8.9946032380571654E-4</v>
      </c>
      <c r="Q72" s="1">
        <v>1.7132551848512173E-3</v>
      </c>
      <c r="R72" s="1">
        <v>1.4886490509862299E-4</v>
      </c>
      <c r="S72" s="1">
        <v>5.556584552694943E-4</v>
      </c>
      <c r="T72" s="1">
        <v>1.7012830509676048E-3</v>
      </c>
      <c r="U72" s="1">
        <v>5.8719906048150322E-4</v>
      </c>
      <c r="V72" s="1">
        <v>1.6741496080967962E-3</v>
      </c>
      <c r="W72" s="1">
        <v>5.6639756807525205E-4</v>
      </c>
      <c r="X72" s="1">
        <v>6.7179610988065124E-4</v>
      </c>
      <c r="Y72" s="1">
        <v>9.3317696313950996E-4</v>
      </c>
      <c r="Z72" s="1">
        <v>0</v>
      </c>
      <c r="AA72" s="1">
        <v>1.404437207408915E-3</v>
      </c>
      <c r="AB72" s="1">
        <v>-7.1306896961533894E-4</v>
      </c>
      <c r="AC72" s="1">
        <v>1.0419506705820857E-4</v>
      </c>
      <c r="AD72" s="1">
        <v>1.6934009915154771E-4</v>
      </c>
      <c r="AE72" s="1">
        <v>2.2014403221952967E-3</v>
      </c>
      <c r="AF72" s="1">
        <v>1.2546067591939151E-3</v>
      </c>
      <c r="AG72" s="1">
        <v>1.3812154696132596E-3</v>
      </c>
      <c r="AH72" s="1">
        <v>0</v>
      </c>
      <c r="AI72" s="1">
        <v>1.3568036562288E-3</v>
      </c>
      <c r="AJ72" s="1">
        <v>1.186408504176158E-3</v>
      </c>
      <c r="AK72" s="1">
        <v>9.1275167785234896E-4</v>
      </c>
      <c r="AL72" s="1">
        <v>4.0952115577847019E-4</v>
      </c>
      <c r="AM72" s="1">
        <v>-2.3084025854108956E-4</v>
      </c>
      <c r="AN72" s="1">
        <v>0</v>
      </c>
      <c r="AO72" s="1">
        <v>1.1914986570817219E-4</v>
      </c>
      <c r="AP72" s="1">
        <v>4.7034844980990085E-4</v>
      </c>
      <c r="AQ72" s="1">
        <v>3.4806822137138879E-3</v>
      </c>
      <c r="AR72" s="1">
        <v>1.0743145406137606E-3</v>
      </c>
      <c r="AS72" s="1">
        <v>1.2111336210693208E-3</v>
      </c>
      <c r="AT72" s="1">
        <v>1.675194931773879E-3</v>
      </c>
      <c r="AU72" s="1">
        <v>9.5217421334622629E-4</v>
      </c>
      <c r="AV72" s="1">
        <v>8.9214228525677682E-4</v>
      </c>
      <c r="AW72" s="1">
        <v>3.2401782098015393E-4</v>
      </c>
      <c r="AX72" s="1">
        <v>7.7192565762128134E-4</v>
      </c>
      <c r="AY72" s="1">
        <v>1.8512804689910522E-3</v>
      </c>
      <c r="AZ72" s="1">
        <v>8.4507042253521131E-4</v>
      </c>
      <c r="BA72" s="1">
        <v>9.2980009298000927E-4</v>
      </c>
      <c r="BB72" s="1">
        <v>2.3081170623964662E-3</v>
      </c>
      <c r="BC72" s="1">
        <v>1.3315579227696406E-3</v>
      </c>
      <c r="BD72" s="1">
        <v>5.722348294656056E-4</v>
      </c>
      <c r="BE72" s="1">
        <v>1.5086511715619254E-3</v>
      </c>
      <c r="BF72" s="1">
        <v>0</v>
      </c>
      <c r="BG72" s="1">
        <v>6.1595318755774562E-4</v>
      </c>
      <c r="BH72" s="1">
        <v>0</v>
      </c>
      <c r="BI72" s="1">
        <v>3.1585212122348179E-3</v>
      </c>
      <c r="BJ72" s="1">
        <v>1.3447511672440133E-3</v>
      </c>
      <c r="BK72" s="1">
        <v>8.3425448933197076E-4</v>
      </c>
      <c r="BL72" s="1">
        <v>1.5330750585261762E-3</v>
      </c>
      <c r="BM72" s="1">
        <v>3.7312299901827491E-3</v>
      </c>
      <c r="BN72" s="1">
        <v>6.6240832741897328E-3</v>
      </c>
      <c r="BO72" s="1">
        <v>1.1830221888795914E-3</v>
      </c>
      <c r="BP72" s="1">
        <v>1.7419290620126746E-3</v>
      </c>
      <c r="BQ72" s="1">
        <v>1.7462528324636718E-2</v>
      </c>
      <c r="BR72" s="1">
        <v>1.3747839109351902E-2</v>
      </c>
      <c r="BS72" s="1">
        <v>3.240781100165635E-2</v>
      </c>
      <c r="BT72" s="1">
        <v>4.1576562660900013E-2</v>
      </c>
      <c r="BU72" s="1">
        <v>2.2429449636140815E-3</v>
      </c>
      <c r="BV72" s="1">
        <v>1.9808173477898249E-3</v>
      </c>
      <c r="BW72" s="1">
        <v>5.1448472376127907E-3</v>
      </c>
      <c r="BX72" s="1">
        <v>5.3092068297269715E-3</v>
      </c>
      <c r="BY72" s="1">
        <v>2.6242773224360909E-2</v>
      </c>
      <c r="BZ72" s="1">
        <v>4.7776233495482974E-3</v>
      </c>
      <c r="CA72" s="1">
        <v>4.632426988922457E-2</v>
      </c>
      <c r="CB72" s="1">
        <v>3.4726571180380195E-2</v>
      </c>
      <c r="CC72" s="1">
        <v>1.8915842017689814E-2</v>
      </c>
      <c r="CD72" s="1">
        <v>8.1006979062811565E-3</v>
      </c>
      <c r="CE72" s="1">
        <v>5.0747695287444508E-3</v>
      </c>
      <c r="CF72" s="1">
        <v>6.7257217847769028E-3</v>
      </c>
      <c r="CG72" s="1">
        <v>2.6632446987546281E-2</v>
      </c>
      <c r="CH72" s="1">
        <v>4.7489823609226593E-2</v>
      </c>
      <c r="CI72" s="1">
        <v>8.3027442754763162E-3</v>
      </c>
      <c r="CJ72" s="1">
        <v>6.4914475178951729E-4</v>
      </c>
      <c r="CK72" s="1">
        <v>8.9412822498064393E-4</v>
      </c>
      <c r="CL72" s="1">
        <v>1.1973279707833484E-2</v>
      </c>
      <c r="CM72" s="1">
        <v>1.1387362872447845E-2</v>
      </c>
      <c r="CN72" s="1">
        <v>7.3732718894009217E-3</v>
      </c>
      <c r="CO72" s="1">
        <v>2.8546147850085322E-3</v>
      </c>
      <c r="CP72" s="1">
        <v>8.1509781173740841E-3</v>
      </c>
      <c r="CQ72" s="1">
        <v>1.3609075172185186E-2</v>
      </c>
      <c r="CR72" s="1">
        <v>7.0583694063801041E-3</v>
      </c>
      <c r="CS72" s="1">
        <v>4.8037331869338459E-4</v>
      </c>
      <c r="CT72" s="1">
        <v>1.6948779467764303E-3</v>
      </c>
      <c r="CU72" s="1">
        <v>6.4180686183600479E-3</v>
      </c>
      <c r="CV72" s="1">
        <v>8.8592044019171878E-3</v>
      </c>
      <c r="CW72" s="1">
        <v>8.0465920316101416E-3</v>
      </c>
      <c r="CX72" s="1">
        <v>1.846632069755802E-2</v>
      </c>
      <c r="CY72" s="1">
        <v>6.2862879227151862E-3</v>
      </c>
      <c r="CZ72" s="1">
        <v>1.8740730753673992E-2</v>
      </c>
      <c r="DA72" s="1">
        <v>0</v>
      </c>
      <c r="DB72" s="1">
        <v>2.1011261431486659E-2</v>
      </c>
      <c r="DC72" s="3">
        <v>4.8522155092770624E-3</v>
      </c>
    </row>
    <row r="73" spans="1:107" customFormat="1" ht="12.75" customHeight="1">
      <c r="A73" s="255">
        <v>552</v>
      </c>
      <c r="B73" s="271" t="s">
        <v>305</v>
      </c>
      <c r="C73" s="26">
        <v>0</v>
      </c>
      <c r="D73" s="26">
        <v>0</v>
      </c>
      <c r="E73" s="26">
        <v>0</v>
      </c>
      <c r="F73" s="26">
        <v>0</v>
      </c>
      <c r="G73" s="26">
        <v>0</v>
      </c>
      <c r="H73" s="26">
        <v>0</v>
      </c>
      <c r="I73" s="26">
        <v>0</v>
      </c>
      <c r="J73" s="26">
        <v>0</v>
      </c>
      <c r="K73" s="26">
        <v>0</v>
      </c>
      <c r="L73" s="26">
        <v>0</v>
      </c>
      <c r="M73" s="26">
        <v>0</v>
      </c>
      <c r="N73" s="26">
        <v>0</v>
      </c>
      <c r="O73" s="26">
        <v>0</v>
      </c>
      <c r="P73" s="26">
        <v>0</v>
      </c>
      <c r="Q73" s="26">
        <v>0</v>
      </c>
      <c r="R73" s="26">
        <v>0</v>
      </c>
      <c r="S73" s="26">
        <v>0</v>
      </c>
      <c r="T73" s="26">
        <v>0</v>
      </c>
      <c r="U73" s="26">
        <v>0</v>
      </c>
      <c r="V73" s="26">
        <v>0</v>
      </c>
      <c r="W73" s="26">
        <v>0</v>
      </c>
      <c r="X73" s="26">
        <v>0</v>
      </c>
      <c r="Y73" s="26">
        <v>0</v>
      </c>
      <c r="Z73" s="26">
        <v>0</v>
      </c>
      <c r="AA73" s="26">
        <v>0</v>
      </c>
      <c r="AB73" s="26">
        <v>0</v>
      </c>
      <c r="AC73" s="26">
        <v>0</v>
      </c>
      <c r="AD73" s="26">
        <v>0</v>
      </c>
      <c r="AE73" s="26">
        <v>0</v>
      </c>
      <c r="AF73" s="26">
        <v>0</v>
      </c>
      <c r="AG73" s="26">
        <v>0</v>
      </c>
      <c r="AH73" s="26">
        <v>0</v>
      </c>
      <c r="AI73" s="26">
        <v>0</v>
      </c>
      <c r="AJ73" s="26">
        <v>0</v>
      </c>
      <c r="AK73" s="26">
        <v>0</v>
      </c>
      <c r="AL73" s="26">
        <v>0</v>
      </c>
      <c r="AM73" s="26">
        <v>0</v>
      </c>
      <c r="AN73" s="26">
        <v>0</v>
      </c>
      <c r="AO73" s="26">
        <v>0</v>
      </c>
      <c r="AP73" s="26">
        <v>0</v>
      </c>
      <c r="AQ73" s="26">
        <v>0</v>
      </c>
      <c r="AR73" s="26">
        <v>0</v>
      </c>
      <c r="AS73" s="26">
        <v>0</v>
      </c>
      <c r="AT73" s="26">
        <v>0</v>
      </c>
      <c r="AU73" s="26">
        <v>0</v>
      </c>
      <c r="AV73" s="26">
        <v>0</v>
      </c>
      <c r="AW73" s="26">
        <v>0</v>
      </c>
      <c r="AX73" s="26">
        <v>0</v>
      </c>
      <c r="AY73" s="26">
        <v>0</v>
      </c>
      <c r="AZ73" s="26">
        <v>0</v>
      </c>
      <c r="BA73" s="26">
        <v>0</v>
      </c>
      <c r="BB73" s="26">
        <v>0</v>
      </c>
      <c r="BC73" s="26">
        <v>0</v>
      </c>
      <c r="BD73" s="26">
        <v>0</v>
      </c>
      <c r="BE73" s="26">
        <v>0</v>
      </c>
      <c r="BF73" s="26">
        <v>0</v>
      </c>
      <c r="BG73" s="26">
        <v>0</v>
      </c>
      <c r="BH73" s="26">
        <v>0</v>
      </c>
      <c r="BI73" s="26">
        <v>0</v>
      </c>
      <c r="BJ73" s="26">
        <v>0</v>
      </c>
      <c r="BK73" s="26">
        <v>0</v>
      </c>
      <c r="BL73" s="26">
        <v>0</v>
      </c>
      <c r="BM73" s="26">
        <v>0</v>
      </c>
      <c r="BN73" s="26">
        <v>0</v>
      </c>
      <c r="BO73" s="26">
        <v>0</v>
      </c>
      <c r="BP73" s="26">
        <v>0</v>
      </c>
      <c r="BQ73" s="26">
        <v>0</v>
      </c>
      <c r="BR73" s="26">
        <v>0</v>
      </c>
      <c r="BS73" s="26">
        <v>0</v>
      </c>
      <c r="BT73" s="26">
        <v>0</v>
      </c>
      <c r="BU73" s="26">
        <v>0</v>
      </c>
      <c r="BV73" s="26">
        <v>0</v>
      </c>
      <c r="BW73" s="26">
        <v>0</v>
      </c>
      <c r="BX73" s="26">
        <v>0</v>
      </c>
      <c r="BY73" s="26">
        <v>0</v>
      </c>
      <c r="BZ73" s="26">
        <v>0</v>
      </c>
      <c r="CA73" s="26">
        <v>0</v>
      </c>
      <c r="CB73" s="26">
        <v>0</v>
      </c>
      <c r="CC73" s="26">
        <v>0</v>
      </c>
      <c r="CD73" s="26">
        <v>0</v>
      </c>
      <c r="CE73" s="26">
        <v>0</v>
      </c>
      <c r="CF73" s="26">
        <v>0</v>
      </c>
      <c r="CG73" s="26">
        <v>0</v>
      </c>
      <c r="CH73" s="26">
        <v>0</v>
      </c>
      <c r="CI73" s="26">
        <v>0</v>
      </c>
      <c r="CJ73" s="26">
        <v>0</v>
      </c>
      <c r="CK73" s="26">
        <v>0</v>
      </c>
      <c r="CL73" s="26">
        <v>0</v>
      </c>
      <c r="CM73" s="26">
        <v>0</v>
      </c>
      <c r="CN73" s="26">
        <v>0</v>
      </c>
      <c r="CO73" s="26">
        <v>0</v>
      </c>
      <c r="CP73" s="26">
        <v>0</v>
      </c>
      <c r="CQ73" s="26">
        <v>0</v>
      </c>
      <c r="CR73" s="26">
        <v>0</v>
      </c>
      <c r="CS73" s="26">
        <v>0</v>
      </c>
      <c r="CT73" s="26">
        <v>0</v>
      </c>
      <c r="CU73" s="26">
        <v>0</v>
      </c>
      <c r="CV73" s="26">
        <v>0</v>
      </c>
      <c r="CW73" s="26">
        <v>0</v>
      </c>
      <c r="CX73" s="26">
        <v>0</v>
      </c>
      <c r="CY73" s="26">
        <v>0</v>
      </c>
      <c r="CZ73" s="26">
        <v>0</v>
      </c>
      <c r="DA73" s="26">
        <v>0</v>
      </c>
      <c r="DB73" s="26">
        <v>0</v>
      </c>
      <c r="DC73" s="6">
        <v>0</v>
      </c>
    </row>
    <row r="74" spans="1:107" customFormat="1" ht="12.75" customHeight="1">
      <c r="A74" s="254">
        <v>553</v>
      </c>
      <c r="B74" s="298" t="s">
        <v>306</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0</v>
      </c>
      <c r="AC74" s="1">
        <v>0</v>
      </c>
      <c r="AD74" s="1">
        <v>0</v>
      </c>
      <c r="AE74" s="1">
        <v>0</v>
      </c>
      <c r="AF74" s="1">
        <v>0</v>
      </c>
      <c r="AG74" s="1">
        <v>0</v>
      </c>
      <c r="AH74" s="1">
        <v>0</v>
      </c>
      <c r="AI74" s="1">
        <v>0</v>
      </c>
      <c r="AJ74" s="1">
        <v>0</v>
      </c>
      <c r="AK74" s="1">
        <v>0</v>
      </c>
      <c r="AL74" s="1">
        <v>0</v>
      </c>
      <c r="AM74" s="1">
        <v>0</v>
      </c>
      <c r="AN74" s="1">
        <v>0</v>
      </c>
      <c r="AO74" s="1">
        <v>0</v>
      </c>
      <c r="AP74" s="1">
        <v>0</v>
      </c>
      <c r="AQ74" s="1">
        <v>0</v>
      </c>
      <c r="AR74" s="1">
        <v>0</v>
      </c>
      <c r="AS74" s="1">
        <v>0</v>
      </c>
      <c r="AT74" s="1">
        <v>0</v>
      </c>
      <c r="AU74" s="1">
        <v>0</v>
      </c>
      <c r="AV74" s="1">
        <v>0</v>
      </c>
      <c r="AW74" s="1">
        <v>0</v>
      </c>
      <c r="AX74" s="1">
        <v>0</v>
      </c>
      <c r="AY74" s="1">
        <v>0</v>
      </c>
      <c r="AZ74" s="1">
        <v>0</v>
      </c>
      <c r="BA74" s="1">
        <v>0</v>
      </c>
      <c r="BB74" s="1">
        <v>0</v>
      </c>
      <c r="BC74" s="1">
        <v>0</v>
      </c>
      <c r="BD74" s="1">
        <v>0</v>
      </c>
      <c r="BE74" s="1">
        <v>0</v>
      </c>
      <c r="BF74" s="1">
        <v>0</v>
      </c>
      <c r="BG74" s="1">
        <v>0</v>
      </c>
      <c r="BH74" s="1">
        <v>0</v>
      </c>
      <c r="BI74" s="1">
        <v>0</v>
      </c>
      <c r="BJ74" s="1">
        <v>0</v>
      </c>
      <c r="BK74" s="1">
        <v>0</v>
      </c>
      <c r="BL74" s="1">
        <v>0</v>
      </c>
      <c r="BM74" s="1">
        <v>0</v>
      </c>
      <c r="BN74" s="1">
        <v>0</v>
      </c>
      <c r="BO74" s="1">
        <v>0</v>
      </c>
      <c r="BP74" s="1">
        <v>0</v>
      </c>
      <c r="BQ74" s="1">
        <v>0</v>
      </c>
      <c r="BR74" s="1">
        <v>0</v>
      </c>
      <c r="BS74" s="1">
        <v>0</v>
      </c>
      <c r="BT74" s="1">
        <v>0</v>
      </c>
      <c r="BU74" s="1">
        <v>0</v>
      </c>
      <c r="BV74" s="1">
        <v>0</v>
      </c>
      <c r="BW74" s="1">
        <v>0</v>
      </c>
      <c r="BX74" s="1">
        <v>0</v>
      </c>
      <c r="BY74" s="1">
        <v>0</v>
      </c>
      <c r="BZ74" s="1">
        <v>0</v>
      </c>
      <c r="CA74" s="1">
        <v>0</v>
      </c>
      <c r="CB74" s="1">
        <v>0</v>
      </c>
      <c r="CC74" s="1">
        <v>0</v>
      </c>
      <c r="CD74" s="1">
        <v>0</v>
      </c>
      <c r="CE74" s="1">
        <v>0</v>
      </c>
      <c r="CF74" s="1">
        <v>0</v>
      </c>
      <c r="CG74" s="1">
        <v>0</v>
      </c>
      <c r="CH74" s="1">
        <v>0</v>
      </c>
      <c r="CI74" s="1">
        <v>0</v>
      </c>
      <c r="CJ74" s="1">
        <v>0</v>
      </c>
      <c r="CK74" s="1">
        <v>0</v>
      </c>
      <c r="CL74" s="1">
        <v>0</v>
      </c>
      <c r="CM74" s="1">
        <v>0</v>
      </c>
      <c r="CN74" s="1">
        <v>0</v>
      </c>
      <c r="CO74" s="1">
        <v>0</v>
      </c>
      <c r="CP74" s="1">
        <v>0</v>
      </c>
      <c r="CQ74" s="1">
        <v>0</v>
      </c>
      <c r="CR74" s="1">
        <v>0</v>
      </c>
      <c r="CS74" s="1">
        <v>0</v>
      </c>
      <c r="CT74" s="1">
        <v>0</v>
      </c>
      <c r="CU74" s="1">
        <v>0</v>
      </c>
      <c r="CV74" s="1">
        <v>0</v>
      </c>
      <c r="CW74" s="1">
        <v>0</v>
      </c>
      <c r="CX74" s="1">
        <v>0</v>
      </c>
      <c r="CY74" s="1">
        <v>0</v>
      </c>
      <c r="CZ74" s="1">
        <v>0</v>
      </c>
      <c r="DA74" s="1">
        <v>0</v>
      </c>
      <c r="DB74" s="1">
        <v>0</v>
      </c>
      <c r="DC74" s="3">
        <v>0</v>
      </c>
    </row>
    <row r="75" spans="1:107" customFormat="1" ht="12.75" customHeight="1">
      <c r="A75" s="254">
        <v>571</v>
      </c>
      <c r="B75" s="298" t="s">
        <v>307</v>
      </c>
      <c r="C75" s="1">
        <v>1.3298756566261055E-4</v>
      </c>
      <c r="D75" s="1">
        <v>1.147842056932966E-4</v>
      </c>
      <c r="E75" s="1">
        <v>2.6583961010190517E-4</v>
      </c>
      <c r="F75" s="1">
        <v>5.6218790303912169E-4</v>
      </c>
      <c r="G75" s="1">
        <v>7.4818564979923683E-4</v>
      </c>
      <c r="H75" s="1">
        <v>6.2002119059765331E-3</v>
      </c>
      <c r="I75" s="1">
        <v>0</v>
      </c>
      <c r="J75" s="1">
        <v>7.7632401113362246E-4</v>
      </c>
      <c r="K75" s="1">
        <v>4.2577107141032408E-4</v>
      </c>
      <c r="L75" s="1">
        <v>3.4490687514371121E-4</v>
      </c>
      <c r="M75" s="1">
        <v>0</v>
      </c>
      <c r="N75" s="1">
        <v>1.8696581196581197E-3</v>
      </c>
      <c r="O75" s="1">
        <v>1.0215808964372365E-3</v>
      </c>
      <c r="P75" s="1">
        <v>3.3313345326137651E-4</v>
      </c>
      <c r="Q75" s="1">
        <v>1.0820559062218215E-3</v>
      </c>
      <c r="R75" s="1">
        <v>7.0710829921845928E-4</v>
      </c>
      <c r="S75" s="1">
        <v>5.556584552694943E-4</v>
      </c>
      <c r="T75" s="1">
        <v>3.4025661019352095E-3</v>
      </c>
      <c r="U75" s="1">
        <v>5.8719906048150322E-4</v>
      </c>
      <c r="V75" s="1">
        <v>1.065367932425234E-3</v>
      </c>
      <c r="W75" s="1">
        <v>6.7752620484951031E-4</v>
      </c>
      <c r="X75" s="1">
        <v>8.764839871099121E-4</v>
      </c>
      <c r="Y75" s="1">
        <v>1.4249864437130355E-3</v>
      </c>
      <c r="Z75" s="1">
        <v>0</v>
      </c>
      <c r="AA75" s="1">
        <v>2.7478119275391819E-3</v>
      </c>
      <c r="AB75" s="1">
        <v>1.4261379392306779E-3</v>
      </c>
      <c r="AC75" s="1">
        <v>1.9970721186156643E-4</v>
      </c>
      <c r="AD75" s="1">
        <v>6.4816382778695844E-4</v>
      </c>
      <c r="AE75" s="1">
        <v>2.542748899279839E-3</v>
      </c>
      <c r="AF75" s="1">
        <v>2.0387359836901123E-3</v>
      </c>
      <c r="AG75" s="1">
        <v>9.2081031307550648E-4</v>
      </c>
      <c r="AH75" s="1">
        <v>0</v>
      </c>
      <c r="AI75" s="1">
        <v>1.1604241796693683E-3</v>
      </c>
      <c r="AJ75" s="1">
        <v>1.8507972665148065E-3</v>
      </c>
      <c r="AK75" s="1">
        <v>8.5369127516778526E-3</v>
      </c>
      <c r="AL75" s="1">
        <v>3.4126762981539181E-4</v>
      </c>
      <c r="AM75" s="1">
        <v>2.3084025854108956E-4</v>
      </c>
      <c r="AN75" s="1">
        <v>0</v>
      </c>
      <c r="AO75" s="1">
        <v>5.758910175894989E-4</v>
      </c>
      <c r="AP75" s="1">
        <v>1.4110453494297025E-3</v>
      </c>
      <c r="AQ75" s="1">
        <v>4.2638357117995131E-3</v>
      </c>
      <c r="AR75" s="1">
        <v>1.167733196319305E-3</v>
      </c>
      <c r="AS75" s="1">
        <v>1.1230511759006429E-3</v>
      </c>
      <c r="AT75" s="1">
        <v>2.3452729044834307E-3</v>
      </c>
      <c r="AU75" s="1">
        <v>3.3400100644320994E-3</v>
      </c>
      <c r="AV75" s="1">
        <v>2.634488543215525E-3</v>
      </c>
      <c r="AW75" s="1">
        <v>1.6200891049007696E-3</v>
      </c>
      <c r="AX75" s="1">
        <v>1.4844724185024642E-3</v>
      </c>
      <c r="AY75" s="1">
        <v>1.2341869793273681E-3</v>
      </c>
      <c r="AZ75" s="1">
        <v>2.5352112676056337E-3</v>
      </c>
      <c r="BA75" s="1">
        <v>6.1986672865333955E-4</v>
      </c>
      <c r="BB75" s="1">
        <v>1.6454997239094423E-3</v>
      </c>
      <c r="BC75" s="1">
        <v>3.9946737683089215E-3</v>
      </c>
      <c r="BD75" s="1">
        <v>3.9832032247115684E-4</v>
      </c>
      <c r="BE75" s="1">
        <v>1.0136250058931685E-3</v>
      </c>
      <c r="BF75" s="1">
        <v>0</v>
      </c>
      <c r="BG75" s="1">
        <v>1.8478595626732369E-3</v>
      </c>
      <c r="BH75" s="1">
        <v>1.5203729981755525E-3</v>
      </c>
      <c r="BI75" s="1">
        <v>1.2699692114475306E-3</v>
      </c>
      <c r="BJ75" s="1">
        <v>1.5706693633410075E-3</v>
      </c>
      <c r="BK75" s="1">
        <v>1.7032695823861069E-3</v>
      </c>
      <c r="BL75" s="1">
        <v>8.0797199030433614E-4</v>
      </c>
      <c r="BM75" s="1">
        <v>7.6581302691815917E-4</v>
      </c>
      <c r="BN75" s="1">
        <v>5.9143600662408331E-4</v>
      </c>
      <c r="BO75" s="1">
        <v>1.2695847880659029E-3</v>
      </c>
      <c r="BP75" s="1">
        <v>1.3504097680745878E-2</v>
      </c>
      <c r="BQ75" s="1">
        <v>4.3725616558911778E-3</v>
      </c>
      <c r="BR75" s="1">
        <v>1.0598596805493358E-2</v>
      </c>
      <c r="BS75" s="1">
        <v>4.3588178885886148E-4</v>
      </c>
      <c r="BT75" s="1">
        <v>9.4394672707925718E-5</v>
      </c>
      <c r="BU75" s="1">
        <v>0</v>
      </c>
      <c r="BV75" s="1">
        <v>4.1701417848206837E-4</v>
      </c>
      <c r="BW75" s="1">
        <v>1.7967389583663132E-3</v>
      </c>
      <c r="BX75" s="1">
        <v>2.9814120426112584E-4</v>
      </c>
      <c r="BY75" s="1">
        <v>2.1186932596531146E-3</v>
      </c>
      <c r="BZ75" s="1">
        <v>6.9492703266157052E-4</v>
      </c>
      <c r="CA75" s="1">
        <v>6.0422960725075529E-3</v>
      </c>
      <c r="CB75" s="1">
        <v>1.4949192945597058E-3</v>
      </c>
      <c r="CC75" s="1">
        <v>2.2331202381994921E-3</v>
      </c>
      <c r="CD75" s="1">
        <v>1.6201395812562313E-3</v>
      </c>
      <c r="CE75" s="1">
        <v>1.8299354806253223E-3</v>
      </c>
      <c r="CF75" s="1">
        <v>3.8549868766404199E-3</v>
      </c>
      <c r="CG75" s="1">
        <v>6.3110063951531473E-4</v>
      </c>
      <c r="CH75" s="1">
        <v>2.7137042062415195E-3</v>
      </c>
      <c r="CI75" s="1">
        <v>2.272330012235623E-3</v>
      </c>
      <c r="CJ75" s="1">
        <v>5.8697665825275204E-3</v>
      </c>
      <c r="CK75" s="1">
        <v>4.3907190489272958E-3</v>
      </c>
      <c r="CL75" s="1">
        <v>7.026789635485288E-3</v>
      </c>
      <c r="CM75" s="1">
        <v>1.5723674077116599E-3</v>
      </c>
      <c r="CN75" s="1">
        <v>2.4577572964669739E-3</v>
      </c>
      <c r="CO75" s="1">
        <v>1.1270988265531844E-3</v>
      </c>
      <c r="CP75" s="1">
        <v>1.1901428171380566E-3</v>
      </c>
      <c r="CQ75" s="1">
        <v>4.567050937350374E-3</v>
      </c>
      <c r="CR75" s="1">
        <v>1.8197358625823706E-3</v>
      </c>
      <c r="CS75" s="1">
        <v>1.2352456766401318E-3</v>
      </c>
      <c r="CT75" s="1">
        <v>7.7039906671655921E-4</v>
      </c>
      <c r="CU75" s="1">
        <v>1.3909127036693602E-3</v>
      </c>
      <c r="CV75" s="1">
        <v>1.1074005502396485E-3</v>
      </c>
      <c r="CW75" s="1">
        <v>1.8521567336187027E-3</v>
      </c>
      <c r="CX75" s="1">
        <v>1.4225125786991913E-3</v>
      </c>
      <c r="CY75" s="1">
        <v>1.5147373986875681E-3</v>
      </c>
      <c r="CZ75" s="1">
        <v>2.224619118241877E-3</v>
      </c>
      <c r="DA75" s="1">
        <v>5.4387237128353878E-4</v>
      </c>
      <c r="DB75" s="1">
        <v>4.0057440858589678E-3</v>
      </c>
      <c r="DC75" s="3">
        <v>1.794549696208373E-3</v>
      </c>
    </row>
    <row r="76" spans="1:107" customFormat="1" ht="12.75" customHeight="1">
      <c r="A76" s="254">
        <v>572</v>
      </c>
      <c r="B76" s="298" t="s">
        <v>389</v>
      </c>
      <c r="C76" s="1">
        <v>8.3671343396059129E-3</v>
      </c>
      <c r="D76" s="1">
        <v>3.884297520661157E-2</v>
      </c>
      <c r="E76" s="1">
        <v>7.1776694727514398E-3</v>
      </c>
      <c r="F76" s="1">
        <v>2.1759978835278946E-2</v>
      </c>
      <c r="G76" s="1">
        <v>1.2893732698206848E-2</v>
      </c>
      <c r="H76" s="1">
        <v>1.7501863987756543E-2</v>
      </c>
      <c r="I76" s="1">
        <v>0</v>
      </c>
      <c r="J76" s="1">
        <v>2.0367460031936582E-2</v>
      </c>
      <c r="K76" s="1">
        <v>7.5616942282473558E-3</v>
      </c>
      <c r="L76" s="1">
        <v>2.4948263968728443E-2</v>
      </c>
      <c r="M76" s="1">
        <v>0</v>
      </c>
      <c r="N76" s="1">
        <v>8.5470085470085479E-3</v>
      </c>
      <c r="O76" s="1">
        <v>7.8534031413612562E-3</v>
      </c>
      <c r="P76" s="1">
        <v>1.7056432806982477E-2</v>
      </c>
      <c r="Q76" s="1">
        <v>1.8394950405770966E-2</v>
      </c>
      <c r="R76" s="1">
        <v>1.3658355042798661E-2</v>
      </c>
      <c r="S76" s="1">
        <v>2.9449898129283201E-2</v>
      </c>
      <c r="T76" s="1">
        <v>1.3255830438789253E-2</v>
      </c>
      <c r="U76" s="1">
        <v>1.1743981209630064E-2</v>
      </c>
      <c r="V76" s="1">
        <v>5.2887908073966971E-3</v>
      </c>
      <c r="W76" s="1">
        <v>8.8651973787980901E-3</v>
      </c>
      <c r="X76" s="1">
        <v>9.9037442136311622E-3</v>
      </c>
      <c r="Y76" s="1">
        <v>1.1084629062157151E-2</v>
      </c>
      <c r="Z76" s="1">
        <v>0</v>
      </c>
      <c r="AA76" s="1">
        <v>6.7575819255037651E-3</v>
      </c>
      <c r="AB76" s="1">
        <v>7.9626034940379516E-3</v>
      </c>
      <c r="AC76" s="1">
        <v>2.564935234082901E-3</v>
      </c>
      <c r="AD76" s="1">
        <v>4.1751093411502276E-3</v>
      </c>
      <c r="AE76" s="1">
        <v>9.573705587221407E-3</v>
      </c>
      <c r="AF76" s="1">
        <v>1.058574453069866E-2</v>
      </c>
      <c r="AG76" s="1">
        <v>1.1049723756906077E-2</v>
      </c>
      <c r="AH76" s="1">
        <v>1.7341040462427744E-2</v>
      </c>
      <c r="AI76" s="1">
        <v>2.1691005819973578E-2</v>
      </c>
      <c r="AJ76" s="1">
        <v>1.6419893697798026E-2</v>
      </c>
      <c r="AK76" s="1">
        <v>3.0067114093959731E-2</v>
      </c>
      <c r="AL76" s="1">
        <v>5.0507609212677987E-3</v>
      </c>
      <c r="AM76" s="1">
        <v>1.6389658356417359E-2</v>
      </c>
      <c r="AN76" s="1">
        <v>2.2432527164388365E-2</v>
      </c>
      <c r="AO76" s="1">
        <v>9.7479483882498379E-3</v>
      </c>
      <c r="AP76" s="1">
        <v>1.3091365186375574E-2</v>
      </c>
      <c r="AQ76" s="1">
        <v>1.5140967629655413E-2</v>
      </c>
      <c r="AR76" s="1">
        <v>1.1023401373254239E-2</v>
      </c>
      <c r="AS76" s="1">
        <v>8.7201620716991102E-3</v>
      </c>
      <c r="AT76" s="1">
        <v>7.9191033138401555E-3</v>
      </c>
      <c r="AU76" s="1">
        <v>1.0010163103002555E-2</v>
      </c>
      <c r="AV76" s="1">
        <v>1.0496015860307293E-2</v>
      </c>
      <c r="AW76" s="1">
        <v>6.2373430538679624E-3</v>
      </c>
      <c r="AX76" s="1">
        <v>8.9068345110147849E-3</v>
      </c>
      <c r="AY76" s="1">
        <v>7.0965751311323662E-3</v>
      </c>
      <c r="AZ76" s="1">
        <v>6.6666666666666671E-3</v>
      </c>
      <c r="BA76" s="1">
        <v>8.2907174957384169E-3</v>
      </c>
      <c r="BB76" s="1">
        <v>8.1225842076200986E-3</v>
      </c>
      <c r="BC76" s="1">
        <v>1.0652463382157125E-2</v>
      </c>
      <c r="BD76" s="1">
        <v>1.0908927704861472E-2</v>
      </c>
      <c r="BE76" s="1">
        <v>1.3790014615058225E-2</v>
      </c>
      <c r="BF76" s="1">
        <v>0</v>
      </c>
      <c r="BG76" s="1">
        <v>1.2935016938712659E-2</v>
      </c>
      <c r="BH76" s="1">
        <v>0.36326778836407864</v>
      </c>
      <c r="BI76" s="1">
        <v>1.830911331780628E-2</v>
      </c>
      <c r="BJ76" s="1">
        <v>1.9730189125804161E-2</v>
      </c>
      <c r="BK76" s="1">
        <v>2.0508756196077612E-2</v>
      </c>
      <c r="BL76" s="1">
        <v>2.1732374816134579E-2</v>
      </c>
      <c r="BM76" s="1">
        <v>1.4570689265460483E-2</v>
      </c>
      <c r="BN76" s="1">
        <v>2.3066004258339247E-2</v>
      </c>
      <c r="BO76" s="1">
        <v>5.1937559511786944E-3</v>
      </c>
      <c r="BP76" s="1">
        <v>2.0986097747105081E-2</v>
      </c>
      <c r="BQ76" s="1">
        <v>4.2305053738852048E-3</v>
      </c>
      <c r="BR76" s="1">
        <v>8.1620270719269614E-3</v>
      </c>
      <c r="BS76" s="1">
        <v>8.9355766716066602E-4</v>
      </c>
      <c r="BT76" s="1">
        <v>6.7792537672055743E-4</v>
      </c>
      <c r="BU76" s="1">
        <v>4.6246287909568688E-5</v>
      </c>
      <c r="BV76" s="1">
        <v>8.3402835696413675E-4</v>
      </c>
      <c r="BW76" s="1">
        <v>3.6726294126958998E-3</v>
      </c>
      <c r="BX76" s="1">
        <v>3.1992844611097733E-3</v>
      </c>
      <c r="BY76" s="1">
        <v>3.041630871392417E-3</v>
      </c>
      <c r="BZ76" s="1">
        <v>3.4746351633078527E-3</v>
      </c>
      <c r="CA76" s="1">
        <v>2.014098690835851E-3</v>
      </c>
      <c r="CB76" s="1">
        <v>2.282782166016848E-3</v>
      </c>
      <c r="CC76" s="1">
        <v>5.2106138891321483E-3</v>
      </c>
      <c r="CD76" s="1">
        <v>6.4431704885343971E-2</v>
      </c>
      <c r="CE76" s="1">
        <v>4.5842713586799312E-3</v>
      </c>
      <c r="CF76" s="1">
        <v>3.0757874015748033E-3</v>
      </c>
      <c r="CG76" s="1">
        <v>3.3658700774150119E-3</v>
      </c>
      <c r="CH76" s="1">
        <v>6.7842605156037995E-3</v>
      </c>
      <c r="CI76" s="1">
        <v>1.5731515469323543E-2</v>
      </c>
      <c r="CJ76" s="1">
        <v>7.4751514879146724E-3</v>
      </c>
      <c r="CK76" s="1">
        <v>2.8622093458877595E-3</v>
      </c>
      <c r="CL76" s="1">
        <v>7.1192473938469364E-3</v>
      </c>
      <c r="CM76" s="1">
        <v>7.053190943163732E-3</v>
      </c>
      <c r="CN76" s="1">
        <v>4.3010752688172043E-3</v>
      </c>
      <c r="CO76" s="1">
        <v>5.5828259633008198E-3</v>
      </c>
      <c r="CP76" s="1">
        <v>3.1903828459415129E-3</v>
      </c>
      <c r="CQ76" s="1">
        <v>1.0404773304850651E-2</v>
      </c>
      <c r="CR76" s="1">
        <v>2.7020320383798835E-3</v>
      </c>
      <c r="CS76" s="1">
        <v>2.6763656327202854E-3</v>
      </c>
      <c r="CT76" s="1">
        <v>8.3643327243512148E-3</v>
      </c>
      <c r="CU76" s="1">
        <v>2.9010464962246655E-3</v>
      </c>
      <c r="CV76" s="1">
        <v>7.6133787828975823E-3</v>
      </c>
      <c r="CW76" s="1">
        <v>1.3218911206234222E-2</v>
      </c>
      <c r="CX76" s="1">
        <v>2.9240536339927821E-3</v>
      </c>
      <c r="CY76" s="1">
        <v>3.9235019298214241E-3</v>
      </c>
      <c r="CZ76" s="1">
        <v>2.130241337467979E-2</v>
      </c>
      <c r="DA76" s="1">
        <v>3.8433647570703409E-2</v>
      </c>
      <c r="DB76" s="1">
        <v>4.5423626332098857E-2</v>
      </c>
      <c r="DC76" s="3">
        <v>8.4049491591727601E-3</v>
      </c>
    </row>
    <row r="77" spans="1:107" customFormat="1" ht="12.75" customHeight="1">
      <c r="A77" s="254">
        <v>573</v>
      </c>
      <c r="B77" s="298" t="s">
        <v>309</v>
      </c>
      <c r="C77" s="1">
        <v>3.8666134716404017E-2</v>
      </c>
      <c r="D77" s="1">
        <v>1.1317722681359044E-2</v>
      </c>
      <c r="E77" s="1">
        <v>1.2051395657953035E-2</v>
      </c>
      <c r="F77" s="1">
        <v>3.0523496147359372E-2</v>
      </c>
      <c r="G77" s="1">
        <v>2.2071476669077487E-2</v>
      </c>
      <c r="H77" s="1">
        <v>0.27912726131146254</v>
      </c>
      <c r="I77" s="1">
        <v>0</v>
      </c>
      <c r="J77" s="1">
        <v>5.8571437587967611E-3</v>
      </c>
      <c r="K77" s="1">
        <v>2.6568114856004225E-3</v>
      </c>
      <c r="L77" s="1">
        <v>2.9891929179121637E-3</v>
      </c>
      <c r="M77" s="1">
        <v>0</v>
      </c>
      <c r="N77" s="1">
        <v>1.2286324786324786E-2</v>
      </c>
      <c r="O77" s="1">
        <v>3.8309283616396374E-3</v>
      </c>
      <c r="P77" s="1">
        <v>1.5157572123392631E-2</v>
      </c>
      <c r="Q77" s="1">
        <v>5.0495942290351668E-3</v>
      </c>
      <c r="R77" s="1">
        <v>2.2701898027540006E-3</v>
      </c>
      <c r="S77" s="1">
        <v>2.5930727912576402E-3</v>
      </c>
      <c r="T77" s="1">
        <v>6.5924718224994686E-3</v>
      </c>
      <c r="U77" s="1">
        <v>2.7402622822470151E-3</v>
      </c>
      <c r="V77" s="1">
        <v>3.2341526520051748E-3</v>
      </c>
      <c r="W77" s="1">
        <v>1.9429587461821936E-3</v>
      </c>
      <c r="X77" s="1">
        <v>3.4219614347045673E-3</v>
      </c>
      <c r="Y77" s="1">
        <v>5.0441998007541077E-5</v>
      </c>
      <c r="Z77" s="1">
        <v>0</v>
      </c>
      <c r="AA77" s="1">
        <v>1.5062080195399959E-3</v>
      </c>
      <c r="AB77" s="1">
        <v>5.9422414134611577E-4</v>
      </c>
      <c r="AC77" s="1">
        <v>2.6569742099843188E-4</v>
      </c>
      <c r="AD77" s="1">
        <v>3.6203745335848129E-4</v>
      </c>
      <c r="AE77" s="1">
        <v>1.1604491620874433E-3</v>
      </c>
      <c r="AF77" s="1">
        <v>1.4114326040931546E-3</v>
      </c>
      <c r="AG77" s="1">
        <v>9.6685082872928173E-3</v>
      </c>
      <c r="AH77" s="1">
        <v>0</v>
      </c>
      <c r="AI77" s="1">
        <v>1.9316599421573179E-2</v>
      </c>
      <c r="AJ77" s="1">
        <v>2.7999240698557328E-3</v>
      </c>
      <c r="AK77" s="1">
        <v>4.5637583892617446E-3</v>
      </c>
      <c r="AL77" s="1">
        <v>2.1749654510502601E-3</v>
      </c>
      <c r="AM77" s="1">
        <v>1.8467220683287165E-3</v>
      </c>
      <c r="AN77" s="1">
        <v>3.1545741324921135E-3</v>
      </c>
      <c r="AO77" s="1">
        <v>1.8542697850834297E-3</v>
      </c>
      <c r="AP77" s="1">
        <v>2.3909379532003291E-3</v>
      </c>
      <c r="AQ77" s="1">
        <v>9.9199443090845808E-3</v>
      </c>
      <c r="AR77" s="1">
        <v>7.2399458171796905E-3</v>
      </c>
      <c r="AS77" s="1">
        <v>4.7344314278164358E-3</v>
      </c>
      <c r="AT77" s="1">
        <v>4.0813840155945417E-3</v>
      </c>
      <c r="AU77" s="1">
        <v>7.148706917817005E-3</v>
      </c>
      <c r="AV77" s="1">
        <v>4.7847802051164739E-3</v>
      </c>
      <c r="AW77" s="1">
        <v>3.2401782098015393E-4</v>
      </c>
      <c r="AX77" s="1">
        <v>2.197019179383647E-3</v>
      </c>
      <c r="AY77" s="1">
        <v>2.1598272138228943E-3</v>
      </c>
      <c r="AZ77" s="1">
        <v>1.5023474178403756E-3</v>
      </c>
      <c r="BA77" s="1">
        <v>2.4794669146133582E-3</v>
      </c>
      <c r="BB77" s="1">
        <v>6.9574820541137491E-4</v>
      </c>
      <c r="BC77" s="1">
        <v>2.6631158455392811E-3</v>
      </c>
      <c r="BD77" s="1">
        <v>9.4530949769563283E-4</v>
      </c>
      <c r="BE77" s="1">
        <v>7.3075291122530765E-4</v>
      </c>
      <c r="BF77" s="1">
        <v>0</v>
      </c>
      <c r="BG77" s="1">
        <v>2.8333846627656298E-2</v>
      </c>
      <c r="BH77" s="1">
        <v>8.7168051895398346E-3</v>
      </c>
      <c r="BI77" s="1">
        <v>1.852468004742468E-2</v>
      </c>
      <c r="BJ77" s="1">
        <v>1.813800374378725E-2</v>
      </c>
      <c r="BK77" s="1">
        <v>1.9034906598257798E-2</v>
      </c>
      <c r="BL77" s="1">
        <v>1.1332325094781329E-2</v>
      </c>
      <c r="BM77" s="1">
        <v>3.8897903966371699E-3</v>
      </c>
      <c r="BN77" s="1">
        <v>4.1400520463685826E-3</v>
      </c>
      <c r="BO77" s="1">
        <v>6.1747987419568922E-3</v>
      </c>
      <c r="BP77" s="1">
        <v>1.8879193072099273E-2</v>
      </c>
      <c r="BQ77" s="1">
        <v>3.4509282165353511E-2</v>
      </c>
      <c r="BR77" s="1">
        <v>6.8763272322782893E-3</v>
      </c>
      <c r="BS77" s="1">
        <v>4.0754947258303548E-3</v>
      </c>
      <c r="BT77" s="1">
        <v>3.3553015480726326E-3</v>
      </c>
      <c r="BU77" s="1">
        <v>6.8048109352651068E-4</v>
      </c>
      <c r="BV77" s="1">
        <v>2.3978315262718933E-3</v>
      </c>
      <c r="BW77" s="1">
        <v>1.7888238087699858E-3</v>
      </c>
      <c r="BX77" s="1">
        <v>0</v>
      </c>
      <c r="BY77" s="1">
        <v>4.1096844598202883E-3</v>
      </c>
      <c r="BZ77" s="1">
        <v>1.3029881862404447E-3</v>
      </c>
      <c r="CA77" s="1">
        <v>2.5176233635448137E-3</v>
      </c>
      <c r="CB77" s="1">
        <v>2.1211692693076907E-3</v>
      </c>
      <c r="CC77" s="1">
        <v>4.7289605044224534E-3</v>
      </c>
      <c r="CD77" s="1">
        <v>7.2283150548354937E-3</v>
      </c>
      <c r="CE77" s="1">
        <v>5.955150859629485E-3</v>
      </c>
      <c r="CF77" s="1">
        <v>6.0695538057742781E-3</v>
      </c>
      <c r="CG77" s="1">
        <v>1.2537866038370919E-2</v>
      </c>
      <c r="CH77" s="1">
        <v>4.0705563093622792E-3</v>
      </c>
      <c r="CI77" s="1">
        <v>1.1055759482607936E-2</v>
      </c>
      <c r="CJ77" s="1">
        <v>1.0358852212210412E-2</v>
      </c>
      <c r="CK77" s="1">
        <v>8.4417692749569166E-3</v>
      </c>
      <c r="CL77" s="1">
        <v>6.0559831726879785E-3</v>
      </c>
      <c r="CM77" s="1">
        <v>3.7244784446612243E-3</v>
      </c>
      <c r="CN77" s="1">
        <v>4.608294930875576E-3</v>
      </c>
      <c r="CO77" s="1">
        <v>6.4149830408494323E-3</v>
      </c>
      <c r="CP77" s="1">
        <v>7.350882105852702E-3</v>
      </c>
      <c r="CQ77" s="1">
        <v>8.4711428676660164E-3</v>
      </c>
      <c r="CR77" s="1">
        <v>9.8982602222283493E-3</v>
      </c>
      <c r="CS77" s="1">
        <v>9.9505901729343947E-3</v>
      </c>
      <c r="CT77" s="1">
        <v>3.6318813145209219E-3</v>
      </c>
      <c r="CU77" s="1">
        <v>6.4313154060140418E-3</v>
      </c>
      <c r="CV77" s="1">
        <v>2.0936791652968353E-2</v>
      </c>
      <c r="CW77" s="1">
        <v>1.4062671495993853E-3</v>
      </c>
      <c r="CX77" s="1">
        <v>9.904902399831406E-3</v>
      </c>
      <c r="CY77" s="1">
        <v>2.3714708278946683E-2</v>
      </c>
      <c r="CZ77" s="1">
        <v>2.0718169969888994E-2</v>
      </c>
      <c r="DA77" s="1">
        <v>0</v>
      </c>
      <c r="DB77" s="1">
        <v>4.6103847025923968E-2</v>
      </c>
      <c r="DC77" s="3">
        <v>8.2802801776319344E-3</v>
      </c>
    </row>
    <row r="78" spans="1:107" customFormat="1" ht="12.75" customHeight="1">
      <c r="A78" s="255">
        <v>574</v>
      </c>
      <c r="B78" s="271" t="s">
        <v>310</v>
      </c>
      <c r="C78" s="26">
        <v>2.4713522618968458E-3</v>
      </c>
      <c r="D78" s="26">
        <v>5.0964187327823688E-3</v>
      </c>
      <c r="E78" s="26">
        <v>7.0890562693841385E-4</v>
      </c>
      <c r="F78" s="26">
        <v>4.9604814974040152E-4</v>
      </c>
      <c r="G78" s="26">
        <v>2.4440731226775072E-3</v>
      </c>
      <c r="H78" s="26">
        <v>1.2949809677039595E-3</v>
      </c>
      <c r="I78" s="26">
        <v>0</v>
      </c>
      <c r="J78" s="26">
        <v>1.3443659704996875E-3</v>
      </c>
      <c r="K78" s="26">
        <v>4.1725564998211761E-4</v>
      </c>
      <c r="L78" s="26">
        <v>5.0586341687744313E-3</v>
      </c>
      <c r="M78" s="26">
        <v>0</v>
      </c>
      <c r="N78" s="26">
        <v>5.3418803418803424E-4</v>
      </c>
      <c r="O78" s="26">
        <v>6.3848806027327283E-5</v>
      </c>
      <c r="P78" s="26">
        <v>6.7626091012059431E-3</v>
      </c>
      <c r="Q78" s="26">
        <v>9.9188458070333628E-4</v>
      </c>
      <c r="R78" s="26">
        <v>2.6051358392259025E-3</v>
      </c>
      <c r="S78" s="26">
        <v>2.2226338210779772E-3</v>
      </c>
      <c r="T78" s="26">
        <v>7.0886793790316861E-4</v>
      </c>
      <c r="U78" s="26">
        <v>2.7402622822470151E-3</v>
      </c>
      <c r="V78" s="26">
        <v>1.6741496080967962E-3</v>
      </c>
      <c r="W78" s="26">
        <v>2.3193621933208105E-3</v>
      </c>
      <c r="X78" s="26">
        <v>2.0206367367503961E-3</v>
      </c>
      <c r="Y78" s="26">
        <v>2.295110909343119E-3</v>
      </c>
      <c r="Z78" s="26">
        <v>0</v>
      </c>
      <c r="AA78" s="26">
        <v>6.1062487278648484E-4</v>
      </c>
      <c r="AB78" s="26">
        <v>9.5075862615378519E-4</v>
      </c>
      <c r="AC78" s="26">
        <v>7.0904743133110935E-3</v>
      </c>
      <c r="AD78" s="26">
        <v>3.2238851290196373E-2</v>
      </c>
      <c r="AE78" s="26">
        <v>4.9489743677258609E-4</v>
      </c>
      <c r="AF78" s="26">
        <v>9.4095506939543638E-4</v>
      </c>
      <c r="AG78" s="26">
        <v>9.2081031307550648E-4</v>
      </c>
      <c r="AH78" s="26">
        <v>0</v>
      </c>
      <c r="AI78" s="26">
        <v>9.3548041561038308E-3</v>
      </c>
      <c r="AJ78" s="26">
        <v>1.8982536066818527E-3</v>
      </c>
      <c r="AK78" s="26">
        <v>8.6979865771812086E-3</v>
      </c>
      <c r="AL78" s="26">
        <v>4.0536965265288083E-3</v>
      </c>
      <c r="AM78" s="26">
        <v>4.3859649122807015E-3</v>
      </c>
      <c r="AN78" s="26">
        <v>7.3606729758149319E-3</v>
      </c>
      <c r="AO78" s="26">
        <v>3.429778530187115E-2</v>
      </c>
      <c r="AP78" s="26">
        <v>9.0150119546897659E-4</v>
      </c>
      <c r="AQ78" s="26">
        <v>3.3066481030281933E-3</v>
      </c>
      <c r="AR78" s="26">
        <v>2.4288850483441542E-3</v>
      </c>
      <c r="AS78" s="26">
        <v>1.2331542323614903E-3</v>
      </c>
      <c r="AT78" s="26">
        <v>1.1574074074074073E-3</v>
      </c>
      <c r="AU78" s="26">
        <v>6.2162668850582648E-4</v>
      </c>
      <c r="AV78" s="26">
        <v>7.2438903503755389E-4</v>
      </c>
      <c r="AW78" s="26">
        <v>4.8602673147023087E-4</v>
      </c>
      <c r="AX78" s="26">
        <v>9.5006234784157715E-4</v>
      </c>
      <c r="AY78" s="26">
        <v>9.2564023449552611E-4</v>
      </c>
      <c r="AZ78" s="26">
        <v>3.755868544600939E-4</v>
      </c>
      <c r="BA78" s="26">
        <v>7.7483341081667446E-4</v>
      </c>
      <c r="BB78" s="26">
        <v>7.1231363887355053E-4</v>
      </c>
      <c r="BC78" s="26">
        <v>0</v>
      </c>
      <c r="BD78" s="26">
        <v>2.7826321119111801E-3</v>
      </c>
      <c r="BE78" s="26">
        <v>2.5458488520107491E-3</v>
      </c>
      <c r="BF78" s="26">
        <v>0</v>
      </c>
      <c r="BG78" s="26">
        <v>6.1595318755774562E-4</v>
      </c>
      <c r="BH78" s="26">
        <v>0.11696736265963917</v>
      </c>
      <c r="BI78" s="26">
        <v>9.7473651653537407E-4</v>
      </c>
      <c r="BJ78" s="26">
        <v>8.1760870968436005E-4</v>
      </c>
      <c r="BK78" s="26">
        <v>2.1760137930075568E-3</v>
      </c>
      <c r="BL78" s="26">
        <v>2.4860676624748803E-3</v>
      </c>
      <c r="BM78" s="26">
        <v>9.5439870182884249E-3</v>
      </c>
      <c r="BN78" s="26">
        <v>5.2046368582919326E-3</v>
      </c>
      <c r="BO78" s="26">
        <v>4.6166719566032835E-4</v>
      </c>
      <c r="BP78" s="26">
        <v>4.4792461594611631E-4</v>
      </c>
      <c r="BQ78" s="26">
        <v>2.0615484827696124E-4</v>
      </c>
      <c r="BR78" s="26">
        <v>2.6965989146189367E-4</v>
      </c>
      <c r="BS78" s="26">
        <v>8.7176357771772298E-5</v>
      </c>
      <c r="BT78" s="26">
        <v>1.2013867435554182E-4</v>
      </c>
      <c r="BU78" s="26">
        <v>9.9099188377647185E-6</v>
      </c>
      <c r="BV78" s="26">
        <v>2.0850708924103419E-4</v>
      </c>
      <c r="BW78" s="26">
        <v>2.9127750514484725E-3</v>
      </c>
      <c r="BX78" s="26">
        <v>6.1348286261423968E-3</v>
      </c>
      <c r="BY78" s="26">
        <v>0.27537788200329705</v>
      </c>
      <c r="BZ78" s="26">
        <v>1.65045170257123E-3</v>
      </c>
      <c r="CA78" s="26">
        <v>0</v>
      </c>
      <c r="CB78" s="26">
        <v>1.6161289670915739E-4</v>
      </c>
      <c r="CC78" s="26">
        <v>1.3136001401173482E-4</v>
      </c>
      <c r="CD78" s="26">
        <v>1.3708873379860418E-3</v>
      </c>
      <c r="CE78" s="26">
        <v>8.1749695010753233E-5</v>
      </c>
      <c r="CF78" s="26">
        <v>0</v>
      </c>
      <c r="CG78" s="26">
        <v>2.9451363177381354E-4</v>
      </c>
      <c r="CH78" s="26">
        <v>0</v>
      </c>
      <c r="CI78" s="26">
        <v>7.8657577346617725E-4</v>
      </c>
      <c r="CJ78" s="26">
        <v>1.6478289853118517E-4</v>
      </c>
      <c r="CK78" s="26">
        <v>2.2478083868228478E-4</v>
      </c>
      <c r="CL78" s="26">
        <v>3.4671659385618195E-4</v>
      </c>
      <c r="CM78" s="26">
        <v>2.0964898769488798E-4</v>
      </c>
      <c r="CN78" s="26">
        <v>0</v>
      </c>
      <c r="CO78" s="26">
        <v>2.0013904396738787E-4</v>
      </c>
      <c r="CP78" s="26">
        <v>2.1002520302436292E-4</v>
      </c>
      <c r="CQ78" s="26">
        <v>3.1306397554417884E-4</v>
      </c>
      <c r="CR78" s="26">
        <v>1.1028702197468913E-4</v>
      </c>
      <c r="CS78" s="26">
        <v>6.8624759813340648E-5</v>
      </c>
      <c r="CT78" s="26">
        <v>1.254649908652682E-3</v>
      </c>
      <c r="CU78" s="26">
        <v>1.7220823950192079E-4</v>
      </c>
      <c r="CV78" s="26">
        <v>3.2875953835239562E-4</v>
      </c>
      <c r="CW78" s="26">
        <v>5.2134782131489405E-4</v>
      </c>
      <c r="CX78" s="26">
        <v>2.3708542978319856E-4</v>
      </c>
      <c r="CY78" s="26">
        <v>3.0396922503173794E-4</v>
      </c>
      <c r="CZ78" s="26">
        <v>2.9212170239539798E-4</v>
      </c>
      <c r="DA78" s="26">
        <v>2.9912980420594634E-3</v>
      </c>
      <c r="DB78" s="26">
        <v>8.3138084800846493E-4</v>
      </c>
      <c r="DC78" s="6">
        <v>8.4005814720814597E-3</v>
      </c>
    </row>
    <row r="79" spans="1:107" customFormat="1" ht="12.75" customHeight="1">
      <c r="A79" s="254">
        <v>575</v>
      </c>
      <c r="B79" s="298" t="s">
        <v>311</v>
      </c>
      <c r="C79" s="1">
        <v>0</v>
      </c>
      <c r="D79" s="1">
        <v>0</v>
      </c>
      <c r="E79" s="1">
        <v>1.4178112538768277E-3</v>
      </c>
      <c r="F79" s="1">
        <v>2.6455901319488077E-4</v>
      </c>
      <c r="G79" s="1">
        <v>2.4939521659974559E-4</v>
      </c>
      <c r="H79" s="1">
        <v>6.1609700584703527E-3</v>
      </c>
      <c r="I79" s="1">
        <v>0</v>
      </c>
      <c r="J79" s="1">
        <v>5.6804195936606519E-5</v>
      </c>
      <c r="K79" s="1">
        <v>8.5154214282064821E-5</v>
      </c>
      <c r="L79" s="1">
        <v>1.1496895838123707E-4</v>
      </c>
      <c r="M79" s="1">
        <v>0</v>
      </c>
      <c r="N79" s="1">
        <v>1.0683760683760685E-3</v>
      </c>
      <c r="O79" s="1">
        <v>7.0233686630060018E-4</v>
      </c>
      <c r="P79" s="1">
        <v>1.6656672663068825E-4</v>
      </c>
      <c r="Q79" s="1">
        <v>1.0820559062218215E-3</v>
      </c>
      <c r="R79" s="1">
        <v>1.4886490509862299E-4</v>
      </c>
      <c r="S79" s="1">
        <v>3.704389701796629E-4</v>
      </c>
      <c r="T79" s="1">
        <v>1.2759622882257036E-3</v>
      </c>
      <c r="U79" s="1">
        <v>1.9573302016050108E-4</v>
      </c>
      <c r="V79" s="1">
        <v>2.6634198310630851E-4</v>
      </c>
      <c r="W79" s="1">
        <v>1.147134315089118E-4</v>
      </c>
      <c r="X79" s="1">
        <v>2.8341398385589974E-4</v>
      </c>
      <c r="Y79" s="1">
        <v>3.5309398605278756E-4</v>
      </c>
      <c r="Z79" s="1">
        <v>0</v>
      </c>
      <c r="AA79" s="1">
        <v>3.0327702015062082E-3</v>
      </c>
      <c r="AB79" s="1">
        <v>4.3576437032048489E-4</v>
      </c>
      <c r="AC79" s="1">
        <v>6.2517040234925144E-5</v>
      </c>
      <c r="AD79" s="1">
        <v>2.2773323679001244E-4</v>
      </c>
      <c r="AE79" s="1">
        <v>6.9968258302331135E-4</v>
      </c>
      <c r="AF79" s="1">
        <v>8.233356857210068E-4</v>
      </c>
      <c r="AG79" s="1">
        <v>1.3812154696132596E-3</v>
      </c>
      <c r="AH79" s="1">
        <v>0</v>
      </c>
      <c r="AI79" s="1">
        <v>6.0699110936551575E-4</v>
      </c>
      <c r="AJ79" s="1">
        <v>5.6947608200455578E-4</v>
      </c>
      <c r="AK79" s="1">
        <v>7.5167785234899333E-4</v>
      </c>
      <c r="AL79" s="1">
        <v>1.1610135859698897E-4</v>
      </c>
      <c r="AM79" s="1">
        <v>2.3084025854108956E-4</v>
      </c>
      <c r="AN79" s="1">
        <v>0</v>
      </c>
      <c r="AO79" s="1">
        <v>2.1595913159606209E-4</v>
      </c>
      <c r="AP79" s="1">
        <v>2.3517422490495043E-4</v>
      </c>
      <c r="AQ79" s="1">
        <v>1.6533240515140967E-3</v>
      </c>
      <c r="AR79" s="1">
        <v>6.5393058993881074E-4</v>
      </c>
      <c r="AS79" s="1">
        <v>1.2111336210693208E-3</v>
      </c>
      <c r="AT79" s="1">
        <v>1.2183235867446393E-3</v>
      </c>
      <c r="AU79" s="1">
        <v>8.9297167158376668E-4</v>
      </c>
      <c r="AV79" s="1">
        <v>5.3757291547523733E-4</v>
      </c>
      <c r="AW79" s="1">
        <v>4.050222762251924E-4</v>
      </c>
      <c r="AX79" s="1">
        <v>6.5316786414108428E-4</v>
      </c>
      <c r="AY79" s="1">
        <v>9.2564023449552611E-4</v>
      </c>
      <c r="AZ79" s="1">
        <v>1.1267605633802818E-3</v>
      </c>
      <c r="BA79" s="1">
        <v>1.0072834340616767E-3</v>
      </c>
      <c r="BB79" s="1">
        <v>1.8774157923799007E-4</v>
      </c>
      <c r="BC79" s="1">
        <v>8.8770528184642697E-4</v>
      </c>
      <c r="BD79" s="1">
        <v>2.8892248742626168E-4</v>
      </c>
      <c r="BE79" s="1">
        <v>9.429069822262034E-5</v>
      </c>
      <c r="BF79" s="1">
        <v>0</v>
      </c>
      <c r="BG79" s="1">
        <v>4.6196489066830922E-4</v>
      </c>
      <c r="BH79" s="1">
        <v>0</v>
      </c>
      <c r="BI79" s="1">
        <v>8.435219854633044E-5</v>
      </c>
      <c r="BJ79" s="1">
        <v>4.1956236418013213E-4</v>
      </c>
      <c r="BK79" s="1">
        <v>2.0856362233299269E-4</v>
      </c>
      <c r="BL79" s="1">
        <v>1.8645507468561604E-4</v>
      </c>
      <c r="BM79" s="1">
        <v>2.159120428315515E-4</v>
      </c>
      <c r="BN79" s="1">
        <v>1.1828720132481665E-4</v>
      </c>
      <c r="BO79" s="1">
        <v>5.1937559511786935E-4</v>
      </c>
      <c r="BP79" s="1">
        <v>4.4626563588705667E-3</v>
      </c>
      <c r="BQ79" s="1">
        <v>2.8844354821944578E-3</v>
      </c>
      <c r="BR79" s="1">
        <v>1.0208553033914547E-3</v>
      </c>
      <c r="BS79" s="1">
        <v>2.1794089442943074E-4</v>
      </c>
      <c r="BT79" s="1">
        <v>8.5813338825387018E-5</v>
      </c>
      <c r="BU79" s="1">
        <v>0</v>
      </c>
      <c r="BV79" s="1">
        <v>0</v>
      </c>
      <c r="BW79" s="1">
        <v>4.0367262941269589E-4</v>
      </c>
      <c r="BX79" s="1">
        <v>0</v>
      </c>
      <c r="BY79" s="1">
        <v>4.2373865193062293E-4</v>
      </c>
      <c r="BZ79" s="1">
        <v>4.864489228630994E-3</v>
      </c>
      <c r="CA79" s="1">
        <v>2.5176233635448137E-3</v>
      </c>
      <c r="CB79" s="1">
        <v>3.0302418132967013E-4</v>
      </c>
      <c r="CC79" s="1">
        <v>6.5680007005867417E-4</v>
      </c>
      <c r="CD79" s="1">
        <v>1.8444666001994018E-2</v>
      </c>
      <c r="CE79" s="1">
        <v>9.7470790205128849E-4</v>
      </c>
      <c r="CF79" s="1">
        <v>2.0915354330708663E-3</v>
      </c>
      <c r="CG79" s="1">
        <v>3.9969707169303266E-3</v>
      </c>
      <c r="CH79" s="1">
        <v>2.7137042062415195E-3</v>
      </c>
      <c r="CI79" s="1">
        <v>1.4420555846879917E-2</v>
      </c>
      <c r="CJ79" s="1">
        <v>9.4125989009480012E-4</v>
      </c>
      <c r="CK79" s="1">
        <v>3.0969804440670345E-3</v>
      </c>
      <c r="CL79" s="1">
        <v>3.2360215426576982E-3</v>
      </c>
      <c r="CM79" s="1">
        <v>7.2307508000889935E-4</v>
      </c>
      <c r="CN79" s="1">
        <v>0</v>
      </c>
      <c r="CO79" s="1">
        <v>1.2640360671624498E-4</v>
      </c>
      <c r="CP79" s="1">
        <v>2.8003360403248392E-4</v>
      </c>
      <c r="CQ79" s="1">
        <v>3.5726124267982762E-3</v>
      </c>
      <c r="CR79" s="1">
        <v>1.5164465521519755E-3</v>
      </c>
      <c r="CS79" s="1">
        <v>2.4704913532802636E-3</v>
      </c>
      <c r="CT79" s="1">
        <v>3.7419383240518589E-4</v>
      </c>
      <c r="CU79" s="1">
        <v>2.4705258974698635E-3</v>
      </c>
      <c r="CV79" s="1">
        <v>7.9594414548474733E-4</v>
      </c>
      <c r="CW79" s="1">
        <v>4.1159038524860058E-4</v>
      </c>
      <c r="CX79" s="1">
        <v>1.1063986723215931E-3</v>
      </c>
      <c r="CY79" s="1">
        <v>1.9004462472572525E-3</v>
      </c>
      <c r="CZ79" s="1">
        <v>1.4381376117927284E-3</v>
      </c>
      <c r="DA79" s="1">
        <v>9.0645395213923135E-5</v>
      </c>
      <c r="DB79" s="1">
        <v>6.3109364371551659E-3</v>
      </c>
      <c r="DC79" s="3">
        <v>7.8950691661230791E-4</v>
      </c>
    </row>
    <row r="80" spans="1:107" customFormat="1" ht="12.75" customHeight="1">
      <c r="A80" s="254">
        <v>576</v>
      </c>
      <c r="B80" s="298" t="s">
        <v>312</v>
      </c>
      <c r="C80" s="1">
        <v>5.8736174834319655E-4</v>
      </c>
      <c r="D80" s="1">
        <v>2.1579430670339763E-3</v>
      </c>
      <c r="E80" s="1">
        <v>4.4306601683650863E-4</v>
      </c>
      <c r="F80" s="1">
        <v>2.3148913654552069E-4</v>
      </c>
      <c r="G80" s="1">
        <v>9.7264134473900796E-4</v>
      </c>
      <c r="H80" s="1">
        <v>3.1393478004944472E-4</v>
      </c>
      <c r="I80" s="1">
        <v>0</v>
      </c>
      <c r="J80" s="1">
        <v>1.6410101048352993E-3</v>
      </c>
      <c r="K80" s="1">
        <v>4.1725564998211761E-4</v>
      </c>
      <c r="L80" s="1">
        <v>1.3796275005748448E-3</v>
      </c>
      <c r="M80" s="1">
        <v>0</v>
      </c>
      <c r="N80" s="1">
        <v>8.0128205128205125E-4</v>
      </c>
      <c r="O80" s="1">
        <v>4.4694164219129105E-4</v>
      </c>
      <c r="P80" s="1">
        <v>8.6614697847957887E-4</v>
      </c>
      <c r="Q80" s="1">
        <v>9.0171325518485117E-4</v>
      </c>
      <c r="R80" s="1">
        <v>9.3040565686639378E-4</v>
      </c>
      <c r="S80" s="1">
        <v>1.8521948508983144E-3</v>
      </c>
      <c r="T80" s="1">
        <v>1.063301906854753E-3</v>
      </c>
      <c r="U80" s="1">
        <v>9.7866510080250532E-4</v>
      </c>
      <c r="V80" s="1">
        <v>3.4243969256525378E-4</v>
      </c>
      <c r="W80" s="1">
        <v>9.4280101521386885E-4</v>
      </c>
      <c r="X80" s="1">
        <v>7.1903177385663456E-4</v>
      </c>
      <c r="Y80" s="1">
        <v>8.1968246762254254E-4</v>
      </c>
      <c r="Z80" s="1">
        <v>0</v>
      </c>
      <c r="AA80" s="1">
        <v>3.256665988194586E-4</v>
      </c>
      <c r="AB80" s="1">
        <v>5.3480172721150413E-4</v>
      </c>
      <c r="AC80" s="1">
        <v>6.1475089564343058E-4</v>
      </c>
      <c r="AD80" s="1">
        <v>3.7371608088617423E-4</v>
      </c>
      <c r="AE80" s="1">
        <v>4.7783200791835898E-4</v>
      </c>
      <c r="AF80" s="1">
        <v>5.0968399592252807E-4</v>
      </c>
      <c r="AG80" s="1">
        <v>4.6040515653775324E-4</v>
      </c>
      <c r="AH80" s="1">
        <v>0</v>
      </c>
      <c r="AI80" s="1">
        <v>1.8209733280965474E-3</v>
      </c>
      <c r="AJ80" s="1">
        <v>9.9658314350797275E-4</v>
      </c>
      <c r="AK80" s="1">
        <v>2.3624161073825503E-3</v>
      </c>
      <c r="AL80" s="1">
        <v>4.116320895711427E-4</v>
      </c>
      <c r="AM80" s="1">
        <v>9.2336103416435823E-4</v>
      </c>
      <c r="AN80" s="1">
        <v>1.0515247108307045E-3</v>
      </c>
      <c r="AO80" s="1">
        <v>6.7270028347738884E-4</v>
      </c>
      <c r="AP80" s="1">
        <v>7.0552267471485125E-4</v>
      </c>
      <c r="AQ80" s="1">
        <v>6.9613644274277764E-4</v>
      </c>
      <c r="AR80" s="1">
        <v>5.1380260638049415E-4</v>
      </c>
      <c r="AS80" s="1">
        <v>4.1839161455121992E-4</v>
      </c>
      <c r="AT80" s="1">
        <v>3.6549707602339179E-4</v>
      </c>
      <c r="AU80" s="1">
        <v>4.9828805983403556E-4</v>
      </c>
      <c r="AV80" s="1">
        <v>4.3463342102253229E-4</v>
      </c>
      <c r="AW80" s="1">
        <v>2.4301336573511544E-4</v>
      </c>
      <c r="AX80" s="1">
        <v>3.5627338044059141E-4</v>
      </c>
      <c r="AY80" s="1">
        <v>3.0854674483184202E-4</v>
      </c>
      <c r="AZ80" s="1">
        <v>3.755868544600939E-4</v>
      </c>
      <c r="BA80" s="1">
        <v>4.6490004649000463E-4</v>
      </c>
      <c r="BB80" s="1">
        <v>4.5278851463279957E-4</v>
      </c>
      <c r="BC80" s="1">
        <v>4.4385264092321349E-4</v>
      </c>
      <c r="BD80" s="1">
        <v>7.1809860952546582E-4</v>
      </c>
      <c r="BE80" s="1">
        <v>7.0718023666965259E-4</v>
      </c>
      <c r="BF80" s="1">
        <v>0</v>
      </c>
      <c r="BG80" s="1">
        <v>6.1595318755774562E-4</v>
      </c>
      <c r="BH80" s="1">
        <v>1.216298398540442E-3</v>
      </c>
      <c r="BI80" s="1">
        <v>8.247770524530088E-4</v>
      </c>
      <c r="BJ80" s="1">
        <v>8.7139875637412057E-4</v>
      </c>
      <c r="BK80" s="1">
        <v>9.524405419873332E-4</v>
      </c>
      <c r="BL80" s="1">
        <v>1.0565787565518241E-3</v>
      </c>
      <c r="BM80" s="1">
        <v>1.1234173478579163E-3</v>
      </c>
      <c r="BN80" s="1">
        <v>1.4194464158977999E-3</v>
      </c>
      <c r="BO80" s="1">
        <v>1.7312519837262314E-4</v>
      </c>
      <c r="BP80" s="1">
        <v>9.95388035435814E-5</v>
      </c>
      <c r="BQ80" s="1">
        <v>1.1607037676097817E-4</v>
      </c>
      <c r="BR80" s="1">
        <v>8.6676393684180113E-5</v>
      </c>
      <c r="BS80" s="1">
        <v>4.3588178885886149E-5</v>
      </c>
      <c r="BT80" s="1">
        <v>6.006933717777091E-5</v>
      </c>
      <c r="BU80" s="1">
        <v>3.3033062792549063E-6</v>
      </c>
      <c r="BV80" s="1">
        <v>4.1701417848206837E-4</v>
      </c>
      <c r="BW80" s="1">
        <v>6.8861801488048129E-4</v>
      </c>
      <c r="BX80" s="1">
        <v>5.3894756154895817E-4</v>
      </c>
      <c r="BY80" s="1">
        <v>3.4247370498502401E-4</v>
      </c>
      <c r="BZ80" s="1">
        <v>5.2119527449617786E-4</v>
      </c>
      <c r="CA80" s="1">
        <v>2.5176233635448137E-3</v>
      </c>
      <c r="CB80" s="1">
        <v>1.0100806044322336E-4</v>
      </c>
      <c r="CC80" s="1">
        <v>4.3786671337244941E-5</v>
      </c>
      <c r="CD80" s="1">
        <v>6.8544366899302095E-3</v>
      </c>
      <c r="CE80" s="1">
        <v>5.0307504622001985E-5</v>
      </c>
      <c r="CF80" s="1">
        <v>0</v>
      </c>
      <c r="CG80" s="1">
        <v>1.6829350387075059E-4</v>
      </c>
      <c r="CH80" s="1">
        <v>0</v>
      </c>
      <c r="CI80" s="1">
        <v>1.0050690438734486E-3</v>
      </c>
      <c r="CJ80" s="1">
        <v>1.1235197627126261E-4</v>
      </c>
      <c r="CK80" s="1">
        <v>1.0489772471839956E-4</v>
      </c>
      <c r="CL80" s="1">
        <v>2.5425883549453341E-4</v>
      </c>
      <c r="CM80" s="1">
        <v>4.3213362769762626E-4</v>
      </c>
      <c r="CN80" s="1">
        <v>0</v>
      </c>
      <c r="CO80" s="1">
        <v>2.5280721343248996E-4</v>
      </c>
      <c r="CP80" s="1">
        <v>1.9002280273632837E-4</v>
      </c>
      <c r="CQ80" s="1">
        <v>2.7623291959780487E-4</v>
      </c>
      <c r="CR80" s="1">
        <v>8.2715266481016842E-5</v>
      </c>
      <c r="CS80" s="1">
        <v>6.1762283832006589E-4</v>
      </c>
      <c r="CT80" s="1">
        <v>5.2827364574849775E-4</v>
      </c>
      <c r="CU80" s="1">
        <v>1.0597430123195125E-4</v>
      </c>
      <c r="CV80" s="1">
        <v>4.8448774072984619E-4</v>
      </c>
      <c r="CW80" s="1">
        <v>8.0946109098891446E-4</v>
      </c>
      <c r="CX80" s="1">
        <v>1.8439977872026554E-4</v>
      </c>
      <c r="CY80" s="1">
        <v>1.7114233678257516E-4</v>
      </c>
      <c r="CZ80" s="1">
        <v>1.7976720147409105E-4</v>
      </c>
      <c r="DA80" s="1">
        <v>2.4474256707759244E-3</v>
      </c>
      <c r="DB80" s="1">
        <v>2.4563525054795555E-3</v>
      </c>
      <c r="DC80" s="3">
        <v>4.9801127812766752E-4</v>
      </c>
    </row>
    <row r="81" spans="1:107" customFormat="1" ht="12.75" customHeight="1">
      <c r="A81" s="254">
        <v>577</v>
      </c>
      <c r="B81" s="298" t="s">
        <v>313</v>
      </c>
      <c r="C81" s="1">
        <v>1.4961101137043686E-3</v>
      </c>
      <c r="D81" s="1">
        <v>4.5913682277318639E-3</v>
      </c>
      <c r="E81" s="1">
        <v>1.0633584404076207E-3</v>
      </c>
      <c r="F81" s="1">
        <v>6.6139753298720199E-4</v>
      </c>
      <c r="G81" s="1">
        <v>2.5937102526373546E-3</v>
      </c>
      <c r="H81" s="1">
        <v>7.8483695012361186E-4</v>
      </c>
      <c r="I81" s="1">
        <v>0</v>
      </c>
      <c r="J81" s="1">
        <v>4.0267863341727729E-3</v>
      </c>
      <c r="K81" s="1">
        <v>1.1410664713796686E-3</v>
      </c>
      <c r="L81" s="1">
        <v>2.2648884801103702E-2</v>
      </c>
      <c r="M81" s="1">
        <v>0</v>
      </c>
      <c r="N81" s="1">
        <v>1.6025641025641025E-3</v>
      </c>
      <c r="O81" s="1">
        <v>1.340824926573873E-3</v>
      </c>
      <c r="P81" s="1">
        <v>2.5651275901125989E-3</v>
      </c>
      <c r="Q81" s="1">
        <v>1.5329125338142471E-3</v>
      </c>
      <c r="R81" s="1">
        <v>3.5355414960922963E-3</v>
      </c>
      <c r="S81" s="1">
        <v>3.8896091868864603E-3</v>
      </c>
      <c r="T81" s="1">
        <v>1.9139434323385553E-3</v>
      </c>
      <c r="U81" s="1">
        <v>4.5018594636915248E-3</v>
      </c>
      <c r="V81" s="1">
        <v>9.1317251350734338E-4</v>
      </c>
      <c r="W81" s="1">
        <v>1.1937366466396133E-3</v>
      </c>
      <c r="X81" s="1">
        <v>1.1441527496404841E-3</v>
      </c>
      <c r="Y81" s="1">
        <v>2.6860363939015626E-3</v>
      </c>
      <c r="Z81" s="1">
        <v>0</v>
      </c>
      <c r="AA81" s="1">
        <v>6.9204152249134946E-4</v>
      </c>
      <c r="AB81" s="1">
        <v>1.0101810402883967E-3</v>
      </c>
      <c r="AC81" s="1">
        <v>7.1373620934872877E-3</v>
      </c>
      <c r="AD81" s="1">
        <v>1.2671310867546845E-3</v>
      </c>
      <c r="AE81" s="1">
        <v>1.6724120277142565E-3</v>
      </c>
      <c r="AF81" s="1">
        <v>1.2546067591939151E-3</v>
      </c>
      <c r="AG81" s="1">
        <v>1.841620626151013E-3</v>
      </c>
      <c r="AH81" s="1">
        <v>0</v>
      </c>
      <c r="AI81" s="1">
        <v>3.2848930624486735E-3</v>
      </c>
      <c r="AJ81" s="1">
        <v>3.4168564920273349E-3</v>
      </c>
      <c r="AK81" s="1">
        <v>6.3892617449664429E-3</v>
      </c>
      <c r="AL81" s="1">
        <v>7.0434824215506633E-4</v>
      </c>
      <c r="AM81" s="1">
        <v>1.8467220683287165E-3</v>
      </c>
      <c r="AN81" s="1">
        <v>2.8040658955485456E-3</v>
      </c>
      <c r="AO81" s="1">
        <v>6.3298366157466474E-3</v>
      </c>
      <c r="AP81" s="1">
        <v>4.1939403441382823E-3</v>
      </c>
      <c r="AQ81" s="1">
        <v>1.5663069961712496E-3</v>
      </c>
      <c r="AR81" s="1">
        <v>1.4946984912887103E-3</v>
      </c>
      <c r="AS81" s="1">
        <v>1.0790099533163041E-3</v>
      </c>
      <c r="AT81" s="1">
        <v>9.4420077972709546E-4</v>
      </c>
      <c r="AU81" s="1">
        <v>1.9635509684549123E-3</v>
      </c>
      <c r="AV81" s="1">
        <v>1.2657745243814099E-3</v>
      </c>
      <c r="AW81" s="1">
        <v>7.2904009720534634E-4</v>
      </c>
      <c r="AX81" s="1">
        <v>1.3657146250222671E-3</v>
      </c>
      <c r="AY81" s="1">
        <v>9.2564023449552611E-4</v>
      </c>
      <c r="AZ81" s="1">
        <v>1.0328638497652581E-3</v>
      </c>
      <c r="BA81" s="1">
        <v>2.0145668681233533E-3</v>
      </c>
      <c r="BB81" s="1">
        <v>1.2368856985091111E-3</v>
      </c>
      <c r="BC81" s="1">
        <v>1.3315579227696406E-3</v>
      </c>
      <c r="BD81" s="1">
        <v>1.2089863308807648E-3</v>
      </c>
      <c r="BE81" s="1">
        <v>1.5086511715619254E-3</v>
      </c>
      <c r="BF81" s="1">
        <v>0</v>
      </c>
      <c r="BG81" s="1">
        <v>1.5398829688943641E-3</v>
      </c>
      <c r="BH81" s="1">
        <v>2.6555848368132982E-2</v>
      </c>
      <c r="BI81" s="1">
        <v>1.1153235141125914E-3</v>
      </c>
      <c r="BJ81" s="1">
        <v>1.1941390365126836E-3</v>
      </c>
      <c r="BK81" s="1">
        <v>1.3278550621867201E-3</v>
      </c>
      <c r="BL81" s="1">
        <v>1.5745095195674242E-3</v>
      </c>
      <c r="BM81" s="1">
        <v>1.0653909863469369E-2</v>
      </c>
      <c r="BN81" s="1">
        <v>1.6027915779512656E-2</v>
      </c>
      <c r="BO81" s="1">
        <v>3.4625039674524629E-4</v>
      </c>
      <c r="BP81" s="1">
        <v>1.3271840472477522E-4</v>
      </c>
      <c r="BQ81" s="1">
        <v>2.962393197929443E-4</v>
      </c>
      <c r="BR81" s="1">
        <v>2.4076776023383364E-4</v>
      </c>
      <c r="BS81" s="1">
        <v>1.3076453665765845E-4</v>
      </c>
      <c r="BT81" s="1">
        <v>2.4027734871108364E-4</v>
      </c>
      <c r="BU81" s="1">
        <v>3.3033062792549063E-6</v>
      </c>
      <c r="BV81" s="1">
        <v>2.0850708924103419E-4</v>
      </c>
      <c r="BW81" s="1">
        <v>1.8204844071552953E-4</v>
      </c>
      <c r="BX81" s="1">
        <v>7.9122088823144936E-4</v>
      </c>
      <c r="BY81" s="1">
        <v>2.321855627017112E-4</v>
      </c>
      <c r="BZ81" s="1">
        <v>9.5552466990965945E-4</v>
      </c>
      <c r="CA81" s="1">
        <v>0</v>
      </c>
      <c r="CB81" s="1">
        <v>2.8282256924102542E-4</v>
      </c>
      <c r="CC81" s="1">
        <v>3.5029337069795953E-4</v>
      </c>
      <c r="CD81" s="1">
        <v>1.2462612163509471E-4</v>
      </c>
      <c r="CE81" s="1">
        <v>2.2638377079900893E-4</v>
      </c>
      <c r="CF81" s="1">
        <v>2.0505249343832021E-4</v>
      </c>
      <c r="CG81" s="1">
        <v>6.3110063951531473E-4</v>
      </c>
      <c r="CH81" s="1">
        <v>0</v>
      </c>
      <c r="CI81" s="1">
        <v>1.9227407795839888E-3</v>
      </c>
      <c r="CJ81" s="1">
        <v>4.7087961610578063E-3</v>
      </c>
      <c r="CK81" s="1">
        <v>3.0470291465820823E-4</v>
      </c>
      <c r="CL81" s="1">
        <v>7.1654762730277602E-4</v>
      </c>
      <c r="CM81" s="1">
        <v>4.8133696154438569E-4</v>
      </c>
      <c r="CN81" s="1">
        <v>6.1443932411674347E-4</v>
      </c>
      <c r="CO81" s="1">
        <v>5.6881623022310239E-4</v>
      </c>
      <c r="CP81" s="1">
        <v>3.6004320518462216E-4</v>
      </c>
      <c r="CQ81" s="1">
        <v>5.8929689514198376E-4</v>
      </c>
      <c r="CR81" s="1">
        <v>1.378587774683614E-4</v>
      </c>
      <c r="CS81" s="1">
        <v>2.7449903925336259E-4</v>
      </c>
      <c r="CT81" s="1">
        <v>8.584446743413088E-4</v>
      </c>
      <c r="CU81" s="1">
        <v>2.1857199629089945E-4</v>
      </c>
      <c r="CV81" s="1">
        <v>9.3436921426470331E-4</v>
      </c>
      <c r="CW81" s="1">
        <v>1.7355394577982658E-3</v>
      </c>
      <c r="CX81" s="1">
        <v>2.1074260425173205E-4</v>
      </c>
      <c r="CY81" s="1">
        <v>3.4739340003627194E-4</v>
      </c>
      <c r="CZ81" s="1">
        <v>2.4717990202687522E-4</v>
      </c>
      <c r="DA81" s="1">
        <v>3.535170413343002E-3</v>
      </c>
      <c r="DB81" s="1">
        <v>3.0232030836671456E-4</v>
      </c>
      <c r="DC81" s="3">
        <v>1.9523561298114584E-3</v>
      </c>
    </row>
    <row r="82" spans="1:107" customFormat="1" ht="12.75" customHeight="1">
      <c r="A82" s="254">
        <v>578</v>
      </c>
      <c r="B82" s="298" t="s">
        <v>314</v>
      </c>
      <c r="C82" s="1">
        <v>2.2164594277101758E-5</v>
      </c>
      <c r="D82" s="1">
        <v>0</v>
      </c>
      <c r="E82" s="1">
        <v>0</v>
      </c>
      <c r="F82" s="1">
        <v>0</v>
      </c>
      <c r="G82" s="1">
        <v>1.0973389530388807E-3</v>
      </c>
      <c r="H82" s="1">
        <v>1.6481575952595848E-3</v>
      </c>
      <c r="I82" s="1">
        <v>0</v>
      </c>
      <c r="J82" s="1">
        <v>2.5246309305158453E-4</v>
      </c>
      <c r="K82" s="1">
        <v>4.1725564998211761E-4</v>
      </c>
      <c r="L82" s="1">
        <v>8.0478270866865943E-4</v>
      </c>
      <c r="M82" s="1">
        <v>0</v>
      </c>
      <c r="N82" s="1">
        <v>0</v>
      </c>
      <c r="O82" s="1">
        <v>5.1079044821861826E-4</v>
      </c>
      <c r="P82" s="1">
        <v>9.9940035978412952E-5</v>
      </c>
      <c r="Q82" s="1">
        <v>4.5085662759242559E-4</v>
      </c>
      <c r="R82" s="1">
        <v>1.9724599925567549E-3</v>
      </c>
      <c r="S82" s="1">
        <v>1.8521948508983145E-4</v>
      </c>
      <c r="T82" s="1">
        <v>1.3468490820160205E-3</v>
      </c>
      <c r="U82" s="1">
        <v>2.935995302407516E-3</v>
      </c>
      <c r="V82" s="1">
        <v>8.751236587778708E-4</v>
      </c>
      <c r="W82" s="1">
        <v>5.3771921019802407E-5</v>
      </c>
      <c r="X82" s="1">
        <v>6.0356681747089755E-4</v>
      </c>
      <c r="Y82" s="1">
        <v>3.0265198804524645E-4</v>
      </c>
      <c r="Z82" s="1">
        <v>0</v>
      </c>
      <c r="AA82" s="1">
        <v>5.6991654793405247E-4</v>
      </c>
      <c r="AB82" s="1">
        <v>1.7826724240383473E-3</v>
      </c>
      <c r="AC82" s="1">
        <v>3.473168901940286E-6</v>
      </c>
      <c r="AD82" s="1">
        <v>2.5692980560924482E-4</v>
      </c>
      <c r="AE82" s="1">
        <v>1.740673743131165E-3</v>
      </c>
      <c r="AF82" s="1">
        <v>1.6858778326668234E-3</v>
      </c>
      <c r="AG82" s="1">
        <v>4.6040515653775324E-4</v>
      </c>
      <c r="AH82" s="1">
        <v>5.7803468208092483E-3</v>
      </c>
      <c r="AI82" s="1">
        <v>5.3558039061663151E-4</v>
      </c>
      <c r="AJ82" s="1">
        <v>3.4168564920273349E-3</v>
      </c>
      <c r="AK82" s="1">
        <v>9.1275167785234896E-4</v>
      </c>
      <c r="AL82" s="1">
        <v>4.4892525324169067E-4</v>
      </c>
      <c r="AM82" s="1">
        <v>2.3084025854108956E-4</v>
      </c>
      <c r="AN82" s="1">
        <v>3.505082369435682E-4</v>
      </c>
      <c r="AO82" s="1">
        <v>1.4893733213521524E-5</v>
      </c>
      <c r="AP82" s="1">
        <v>5.0954415396072591E-4</v>
      </c>
      <c r="AQ82" s="1">
        <v>0</v>
      </c>
      <c r="AR82" s="1">
        <v>9.8089588490821622E-4</v>
      </c>
      <c r="AS82" s="1">
        <v>2.8626794679820314E-4</v>
      </c>
      <c r="AT82" s="1">
        <v>4.2641325536062376E-4</v>
      </c>
      <c r="AU82" s="1">
        <v>5.8709187247772503E-4</v>
      </c>
      <c r="AV82" s="1">
        <v>5.5282321094971216E-4</v>
      </c>
      <c r="AW82" s="1">
        <v>3.2401782098015393E-4</v>
      </c>
      <c r="AX82" s="1">
        <v>6.5316786414108428E-3</v>
      </c>
      <c r="AY82" s="1">
        <v>0</v>
      </c>
      <c r="AZ82" s="1">
        <v>3.755868544600939E-4</v>
      </c>
      <c r="BA82" s="1">
        <v>1.5496668216333489E-3</v>
      </c>
      <c r="BB82" s="1">
        <v>3.3130866924351184E-5</v>
      </c>
      <c r="BC82" s="1">
        <v>1.7754105636928539E-3</v>
      </c>
      <c r="BD82" s="1">
        <v>5.5540439330485246E-4</v>
      </c>
      <c r="BE82" s="1">
        <v>9.429069822262034E-5</v>
      </c>
      <c r="BF82" s="1">
        <v>0</v>
      </c>
      <c r="BG82" s="1">
        <v>9.2392978133661843E-4</v>
      </c>
      <c r="BH82" s="1">
        <v>3.0407459963511049E-4</v>
      </c>
      <c r="BI82" s="1">
        <v>0</v>
      </c>
      <c r="BJ82" s="1">
        <v>0</v>
      </c>
      <c r="BK82" s="1">
        <v>2.0856362233299269E-5</v>
      </c>
      <c r="BL82" s="1">
        <v>0</v>
      </c>
      <c r="BM82" s="1">
        <v>0</v>
      </c>
      <c r="BN82" s="1">
        <v>0</v>
      </c>
      <c r="BO82" s="1">
        <v>0</v>
      </c>
      <c r="BP82" s="1">
        <v>0</v>
      </c>
      <c r="BQ82" s="1">
        <v>2.6696186655024981E-3</v>
      </c>
      <c r="BR82" s="1">
        <v>4.8153552046766728E-6</v>
      </c>
      <c r="BS82" s="1">
        <v>0</v>
      </c>
      <c r="BT82" s="1">
        <v>0</v>
      </c>
      <c r="BU82" s="1">
        <v>0</v>
      </c>
      <c r="BV82" s="1">
        <v>2.3978315262718933E-2</v>
      </c>
      <c r="BW82" s="1">
        <v>2.6895678328320405E-2</v>
      </c>
      <c r="BX82" s="1">
        <v>0.10437235543018336</v>
      </c>
      <c r="BY82" s="1">
        <v>4.9368455269451349E-2</v>
      </c>
      <c r="BZ82" s="1">
        <v>0.25590687977762333</v>
      </c>
      <c r="CA82" s="1">
        <v>3.5246727089627394E-2</v>
      </c>
      <c r="CB82" s="1">
        <v>9.1311286640673919E-3</v>
      </c>
      <c r="CC82" s="1">
        <v>1.3398721429196953E-2</v>
      </c>
      <c r="CD82" s="1">
        <v>0</v>
      </c>
      <c r="CE82" s="1">
        <v>0</v>
      </c>
      <c r="CF82" s="1">
        <v>0</v>
      </c>
      <c r="CG82" s="1">
        <v>0</v>
      </c>
      <c r="CH82" s="1">
        <v>0</v>
      </c>
      <c r="CI82" s="1">
        <v>1.7479461632581717E-3</v>
      </c>
      <c r="CJ82" s="1">
        <v>1.1235197627126261E-4</v>
      </c>
      <c r="CK82" s="1">
        <v>0</v>
      </c>
      <c r="CL82" s="1">
        <v>2.3114439590412129E-5</v>
      </c>
      <c r="CM82" s="1">
        <v>0</v>
      </c>
      <c r="CN82" s="1">
        <v>0</v>
      </c>
      <c r="CO82" s="1">
        <v>0</v>
      </c>
      <c r="CP82" s="1">
        <v>0</v>
      </c>
      <c r="CQ82" s="1">
        <v>0</v>
      </c>
      <c r="CR82" s="1">
        <v>3.9703327910888082E-3</v>
      </c>
      <c r="CS82" s="1">
        <v>0</v>
      </c>
      <c r="CT82" s="1">
        <v>0</v>
      </c>
      <c r="CU82" s="1">
        <v>0</v>
      </c>
      <c r="CV82" s="1">
        <v>4.6476216842870247E-2</v>
      </c>
      <c r="CW82" s="1">
        <v>3.2652837229722315E-3</v>
      </c>
      <c r="CX82" s="1">
        <v>0</v>
      </c>
      <c r="CY82" s="1">
        <v>3.5250212650739363E-4</v>
      </c>
      <c r="CZ82" s="1">
        <v>0</v>
      </c>
      <c r="DA82" s="1">
        <v>0</v>
      </c>
      <c r="DB82" s="1">
        <v>8.1248582873554524E-3</v>
      </c>
      <c r="DC82" s="3">
        <v>3.088144672988419E-3</v>
      </c>
    </row>
    <row r="83" spans="1:107" customFormat="1" ht="12.75" customHeight="1">
      <c r="A83" s="255">
        <v>579</v>
      </c>
      <c r="B83" s="271" t="s">
        <v>391</v>
      </c>
      <c r="C83" s="26">
        <v>9.9740674246957912E-5</v>
      </c>
      <c r="D83" s="26">
        <v>1.3774104683195591E-4</v>
      </c>
      <c r="E83" s="26">
        <v>3.5445281346920693E-4</v>
      </c>
      <c r="F83" s="26">
        <v>1.3227950659744039E-4</v>
      </c>
      <c r="G83" s="26">
        <v>2.2445569493977104E-4</v>
      </c>
      <c r="H83" s="26">
        <v>8.6332064513597296E-4</v>
      </c>
      <c r="I83" s="26">
        <v>0</v>
      </c>
      <c r="J83" s="26">
        <v>8.2050505241764972E-5</v>
      </c>
      <c r="K83" s="26">
        <v>1.1921589999489075E-4</v>
      </c>
      <c r="L83" s="26">
        <v>1.1496895838123707E-4</v>
      </c>
      <c r="M83" s="26">
        <v>0</v>
      </c>
      <c r="N83" s="26">
        <v>0</v>
      </c>
      <c r="O83" s="26">
        <v>4.4694164219129105E-4</v>
      </c>
      <c r="P83" s="26">
        <v>1.332533813045506E-4</v>
      </c>
      <c r="Q83" s="26">
        <v>4.5085662759242559E-4</v>
      </c>
      <c r="R83" s="26">
        <v>7.4432452549311496E-5</v>
      </c>
      <c r="S83" s="26">
        <v>1.8521948508983145E-4</v>
      </c>
      <c r="T83" s="26">
        <v>2.1266038137095059E-4</v>
      </c>
      <c r="U83" s="26">
        <v>3.9146604032100216E-4</v>
      </c>
      <c r="V83" s="26">
        <v>1.1414656418841792E-4</v>
      </c>
      <c r="W83" s="26">
        <v>2.8678357877227949E-5</v>
      </c>
      <c r="X83" s="26">
        <v>9.4471327951966579E-5</v>
      </c>
      <c r="Y83" s="26">
        <v>1.5132599402262322E-4</v>
      </c>
      <c r="Z83" s="26">
        <v>0</v>
      </c>
      <c r="AA83" s="26">
        <v>6.9204152249134946E-4</v>
      </c>
      <c r="AB83" s="26">
        <v>9.9037356891019295E-5</v>
      </c>
      <c r="AC83" s="26">
        <v>2.0839013411641716E-5</v>
      </c>
      <c r="AD83" s="26">
        <v>5.2553823874618257E-5</v>
      </c>
      <c r="AE83" s="26">
        <v>4.0957029250145057E-4</v>
      </c>
      <c r="AF83" s="26">
        <v>1.1761938367442955E-4</v>
      </c>
      <c r="AG83" s="26">
        <v>4.6040515653775324E-4</v>
      </c>
      <c r="AH83" s="26">
        <v>0</v>
      </c>
      <c r="AI83" s="26">
        <v>1.7852679687221053E-4</v>
      </c>
      <c r="AJ83" s="26">
        <v>2.3728170083523158E-4</v>
      </c>
      <c r="AK83" s="26">
        <v>2.1476510067114095E-4</v>
      </c>
      <c r="AL83" s="26">
        <v>3.0256717694972882E-5</v>
      </c>
      <c r="AM83" s="26">
        <v>0</v>
      </c>
      <c r="AN83" s="26">
        <v>0</v>
      </c>
      <c r="AO83" s="26">
        <v>1.0922071023249117E-4</v>
      </c>
      <c r="AP83" s="26">
        <v>1.1758711245247521E-4</v>
      </c>
      <c r="AQ83" s="26">
        <v>5.221023320570832E-4</v>
      </c>
      <c r="AR83" s="26">
        <v>3.2696529496940537E-4</v>
      </c>
      <c r="AS83" s="26">
        <v>1.9818550162952525E-4</v>
      </c>
      <c r="AT83" s="26">
        <v>2.1320662768031188E-4</v>
      </c>
      <c r="AU83" s="26">
        <v>1.381392641124059E-4</v>
      </c>
      <c r="AV83" s="26">
        <v>5.7188608029280565E-5</v>
      </c>
      <c r="AW83" s="26">
        <v>0</v>
      </c>
      <c r="AX83" s="26">
        <v>1.1875779348019714E-4</v>
      </c>
      <c r="AY83" s="26">
        <v>0</v>
      </c>
      <c r="AZ83" s="26">
        <v>1.8779342723004695E-4</v>
      </c>
      <c r="BA83" s="26">
        <v>1.5496668216333489E-4</v>
      </c>
      <c r="BB83" s="26">
        <v>1.6565433462175592E-5</v>
      </c>
      <c r="BC83" s="26">
        <v>0</v>
      </c>
      <c r="BD83" s="26">
        <v>5.0491308482259317E-5</v>
      </c>
      <c r="BE83" s="26">
        <v>9.429069822262034E-5</v>
      </c>
      <c r="BF83" s="26">
        <v>0</v>
      </c>
      <c r="BG83" s="26">
        <v>0</v>
      </c>
      <c r="BH83" s="26">
        <v>7.0950739914859109E-4</v>
      </c>
      <c r="BI83" s="26">
        <v>3.3740879418532176E-4</v>
      </c>
      <c r="BJ83" s="26">
        <v>8.3912472836026426E-4</v>
      </c>
      <c r="BK83" s="26">
        <v>5.5616965955464714E-4</v>
      </c>
      <c r="BL83" s="26">
        <v>5.1793076301560003E-4</v>
      </c>
      <c r="BM83" s="26">
        <v>9.9521957242668276E-4</v>
      </c>
      <c r="BN83" s="26">
        <v>2.2474568251715163E-3</v>
      </c>
      <c r="BO83" s="26">
        <v>1.6735435842686903E-3</v>
      </c>
      <c r="BP83" s="26">
        <v>1.1115166395699923E-3</v>
      </c>
      <c r="BQ83" s="26">
        <v>1.6111261251896972E-3</v>
      </c>
      <c r="BR83" s="26">
        <v>7.3241552663132195E-3</v>
      </c>
      <c r="BS83" s="26">
        <v>3.2691134164414612E-4</v>
      </c>
      <c r="BT83" s="26">
        <v>7.6373871554594446E-4</v>
      </c>
      <c r="BU83" s="26">
        <v>0</v>
      </c>
      <c r="BV83" s="26">
        <v>6.2552126772310256E-4</v>
      </c>
      <c r="BW83" s="26">
        <v>4.1158777900902329E-4</v>
      </c>
      <c r="BX83" s="26">
        <v>0</v>
      </c>
      <c r="BY83" s="26">
        <v>8.5908658199633145E-4</v>
      </c>
      <c r="BZ83" s="26">
        <v>6.9492703266157052E-4</v>
      </c>
      <c r="CA83" s="26">
        <v>1.5105740181268882E-3</v>
      </c>
      <c r="CB83" s="26">
        <v>8.8887093190036562E-4</v>
      </c>
      <c r="CC83" s="26">
        <v>1.5763201681408179E-3</v>
      </c>
      <c r="CD83" s="26">
        <v>0</v>
      </c>
      <c r="CE83" s="26">
        <v>6.7852246858925184E-3</v>
      </c>
      <c r="CF83" s="26">
        <v>2.3375984251968506E-3</v>
      </c>
      <c r="CG83" s="26">
        <v>1.2622012790306295E-4</v>
      </c>
      <c r="CH83" s="26">
        <v>4.0705563093622792E-3</v>
      </c>
      <c r="CI83" s="26">
        <v>4.4572627163083373E-3</v>
      </c>
      <c r="CJ83" s="26">
        <v>4.144539569117687E-3</v>
      </c>
      <c r="CK83" s="26">
        <v>1.1988311396388522E-3</v>
      </c>
      <c r="CL83" s="26">
        <v>5.2932066662043781E-3</v>
      </c>
      <c r="CM83" s="26">
        <v>3.7865174308158338E-4</v>
      </c>
      <c r="CN83" s="26">
        <v>3.9938556067588326E-3</v>
      </c>
      <c r="CO83" s="26">
        <v>6.8679292982493098E-3</v>
      </c>
      <c r="CP83" s="26">
        <v>5.8006960835300231E-4</v>
      </c>
      <c r="CQ83" s="26">
        <v>5.7088136716879675E-3</v>
      </c>
      <c r="CR83" s="26">
        <v>7.9958090931649616E-4</v>
      </c>
      <c r="CS83" s="26">
        <v>4.1174855888004394E-4</v>
      </c>
      <c r="CT83" s="26">
        <v>7.0436486099799693E-4</v>
      </c>
      <c r="CU83" s="26">
        <v>9.5376871108756125E-4</v>
      </c>
      <c r="CV83" s="26">
        <v>1.0727942830446593E-3</v>
      </c>
      <c r="CW83" s="26">
        <v>1.3033695532872352E-3</v>
      </c>
      <c r="CX83" s="26">
        <v>8.9565606806986115E-4</v>
      </c>
      <c r="CY83" s="26">
        <v>8.5060295744175413E-4</v>
      </c>
      <c r="CZ83" s="26">
        <v>2.4942699204530132E-3</v>
      </c>
      <c r="DA83" s="26">
        <v>0</v>
      </c>
      <c r="DB83" s="26">
        <v>3.0232030836671456E-4</v>
      </c>
      <c r="DC83" s="6">
        <v>9.0686476976117294E-4</v>
      </c>
    </row>
    <row r="84" spans="1:107" customFormat="1" ht="12.75" customHeight="1">
      <c r="A84" s="254">
        <v>591</v>
      </c>
      <c r="B84" s="298" t="s">
        <v>316</v>
      </c>
      <c r="C84" s="1">
        <v>3.9896269698783165E-4</v>
      </c>
      <c r="D84" s="1">
        <v>1.6069788797061523E-4</v>
      </c>
      <c r="E84" s="1">
        <v>2.5697828976517503E-3</v>
      </c>
      <c r="F84" s="1">
        <v>7.606071629352823E-4</v>
      </c>
      <c r="G84" s="1">
        <v>3.017682120856922E-3</v>
      </c>
      <c r="H84" s="1">
        <v>3.8849429031118784E-3</v>
      </c>
      <c r="I84" s="1">
        <v>0</v>
      </c>
      <c r="J84" s="1">
        <v>9.656713309223108E-4</v>
      </c>
      <c r="K84" s="1">
        <v>2.9803974998722689E-4</v>
      </c>
      <c r="L84" s="1">
        <v>2.2993791676247414E-4</v>
      </c>
      <c r="M84" s="1">
        <v>0</v>
      </c>
      <c r="N84" s="1">
        <v>1.6025641025641025E-3</v>
      </c>
      <c r="O84" s="1">
        <v>1.1492785084918913E-3</v>
      </c>
      <c r="P84" s="1">
        <v>9.9940035978412947E-4</v>
      </c>
      <c r="Q84" s="1">
        <v>1.7132551848512173E-3</v>
      </c>
      <c r="R84" s="1">
        <v>4.0937848902121324E-4</v>
      </c>
      <c r="S84" s="1">
        <v>7.4087794035932581E-4</v>
      </c>
      <c r="T84" s="1">
        <v>1.5595094633869711E-3</v>
      </c>
      <c r="U84" s="1">
        <v>2.5445292620865142E-3</v>
      </c>
      <c r="V84" s="1">
        <v>6.0878167567156229E-4</v>
      </c>
      <c r="W84" s="1">
        <v>8.9619868366337343E-5</v>
      </c>
      <c r="X84" s="1">
        <v>3.2015283361499787E-4</v>
      </c>
      <c r="Y84" s="1">
        <v>5.800829770867224E-4</v>
      </c>
      <c r="Z84" s="1">
        <v>0</v>
      </c>
      <c r="AA84" s="1">
        <v>1.0828414410746997E-2</v>
      </c>
      <c r="AB84" s="1">
        <v>7.9229885512815436E-4</v>
      </c>
      <c r="AC84" s="1">
        <v>1.1287798931305929E-4</v>
      </c>
      <c r="AD84" s="1">
        <v>1.6350078538770123E-4</v>
      </c>
      <c r="AE84" s="1">
        <v>1.2116454486501246E-3</v>
      </c>
      <c r="AF84" s="1">
        <v>1.0193679918450561E-3</v>
      </c>
      <c r="AG84" s="1">
        <v>1.841620626151013E-3</v>
      </c>
      <c r="AH84" s="1">
        <v>0</v>
      </c>
      <c r="AI84" s="1">
        <v>7.3195986717606318E-4</v>
      </c>
      <c r="AJ84" s="1">
        <v>1.3287775246772968E-3</v>
      </c>
      <c r="AK84" s="1">
        <v>1.2348993288590604E-3</v>
      </c>
      <c r="AL84" s="1">
        <v>1.6254190203578454E-4</v>
      </c>
      <c r="AM84" s="1">
        <v>4.6168051708217911E-4</v>
      </c>
      <c r="AN84" s="1">
        <v>3.505082369435682E-4</v>
      </c>
      <c r="AO84" s="1">
        <v>3.2517984182855325E-4</v>
      </c>
      <c r="AP84" s="1">
        <v>6.2713126641320113E-4</v>
      </c>
      <c r="AQ84" s="1">
        <v>3.2196310476853463E-3</v>
      </c>
      <c r="AR84" s="1">
        <v>9.8089588490821622E-4</v>
      </c>
      <c r="AS84" s="1">
        <v>1.7176076807892187E-3</v>
      </c>
      <c r="AT84" s="1">
        <v>1.4924463937621832E-3</v>
      </c>
      <c r="AU84" s="1">
        <v>8.8803812643689498E-4</v>
      </c>
      <c r="AV84" s="1">
        <v>6.2907468832208626E-4</v>
      </c>
      <c r="AW84" s="1">
        <v>4.8602673147023087E-4</v>
      </c>
      <c r="AX84" s="1">
        <v>9.5006234784157715E-4</v>
      </c>
      <c r="AY84" s="1">
        <v>6.1709348966368404E-4</v>
      </c>
      <c r="AZ84" s="1">
        <v>1.4084507042253522E-3</v>
      </c>
      <c r="BA84" s="1">
        <v>1.0847667751433443E-3</v>
      </c>
      <c r="BB84" s="1">
        <v>1.6013252346769742E-4</v>
      </c>
      <c r="BC84" s="1">
        <v>8.8770528184642697E-4</v>
      </c>
      <c r="BD84" s="1">
        <v>3.3380365052160325E-4</v>
      </c>
      <c r="BE84" s="1">
        <v>7.3075291122530765E-4</v>
      </c>
      <c r="BF84" s="1">
        <v>0</v>
      </c>
      <c r="BG84" s="1">
        <v>9.2392978133661843E-4</v>
      </c>
      <c r="BH84" s="1">
        <v>3.0407459963511049E-4</v>
      </c>
      <c r="BI84" s="1">
        <v>8.0603211944271314E-4</v>
      </c>
      <c r="BJ84" s="1">
        <v>1.5437743399961271E-2</v>
      </c>
      <c r="BK84" s="1">
        <v>5.4157020599133769E-3</v>
      </c>
      <c r="BL84" s="1">
        <v>4.9099836333878887E-3</v>
      </c>
      <c r="BM84" s="1">
        <v>3.7109882361672912E-4</v>
      </c>
      <c r="BN84" s="1">
        <v>7.6886680861130822E-4</v>
      </c>
      <c r="BO84" s="1">
        <v>6.1747987419568922E-3</v>
      </c>
      <c r="BP84" s="1">
        <v>4.6285543647765354E-3</v>
      </c>
      <c r="BQ84" s="1">
        <v>1.5711078311124047E-2</v>
      </c>
      <c r="BR84" s="1">
        <v>1.3733393043737871E-2</v>
      </c>
      <c r="BS84" s="1">
        <v>4.0537006363874119E-3</v>
      </c>
      <c r="BT84" s="1">
        <v>4.5566882916280504E-3</v>
      </c>
      <c r="BU84" s="1">
        <v>0</v>
      </c>
      <c r="BV84" s="1">
        <v>3.6488740617180984E-3</v>
      </c>
      <c r="BW84" s="1">
        <v>2.865284153870508E-3</v>
      </c>
      <c r="BX84" s="1">
        <v>0</v>
      </c>
      <c r="BY84" s="1">
        <v>1.405303118252107E-2</v>
      </c>
      <c r="BZ84" s="1">
        <v>2.9534398888116748E-3</v>
      </c>
      <c r="CA84" s="1">
        <v>4.5317220543806651E-3</v>
      </c>
      <c r="CB84" s="1">
        <v>3.0706450374739904E-3</v>
      </c>
      <c r="CC84" s="1">
        <v>8.4946142394255186E-3</v>
      </c>
      <c r="CD84" s="1">
        <v>5.1096709870388831E-3</v>
      </c>
      <c r="CE84" s="1">
        <v>0.17864823735080682</v>
      </c>
      <c r="CF84" s="1">
        <v>5.3067585301837271E-2</v>
      </c>
      <c r="CG84" s="1">
        <v>8.2043083136990914E-3</v>
      </c>
      <c r="CH84" s="1">
        <v>0.12618724559023067</v>
      </c>
      <c r="CI84" s="1">
        <v>1.0837266212200665E-2</v>
      </c>
      <c r="CJ84" s="1">
        <v>7.0457172675000689E-3</v>
      </c>
      <c r="CK84" s="1">
        <v>9.141087439746247E-4</v>
      </c>
      <c r="CL84" s="1">
        <v>1.541733120680489E-2</v>
      </c>
      <c r="CM84" s="1">
        <v>2.1563895877188479E-3</v>
      </c>
      <c r="CN84" s="1">
        <v>4.608294930875576E-3</v>
      </c>
      <c r="CO84" s="1">
        <v>1.5210567341521477E-2</v>
      </c>
      <c r="CP84" s="1">
        <v>1.0901308156978837E-3</v>
      </c>
      <c r="CQ84" s="1">
        <v>1.5708445361128504E-2</v>
      </c>
      <c r="CR84" s="1">
        <v>2.5641732609115223E-3</v>
      </c>
      <c r="CS84" s="1">
        <v>5.4213560252539114E-3</v>
      </c>
      <c r="CT84" s="1">
        <v>3.2576874821157358E-3</v>
      </c>
      <c r="CU84" s="1">
        <v>5.7689760233143464E-3</v>
      </c>
      <c r="CV84" s="1">
        <v>5.5716090183932313E-3</v>
      </c>
      <c r="CW84" s="1">
        <v>7.8819558775107008E-3</v>
      </c>
      <c r="CX84" s="1">
        <v>5.3212507573562337E-3</v>
      </c>
      <c r="CY84" s="1">
        <v>2.9605069900149939E-3</v>
      </c>
      <c r="CZ84" s="1">
        <v>3.8874657318772191E-3</v>
      </c>
      <c r="DA84" s="1">
        <v>0</v>
      </c>
      <c r="DB84" s="1">
        <v>3.3822084498526188E-2</v>
      </c>
      <c r="DC84" s="3">
        <v>6.1094447435360603E-3</v>
      </c>
    </row>
    <row r="85" spans="1:107" customFormat="1" ht="12.75" customHeight="1">
      <c r="A85" s="254">
        <v>592</v>
      </c>
      <c r="B85" s="298" t="s">
        <v>317</v>
      </c>
      <c r="C85" s="1">
        <v>8.8658377108407033E-5</v>
      </c>
      <c r="D85" s="1">
        <v>2.295684113865932E-5</v>
      </c>
      <c r="E85" s="1">
        <v>0</v>
      </c>
      <c r="F85" s="1">
        <v>0</v>
      </c>
      <c r="G85" s="1">
        <v>0</v>
      </c>
      <c r="H85" s="1">
        <v>7.848369501236118E-5</v>
      </c>
      <c r="I85" s="1">
        <v>0</v>
      </c>
      <c r="J85" s="1">
        <v>0</v>
      </c>
      <c r="K85" s="1">
        <v>0</v>
      </c>
      <c r="L85" s="1">
        <v>0</v>
      </c>
      <c r="M85" s="1">
        <v>0</v>
      </c>
      <c r="N85" s="1">
        <v>0</v>
      </c>
      <c r="O85" s="1">
        <v>0</v>
      </c>
      <c r="P85" s="1">
        <v>0</v>
      </c>
      <c r="Q85" s="1">
        <v>0</v>
      </c>
      <c r="R85" s="1">
        <v>0</v>
      </c>
      <c r="S85" s="1">
        <v>0</v>
      </c>
      <c r="T85" s="1">
        <v>0</v>
      </c>
      <c r="U85" s="1">
        <v>0</v>
      </c>
      <c r="V85" s="1">
        <v>0</v>
      </c>
      <c r="W85" s="1">
        <v>1.0754384203960481E-5</v>
      </c>
      <c r="X85" s="1">
        <v>0</v>
      </c>
      <c r="Y85" s="1">
        <v>0</v>
      </c>
      <c r="Z85" s="1">
        <v>0</v>
      </c>
      <c r="AA85" s="1">
        <v>0</v>
      </c>
      <c r="AB85" s="1">
        <v>0</v>
      </c>
      <c r="AC85" s="1">
        <v>1.910242896067157E-5</v>
      </c>
      <c r="AD85" s="1">
        <v>1.1678627527692945E-5</v>
      </c>
      <c r="AE85" s="1">
        <v>0</v>
      </c>
      <c r="AF85" s="1">
        <v>3.9206461224809847E-5</v>
      </c>
      <c r="AG85" s="1">
        <v>0</v>
      </c>
      <c r="AH85" s="1">
        <v>0</v>
      </c>
      <c r="AI85" s="1">
        <v>1.7852679687221051E-5</v>
      </c>
      <c r="AJ85" s="1">
        <v>0</v>
      </c>
      <c r="AK85" s="1">
        <v>0</v>
      </c>
      <c r="AL85" s="1">
        <v>1.6887470341380212E-5</v>
      </c>
      <c r="AM85" s="1">
        <v>0</v>
      </c>
      <c r="AN85" s="1">
        <v>0</v>
      </c>
      <c r="AO85" s="1">
        <v>1.241144434460127E-5</v>
      </c>
      <c r="AP85" s="1">
        <v>0</v>
      </c>
      <c r="AQ85" s="1">
        <v>0</v>
      </c>
      <c r="AR85" s="1">
        <v>0</v>
      </c>
      <c r="AS85" s="1">
        <v>0</v>
      </c>
      <c r="AT85" s="1">
        <v>0</v>
      </c>
      <c r="AU85" s="1">
        <v>4.9335451468716388E-6</v>
      </c>
      <c r="AV85" s="1">
        <v>0</v>
      </c>
      <c r="AW85" s="1">
        <v>0</v>
      </c>
      <c r="AX85" s="1">
        <v>0</v>
      </c>
      <c r="AY85" s="1">
        <v>0</v>
      </c>
      <c r="AZ85" s="1">
        <v>0</v>
      </c>
      <c r="BA85" s="1">
        <v>0</v>
      </c>
      <c r="BB85" s="1">
        <v>5.5218111540585313E-5</v>
      </c>
      <c r="BC85" s="1">
        <v>0</v>
      </c>
      <c r="BD85" s="1">
        <v>8.4152180803765534E-6</v>
      </c>
      <c r="BE85" s="1">
        <v>2.3572674555655085E-5</v>
      </c>
      <c r="BF85" s="1">
        <v>0</v>
      </c>
      <c r="BG85" s="1">
        <v>0</v>
      </c>
      <c r="BH85" s="1">
        <v>0</v>
      </c>
      <c r="BI85" s="1">
        <v>7.9665965293756525E-5</v>
      </c>
      <c r="BJ85" s="1">
        <v>8.6064074703616849E-5</v>
      </c>
      <c r="BK85" s="1">
        <v>6.9521207444330892E-5</v>
      </c>
      <c r="BL85" s="1">
        <v>1.0358615260312002E-4</v>
      </c>
      <c r="BM85" s="1">
        <v>3.3736256692429922E-6</v>
      </c>
      <c r="BN85" s="1">
        <v>0</v>
      </c>
      <c r="BO85" s="1">
        <v>0</v>
      </c>
      <c r="BP85" s="1">
        <v>2.1566740767775972E-4</v>
      </c>
      <c r="BQ85" s="1">
        <v>3.8632379130892739E-4</v>
      </c>
      <c r="BR85" s="1">
        <v>2.6965989146189367E-4</v>
      </c>
      <c r="BS85" s="1">
        <v>1.0897044721471537E-4</v>
      </c>
      <c r="BT85" s="1">
        <v>8.5813338825387018E-5</v>
      </c>
      <c r="BU85" s="1">
        <v>0</v>
      </c>
      <c r="BV85" s="1">
        <v>1.0425354462051709E-4</v>
      </c>
      <c r="BW85" s="1">
        <v>3.9575747981636853E-5</v>
      </c>
      <c r="BX85" s="1">
        <v>0</v>
      </c>
      <c r="BY85" s="1">
        <v>9.8678864148227265E-5</v>
      </c>
      <c r="BZ85" s="1">
        <v>0</v>
      </c>
      <c r="CA85" s="1">
        <v>0</v>
      </c>
      <c r="CB85" s="1">
        <v>2.0201612088644674E-5</v>
      </c>
      <c r="CC85" s="1">
        <v>8.7573342674489882E-4</v>
      </c>
      <c r="CD85" s="1">
        <v>0</v>
      </c>
      <c r="CE85" s="1">
        <v>4.4019066544251737E-5</v>
      </c>
      <c r="CF85" s="1">
        <v>3.9698162729658794E-2</v>
      </c>
      <c r="CG85" s="1">
        <v>0</v>
      </c>
      <c r="CH85" s="1">
        <v>0</v>
      </c>
      <c r="CI85" s="1">
        <v>8.7397308162908587E-4</v>
      </c>
      <c r="CJ85" s="1">
        <v>7.4901317514175078E-6</v>
      </c>
      <c r="CK85" s="1">
        <v>9.490746522140913E-5</v>
      </c>
      <c r="CL85" s="1">
        <v>2.3114439590412129E-5</v>
      </c>
      <c r="CM85" s="1">
        <v>9.4128116924235421E-5</v>
      </c>
      <c r="CN85" s="1">
        <v>0</v>
      </c>
      <c r="CO85" s="1">
        <v>1.3693724060926537E-4</v>
      </c>
      <c r="CP85" s="1">
        <v>2.4002880345641478E-4</v>
      </c>
      <c r="CQ85" s="1">
        <v>3.4989503149055281E-4</v>
      </c>
      <c r="CR85" s="1">
        <v>1.6543053296203368E-4</v>
      </c>
      <c r="CS85" s="1">
        <v>0.31080153719461984</v>
      </c>
      <c r="CT85" s="1">
        <v>1.5407981334331184E-4</v>
      </c>
      <c r="CU85" s="1">
        <v>5.9610544442972578E-5</v>
      </c>
      <c r="CV85" s="1">
        <v>1.0727942830446593E-3</v>
      </c>
      <c r="CW85" s="1">
        <v>6.160136099220722E-3</v>
      </c>
      <c r="CX85" s="1">
        <v>5.6110218382023659E-3</v>
      </c>
      <c r="CY85" s="1">
        <v>3.7319246871543627E-3</v>
      </c>
      <c r="CZ85" s="1">
        <v>1.123545009213069E-4</v>
      </c>
      <c r="DA85" s="1">
        <v>0</v>
      </c>
      <c r="DB85" s="1">
        <v>3.779003854583932E-5</v>
      </c>
      <c r="DC85" s="3">
        <v>8.3308883780593992E-4</v>
      </c>
    </row>
    <row r="86" spans="1:107" customFormat="1" ht="12.75" customHeight="1">
      <c r="A86" s="254">
        <v>593</v>
      </c>
      <c r="B86" s="298" t="s">
        <v>318</v>
      </c>
      <c r="C86" s="1">
        <v>1.3852871423188598E-3</v>
      </c>
      <c r="D86" s="1">
        <v>2.295684113865932E-3</v>
      </c>
      <c r="E86" s="1">
        <v>2.5697828976517503E-3</v>
      </c>
      <c r="F86" s="1">
        <v>9.9209629948080291E-5</v>
      </c>
      <c r="G86" s="1">
        <v>1.5462503429184229E-3</v>
      </c>
      <c r="H86" s="1">
        <v>4.316603225679865E-3</v>
      </c>
      <c r="I86" s="1">
        <v>0</v>
      </c>
      <c r="J86" s="1">
        <v>1.2812501972367914E-3</v>
      </c>
      <c r="K86" s="1">
        <v>3.4998382069928642E-3</v>
      </c>
      <c r="L86" s="1">
        <v>2.9891929179121637E-3</v>
      </c>
      <c r="M86" s="1">
        <v>0</v>
      </c>
      <c r="N86" s="1">
        <v>1.6025641025641025E-3</v>
      </c>
      <c r="O86" s="1">
        <v>1.7877665687651642E-3</v>
      </c>
      <c r="P86" s="1">
        <v>6.3295356119661534E-4</v>
      </c>
      <c r="Q86" s="1">
        <v>4.4183949504057705E-3</v>
      </c>
      <c r="R86" s="1">
        <v>1.8608113137327876E-3</v>
      </c>
      <c r="S86" s="1">
        <v>1.8521948508983144E-3</v>
      </c>
      <c r="T86" s="1">
        <v>3.1899057205642587E-3</v>
      </c>
      <c r="U86" s="1">
        <v>6.2634566451360346E-3</v>
      </c>
      <c r="V86" s="1">
        <v>2.967810668898866E-3</v>
      </c>
      <c r="W86" s="1">
        <v>9.4997060468317589E-4</v>
      </c>
      <c r="X86" s="1">
        <v>2.5664710760284252E-3</v>
      </c>
      <c r="Y86" s="1">
        <v>3.455276863516564E-3</v>
      </c>
      <c r="Z86" s="1">
        <v>0</v>
      </c>
      <c r="AA86" s="1">
        <v>9.5664563403215965E-3</v>
      </c>
      <c r="AB86" s="1">
        <v>2.9116982925959673E-3</v>
      </c>
      <c r="AC86" s="1">
        <v>2.1533647192029771E-4</v>
      </c>
      <c r="AD86" s="1">
        <v>3.5035882583078835E-4</v>
      </c>
      <c r="AE86" s="1">
        <v>2.9693846206355168E-3</v>
      </c>
      <c r="AF86" s="1">
        <v>4.0774719673802246E-3</v>
      </c>
      <c r="AG86" s="1">
        <v>4.6040515653775324E-4</v>
      </c>
      <c r="AH86" s="1">
        <v>0</v>
      </c>
      <c r="AI86" s="1">
        <v>2.427964437462063E-3</v>
      </c>
      <c r="AJ86" s="1">
        <v>8.162490508731966E-3</v>
      </c>
      <c r="AK86" s="1">
        <v>8.2684563758389264E-3</v>
      </c>
      <c r="AL86" s="1">
        <v>8.415589386787806E-4</v>
      </c>
      <c r="AM86" s="1">
        <v>1.8467220683287165E-3</v>
      </c>
      <c r="AN86" s="1">
        <v>3.1545741324921135E-3</v>
      </c>
      <c r="AO86" s="1">
        <v>1.6829918531279322E-3</v>
      </c>
      <c r="AP86" s="1">
        <v>2.6653078822561046E-3</v>
      </c>
      <c r="AQ86" s="1">
        <v>3.3066481030281933E-3</v>
      </c>
      <c r="AR86" s="1">
        <v>2.0552104255219766E-3</v>
      </c>
      <c r="AS86" s="1">
        <v>3.1489474147802345E-3</v>
      </c>
      <c r="AT86" s="1">
        <v>7.4317738791422998E-3</v>
      </c>
      <c r="AU86" s="1">
        <v>2.4667725734358196E-3</v>
      </c>
      <c r="AV86" s="1">
        <v>6.9160089976743298E-3</v>
      </c>
      <c r="AW86" s="1">
        <v>4.4552450384771165E-3</v>
      </c>
      <c r="AX86" s="1">
        <v>1.0628822516477643E-2</v>
      </c>
      <c r="AY86" s="1">
        <v>3.0854674483184202E-4</v>
      </c>
      <c r="AZ86" s="1">
        <v>1.9718309859154931E-2</v>
      </c>
      <c r="BA86" s="1">
        <v>6.3536339686967305E-3</v>
      </c>
      <c r="BB86" s="1">
        <v>8.9011595803423528E-3</v>
      </c>
      <c r="BC86" s="1">
        <v>2.7075011096316024E-2</v>
      </c>
      <c r="BD86" s="1">
        <v>1.4502225825182259E-3</v>
      </c>
      <c r="BE86" s="1">
        <v>2.0036773372306823E-3</v>
      </c>
      <c r="BF86" s="1">
        <v>0</v>
      </c>
      <c r="BG86" s="1">
        <v>2.617801047120419E-3</v>
      </c>
      <c r="BH86" s="1">
        <v>0</v>
      </c>
      <c r="BI86" s="1">
        <v>1.7479650032100698E-3</v>
      </c>
      <c r="BJ86" s="1">
        <v>1.2802031112163004E-3</v>
      </c>
      <c r="BK86" s="1">
        <v>2.1968701552408563E-3</v>
      </c>
      <c r="BL86" s="1">
        <v>3.3147568832998407E-3</v>
      </c>
      <c r="BM86" s="1">
        <v>1.2202404045651902E-2</v>
      </c>
      <c r="BN86" s="1">
        <v>5.9143600662408327E-3</v>
      </c>
      <c r="BO86" s="1">
        <v>3.1191389906800936E-2</v>
      </c>
      <c r="BP86" s="1">
        <v>2.6211884933143104E-3</v>
      </c>
      <c r="BQ86" s="1">
        <v>1.924862621180938E-2</v>
      </c>
      <c r="BR86" s="1">
        <v>3.9750757214605935E-2</v>
      </c>
      <c r="BS86" s="1">
        <v>8.6958416877342872E-3</v>
      </c>
      <c r="BT86" s="1">
        <v>2.0423574640442109E-3</v>
      </c>
      <c r="BU86" s="1">
        <v>0</v>
      </c>
      <c r="BV86" s="1">
        <v>7.2977481234361965E-4</v>
      </c>
      <c r="BW86" s="1">
        <v>3.8705081526040843E-3</v>
      </c>
      <c r="BX86" s="1">
        <v>0</v>
      </c>
      <c r="BY86" s="1">
        <v>3.6975550860247511E-3</v>
      </c>
      <c r="BZ86" s="1">
        <v>6.1674774148714386E-3</v>
      </c>
      <c r="CA86" s="1">
        <v>4.5317220543806651E-3</v>
      </c>
      <c r="CB86" s="1">
        <v>9.7775802509040225E-3</v>
      </c>
      <c r="CC86" s="1">
        <v>2.1105175584552063E-2</v>
      </c>
      <c r="CD86" s="1">
        <v>3.2402791625124627E-3</v>
      </c>
      <c r="CE86" s="1">
        <v>2.6964822477393065E-2</v>
      </c>
      <c r="CF86" s="1">
        <v>6.889763779527559E-3</v>
      </c>
      <c r="CG86" s="1">
        <v>2.3939750925614272E-2</v>
      </c>
      <c r="CH86" s="1">
        <v>6.3772048846675713E-2</v>
      </c>
      <c r="CI86" s="1">
        <v>1.9489599720328613E-2</v>
      </c>
      <c r="CJ86" s="1">
        <v>1.182941474607205E-2</v>
      </c>
      <c r="CK86" s="1">
        <v>2.0330178076375534E-3</v>
      </c>
      <c r="CL86" s="1">
        <v>2.0594965675057208E-2</v>
      </c>
      <c r="CM86" s="1">
        <v>6.4156868785405011E-3</v>
      </c>
      <c r="CN86" s="1">
        <v>1.1367127496159755E-2</v>
      </c>
      <c r="CO86" s="1">
        <v>1.5842585375102702E-2</v>
      </c>
      <c r="CP86" s="1">
        <v>1.0501260151218146E-3</v>
      </c>
      <c r="CQ86" s="1">
        <v>2.4326912452580014E-2</v>
      </c>
      <c r="CR86" s="1">
        <v>9.9534037332156943E-3</v>
      </c>
      <c r="CS86" s="1">
        <v>7.754597858907494E-3</v>
      </c>
      <c r="CT86" s="1">
        <v>2.003037573463054E-3</v>
      </c>
      <c r="CU86" s="1">
        <v>1.386938667373162E-2</v>
      </c>
      <c r="CV86" s="1">
        <v>8.8245981347221981E-3</v>
      </c>
      <c r="CW86" s="1">
        <v>1.8041378553396992E-3</v>
      </c>
      <c r="CX86" s="1">
        <v>2.3708542978319856E-4</v>
      </c>
      <c r="CY86" s="1">
        <v>5.4918809564557698E-3</v>
      </c>
      <c r="CZ86" s="1">
        <v>5.2132488427486402E-3</v>
      </c>
      <c r="DA86" s="1">
        <v>0</v>
      </c>
      <c r="DB86" s="1">
        <v>3.5144735847630563E-3</v>
      </c>
      <c r="DC86" s="3">
        <v>5.9899030468415449E-3</v>
      </c>
    </row>
    <row r="87" spans="1:107" customFormat="1" ht="12.75" customHeight="1">
      <c r="A87" s="254">
        <v>594</v>
      </c>
      <c r="B87" s="298" t="s">
        <v>319</v>
      </c>
      <c r="C87" s="1">
        <v>3.3246891415652637E-5</v>
      </c>
      <c r="D87" s="1">
        <v>0</v>
      </c>
      <c r="E87" s="1">
        <v>0</v>
      </c>
      <c r="F87" s="1">
        <v>0</v>
      </c>
      <c r="G87" s="1">
        <v>4.9879043319949124E-5</v>
      </c>
      <c r="H87" s="1">
        <v>1.1772554251854177E-4</v>
      </c>
      <c r="I87" s="1">
        <v>0</v>
      </c>
      <c r="J87" s="1">
        <v>2.0197047444126762E-4</v>
      </c>
      <c r="K87" s="1">
        <v>6.8123371425651857E-5</v>
      </c>
      <c r="L87" s="1">
        <v>1.1496895838123707E-4</v>
      </c>
      <c r="M87" s="1">
        <v>0</v>
      </c>
      <c r="N87" s="1">
        <v>0</v>
      </c>
      <c r="O87" s="1">
        <v>1.9154641808198186E-4</v>
      </c>
      <c r="P87" s="1">
        <v>6.6626690652275302E-5</v>
      </c>
      <c r="Q87" s="1">
        <v>1.8034265103697024E-4</v>
      </c>
      <c r="R87" s="1">
        <v>2.6051358392259027E-4</v>
      </c>
      <c r="S87" s="1">
        <v>0</v>
      </c>
      <c r="T87" s="1">
        <v>7.0886793790316869E-5</v>
      </c>
      <c r="U87" s="1">
        <v>1.9573302016050108E-4</v>
      </c>
      <c r="V87" s="1">
        <v>2.2829312837683585E-4</v>
      </c>
      <c r="W87" s="1">
        <v>1.6131576305940723E-4</v>
      </c>
      <c r="X87" s="1">
        <v>9.9719735060409173E-5</v>
      </c>
      <c r="Y87" s="1">
        <v>1.5132599402262322E-4</v>
      </c>
      <c r="Z87" s="1">
        <v>0</v>
      </c>
      <c r="AA87" s="1">
        <v>1.3433747201302667E-3</v>
      </c>
      <c r="AB87" s="1">
        <v>5.9422414134611577E-4</v>
      </c>
      <c r="AC87" s="1">
        <v>1.6323893839119343E-4</v>
      </c>
      <c r="AD87" s="1">
        <v>1.1678627527692945E-5</v>
      </c>
      <c r="AE87" s="1">
        <v>2.3891600395917949E-4</v>
      </c>
      <c r="AF87" s="1">
        <v>1.1761938367442955E-4</v>
      </c>
      <c r="AG87" s="1">
        <v>4.6040515653775324E-4</v>
      </c>
      <c r="AH87" s="1">
        <v>0</v>
      </c>
      <c r="AI87" s="1">
        <v>3.2134823436997894E-4</v>
      </c>
      <c r="AJ87" s="1">
        <v>2.3728170083523158E-4</v>
      </c>
      <c r="AK87" s="1">
        <v>1.0738255033557047E-4</v>
      </c>
      <c r="AL87" s="1">
        <v>5.4884278609485693E-5</v>
      </c>
      <c r="AM87" s="1">
        <v>2.3084025854108956E-4</v>
      </c>
      <c r="AN87" s="1">
        <v>0</v>
      </c>
      <c r="AO87" s="1">
        <v>1.7127793195549754E-4</v>
      </c>
      <c r="AP87" s="1">
        <v>7.8391408301650142E-5</v>
      </c>
      <c r="AQ87" s="1">
        <v>5.221023320570832E-4</v>
      </c>
      <c r="AR87" s="1">
        <v>1.4012798355831659E-4</v>
      </c>
      <c r="AS87" s="1">
        <v>5.0647405971989779E-4</v>
      </c>
      <c r="AT87" s="1">
        <v>1.2183235867446393E-4</v>
      </c>
      <c r="AU87" s="1">
        <v>6.2656023365269817E-4</v>
      </c>
      <c r="AV87" s="1">
        <v>9.0358000686263293E-4</v>
      </c>
      <c r="AW87" s="1">
        <v>9.7205346294046175E-4</v>
      </c>
      <c r="AX87" s="1">
        <v>2.3751558696039429E-4</v>
      </c>
      <c r="AY87" s="1">
        <v>0</v>
      </c>
      <c r="AZ87" s="1">
        <v>1.1267605633802818E-3</v>
      </c>
      <c r="BA87" s="1">
        <v>4.6490004649000463E-4</v>
      </c>
      <c r="BB87" s="1">
        <v>3.5339591385974602E-4</v>
      </c>
      <c r="BC87" s="1">
        <v>0</v>
      </c>
      <c r="BD87" s="1">
        <v>2.1318552470287266E-4</v>
      </c>
      <c r="BE87" s="1">
        <v>5.8931686389137716E-4</v>
      </c>
      <c r="BF87" s="1">
        <v>0</v>
      </c>
      <c r="BG87" s="1">
        <v>7.6994148444718203E-4</v>
      </c>
      <c r="BH87" s="1">
        <v>0</v>
      </c>
      <c r="BI87" s="1">
        <v>8.9038431798904355E-5</v>
      </c>
      <c r="BJ87" s="1">
        <v>3.3349828947651524E-4</v>
      </c>
      <c r="BK87" s="1">
        <v>6.9521207444330894E-6</v>
      </c>
      <c r="BL87" s="1">
        <v>0</v>
      </c>
      <c r="BM87" s="1">
        <v>2.0241754015457952E-5</v>
      </c>
      <c r="BN87" s="1">
        <v>5.9143600662408327E-5</v>
      </c>
      <c r="BO87" s="1">
        <v>1.7312519837262314E-4</v>
      </c>
      <c r="BP87" s="1">
        <v>2.4884700885895351E-4</v>
      </c>
      <c r="BQ87" s="1">
        <v>4.9286600281340737E-3</v>
      </c>
      <c r="BR87" s="1">
        <v>2.3306319190635099E-3</v>
      </c>
      <c r="BS87" s="1">
        <v>1.9614680498648767E-4</v>
      </c>
      <c r="BT87" s="1">
        <v>1.1670614080252634E-3</v>
      </c>
      <c r="BU87" s="1">
        <v>0</v>
      </c>
      <c r="BV87" s="1">
        <v>5.2126772310258547E-4</v>
      </c>
      <c r="BW87" s="1">
        <v>9.4190280196295708E-4</v>
      </c>
      <c r="BX87" s="1">
        <v>0</v>
      </c>
      <c r="BY87" s="1">
        <v>4.6437112540342239E-4</v>
      </c>
      <c r="BZ87" s="1">
        <v>2.6059763724808893E-4</v>
      </c>
      <c r="CA87" s="1">
        <v>1.0070493454179255E-3</v>
      </c>
      <c r="CB87" s="1">
        <v>8.080644835457869E-4</v>
      </c>
      <c r="CC87" s="1">
        <v>9.1952009808214381E-4</v>
      </c>
      <c r="CD87" s="1">
        <v>8.72382851445663E-4</v>
      </c>
      <c r="CE87" s="1">
        <v>1.2086377985435978E-2</v>
      </c>
      <c r="CF87" s="1">
        <v>2.2555774278215225E-3</v>
      </c>
      <c r="CG87" s="1">
        <v>7.4049141703130261E-3</v>
      </c>
      <c r="CH87" s="1">
        <v>9.2265943012211665E-2</v>
      </c>
      <c r="CI87" s="1">
        <v>2.7530152071316202E-3</v>
      </c>
      <c r="CJ87" s="1">
        <v>5.3679277551825467E-4</v>
      </c>
      <c r="CK87" s="1">
        <v>7.492694622742826E-5</v>
      </c>
      <c r="CL87" s="1">
        <v>7.1654762730277602E-4</v>
      </c>
      <c r="CM87" s="1">
        <v>3.6367681538909143E-5</v>
      </c>
      <c r="CN87" s="1">
        <v>3.0721966205837174E-4</v>
      </c>
      <c r="CO87" s="1">
        <v>8.1108980976257186E-4</v>
      </c>
      <c r="CP87" s="1">
        <v>5.0006000720086407E-5</v>
      </c>
      <c r="CQ87" s="1">
        <v>4.4197267135648777E-4</v>
      </c>
      <c r="CR87" s="1">
        <v>1.6543053296203368E-4</v>
      </c>
      <c r="CS87" s="1">
        <v>3.6027998902003845E-2</v>
      </c>
      <c r="CT87" s="1">
        <v>1.5187867315269309E-3</v>
      </c>
      <c r="CU87" s="1">
        <v>4.0204000529871506E-3</v>
      </c>
      <c r="CV87" s="1">
        <v>2.5954700396241758E-4</v>
      </c>
      <c r="CW87" s="1">
        <v>1.5091647459115356E-4</v>
      </c>
      <c r="CX87" s="1">
        <v>2.3708542978319856E-4</v>
      </c>
      <c r="CY87" s="1">
        <v>2.1712087502266997E-4</v>
      </c>
      <c r="CZ87" s="1">
        <v>1.5729630128982967E-4</v>
      </c>
      <c r="DA87" s="1">
        <v>0</v>
      </c>
      <c r="DB87" s="1">
        <v>2.2296122742045195E-3</v>
      </c>
      <c r="DC87" s="3">
        <v>8.5825051344060748E-4</v>
      </c>
    </row>
    <row r="88" spans="1:107" customFormat="1" ht="12.75" customHeight="1">
      <c r="A88" s="255">
        <v>595</v>
      </c>
      <c r="B88" s="271" t="s">
        <v>392</v>
      </c>
      <c r="C88" s="26">
        <v>3.7679810271072986E-4</v>
      </c>
      <c r="D88" s="26">
        <v>3.6730945821854911E-4</v>
      </c>
      <c r="E88" s="26">
        <v>3.1014621178555605E-3</v>
      </c>
      <c r="F88" s="26">
        <v>8.2674691623400246E-4</v>
      </c>
      <c r="G88" s="26">
        <v>1.3966132129585754E-3</v>
      </c>
      <c r="H88" s="26">
        <v>1.451948357728682E-3</v>
      </c>
      <c r="I88" s="26">
        <v>0</v>
      </c>
      <c r="J88" s="26">
        <v>1.1487070733847097E-3</v>
      </c>
      <c r="K88" s="26">
        <v>3.7467854284108521E-4</v>
      </c>
      <c r="L88" s="26">
        <v>1.1496895838123706E-3</v>
      </c>
      <c r="M88" s="26">
        <v>0</v>
      </c>
      <c r="N88" s="26">
        <v>1.6025641025641025E-3</v>
      </c>
      <c r="O88" s="26">
        <v>2.043161792874473E-3</v>
      </c>
      <c r="P88" s="26">
        <v>1.6323539209807448E-3</v>
      </c>
      <c r="Q88" s="26">
        <v>2.344454463480613E-3</v>
      </c>
      <c r="R88" s="26">
        <v>3.3494603647190175E-4</v>
      </c>
      <c r="S88" s="26">
        <v>5.556584552694943E-4</v>
      </c>
      <c r="T88" s="26">
        <v>1.9139434323385553E-3</v>
      </c>
      <c r="U88" s="26">
        <v>4.8933255040125266E-3</v>
      </c>
      <c r="V88" s="26">
        <v>1.483905334449433E-3</v>
      </c>
      <c r="W88" s="26">
        <v>2.6885960509901206E-4</v>
      </c>
      <c r="X88" s="26">
        <v>4.4611460421761995E-4</v>
      </c>
      <c r="Y88" s="26">
        <v>6.3052497509426348E-5</v>
      </c>
      <c r="Z88" s="26">
        <v>0</v>
      </c>
      <c r="AA88" s="26">
        <v>1.8725829432118869E-3</v>
      </c>
      <c r="AB88" s="26">
        <v>6.9326149823713506E-4</v>
      </c>
      <c r="AC88" s="26">
        <v>7.6409715842686281E-5</v>
      </c>
      <c r="AD88" s="26">
        <v>1.7517941291539418E-4</v>
      </c>
      <c r="AE88" s="26">
        <v>6.8261715416908424E-4</v>
      </c>
      <c r="AF88" s="26">
        <v>3.1365168979847879E-3</v>
      </c>
      <c r="AG88" s="26">
        <v>3.2228360957642726E-3</v>
      </c>
      <c r="AH88" s="26">
        <v>0</v>
      </c>
      <c r="AI88" s="26">
        <v>7.6766522655050519E-4</v>
      </c>
      <c r="AJ88" s="26">
        <v>2.2304479878511767E-3</v>
      </c>
      <c r="AK88" s="26">
        <v>8.053691275167785E-4</v>
      </c>
      <c r="AL88" s="26">
        <v>2.9060521879125116E-4</v>
      </c>
      <c r="AM88" s="26">
        <v>2.3084025854108956E-4</v>
      </c>
      <c r="AN88" s="26">
        <v>0</v>
      </c>
      <c r="AO88" s="26">
        <v>1.4893733213521525E-4</v>
      </c>
      <c r="AP88" s="26">
        <v>7.8391408301650136E-4</v>
      </c>
      <c r="AQ88" s="26">
        <v>9.5718760877131913E-4</v>
      </c>
      <c r="AR88" s="26">
        <v>1.4946984912887103E-3</v>
      </c>
      <c r="AS88" s="26">
        <v>8.8082445168677879E-4</v>
      </c>
      <c r="AT88" s="26">
        <v>1.0660331384015594E-3</v>
      </c>
      <c r="AU88" s="26">
        <v>1.6330034436145126E-3</v>
      </c>
      <c r="AV88" s="26">
        <v>1.6203438941629494E-3</v>
      </c>
      <c r="AW88" s="26">
        <v>1.2960712839206157E-3</v>
      </c>
      <c r="AX88" s="26">
        <v>1.66260910872276E-3</v>
      </c>
      <c r="AY88" s="26">
        <v>9.2564023449552611E-4</v>
      </c>
      <c r="AZ88" s="26">
        <v>1.5023474178403756E-3</v>
      </c>
      <c r="BA88" s="26">
        <v>1.1622501162250117E-3</v>
      </c>
      <c r="BB88" s="26">
        <v>2.4903368304803977E-3</v>
      </c>
      <c r="BC88" s="26">
        <v>3.1069684864624943E-3</v>
      </c>
      <c r="BD88" s="26">
        <v>4.9369279404875774E-4</v>
      </c>
      <c r="BE88" s="26">
        <v>8.9576163311489321E-4</v>
      </c>
      <c r="BF88" s="26">
        <v>0</v>
      </c>
      <c r="BG88" s="26">
        <v>2.1558361564521095E-3</v>
      </c>
      <c r="BH88" s="26">
        <v>1.1149401986620718E-3</v>
      </c>
      <c r="BI88" s="26">
        <v>1.7479650032100698E-3</v>
      </c>
      <c r="BJ88" s="26">
        <v>1.8073455687759538E-3</v>
      </c>
      <c r="BK88" s="26">
        <v>1.9535459291856981E-3</v>
      </c>
      <c r="BL88" s="26">
        <v>1.6780956721705442E-3</v>
      </c>
      <c r="BM88" s="26">
        <v>3.2724168991657025E-4</v>
      </c>
      <c r="BN88" s="26">
        <v>2.3657440264963331E-4</v>
      </c>
      <c r="BO88" s="26">
        <v>1.6158351848111492E-3</v>
      </c>
      <c r="BP88" s="26">
        <v>2.0239556720528218E-3</v>
      </c>
      <c r="BQ88" s="26">
        <v>2.4444074867125405E-3</v>
      </c>
      <c r="BR88" s="26">
        <v>4.040083016723729E-3</v>
      </c>
      <c r="BS88" s="26">
        <v>1.6127626187777875E-3</v>
      </c>
      <c r="BT88" s="26">
        <v>7.1225071225071229E-4</v>
      </c>
      <c r="BU88" s="26">
        <v>0</v>
      </c>
      <c r="BV88" s="26">
        <v>1.8765638031693077E-3</v>
      </c>
      <c r="BW88" s="26">
        <v>3.1660598385309484E-3</v>
      </c>
      <c r="BX88" s="26">
        <v>0</v>
      </c>
      <c r="BY88" s="26">
        <v>1.1667324525760987E-3</v>
      </c>
      <c r="BZ88" s="26">
        <v>1.9979152189020153E-3</v>
      </c>
      <c r="CA88" s="26">
        <v>4.0281973816717019E-3</v>
      </c>
      <c r="CB88" s="26">
        <v>3.0302418132967012E-3</v>
      </c>
      <c r="CC88" s="26">
        <v>2.9337069795954112E-3</v>
      </c>
      <c r="CD88" s="26">
        <v>7.4775672981056826E-3</v>
      </c>
      <c r="CE88" s="26">
        <v>1.4262177560337564E-2</v>
      </c>
      <c r="CF88" s="26">
        <v>0.17273622047244094</v>
      </c>
      <c r="CG88" s="26">
        <v>9.8872433524065974E-3</v>
      </c>
      <c r="CH88" s="26">
        <v>2.7137042062415195E-3</v>
      </c>
      <c r="CI88" s="26">
        <v>4.8287012760006992E-2</v>
      </c>
      <c r="CJ88" s="26">
        <v>7.08067121567335E-3</v>
      </c>
      <c r="CK88" s="26">
        <v>6.2389170558705262E-3</v>
      </c>
      <c r="CL88" s="26">
        <v>1.3383260522848623E-2</v>
      </c>
      <c r="CM88" s="26">
        <v>2.5756875631086236E-3</v>
      </c>
      <c r="CN88" s="26">
        <v>2.1505376344086021E-3</v>
      </c>
      <c r="CO88" s="26">
        <v>9.7646786188299237E-3</v>
      </c>
      <c r="CP88" s="26">
        <v>2.1002520302436292E-3</v>
      </c>
      <c r="CQ88" s="26">
        <v>2.2816839158778683E-2</v>
      </c>
      <c r="CR88" s="26">
        <v>2.343599216962144E-3</v>
      </c>
      <c r="CS88" s="26">
        <v>0.19736480922316771</v>
      </c>
      <c r="CT88" s="26">
        <v>5.7229644956087249E-4</v>
      </c>
      <c r="CU88" s="26">
        <v>5.4046893628295137E-3</v>
      </c>
      <c r="CV88" s="26">
        <v>4.4815116017510774E-3</v>
      </c>
      <c r="CW88" s="26">
        <v>2.1951487213258698E-3</v>
      </c>
      <c r="CX88" s="26">
        <v>5.2949079318247673E-3</v>
      </c>
      <c r="CY88" s="26">
        <v>1.082794575554233E-2</v>
      </c>
      <c r="CZ88" s="26">
        <v>5.303132443485686E-3</v>
      </c>
      <c r="DA88" s="26">
        <v>0</v>
      </c>
      <c r="DB88" s="26">
        <v>2.7586728138462701E-3</v>
      </c>
      <c r="DC88" s="6">
        <v>3.1443549068590729E-3</v>
      </c>
    </row>
    <row r="89" spans="1:107" customFormat="1" ht="12.75" customHeight="1">
      <c r="A89" s="254">
        <v>611</v>
      </c>
      <c r="B89" s="298" t="s">
        <v>5</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c r="X89" s="1">
        <v>0</v>
      </c>
      <c r="Y89" s="1">
        <v>0</v>
      </c>
      <c r="Z89" s="1">
        <v>0</v>
      </c>
      <c r="AA89" s="1">
        <v>0</v>
      </c>
      <c r="AB89" s="1">
        <v>0</v>
      </c>
      <c r="AC89" s="1">
        <v>0</v>
      </c>
      <c r="AD89" s="1">
        <v>0</v>
      </c>
      <c r="AE89" s="1">
        <v>0</v>
      </c>
      <c r="AF89" s="1">
        <v>0</v>
      </c>
      <c r="AG89" s="1">
        <v>0</v>
      </c>
      <c r="AH89" s="1">
        <v>0</v>
      </c>
      <c r="AI89" s="1">
        <v>0</v>
      </c>
      <c r="AJ89" s="1">
        <v>0</v>
      </c>
      <c r="AK89" s="1">
        <v>0</v>
      </c>
      <c r="AL89" s="1">
        <v>0</v>
      </c>
      <c r="AM89" s="1">
        <v>0</v>
      </c>
      <c r="AN89" s="1">
        <v>0</v>
      </c>
      <c r="AO89" s="1">
        <v>0</v>
      </c>
      <c r="AP89" s="1">
        <v>0</v>
      </c>
      <c r="AQ89" s="1">
        <v>0</v>
      </c>
      <c r="AR89" s="1">
        <v>0</v>
      </c>
      <c r="AS89" s="1">
        <v>0</v>
      </c>
      <c r="AT89" s="1">
        <v>0</v>
      </c>
      <c r="AU89" s="1">
        <v>0</v>
      </c>
      <c r="AV89" s="1">
        <v>0</v>
      </c>
      <c r="AW89" s="1">
        <v>0</v>
      </c>
      <c r="AX89" s="1">
        <v>0</v>
      </c>
      <c r="AY89" s="1">
        <v>0</v>
      </c>
      <c r="AZ89" s="1">
        <v>0</v>
      </c>
      <c r="BA89" s="1">
        <v>0</v>
      </c>
      <c r="BB89" s="1">
        <v>0</v>
      </c>
      <c r="BC89" s="1">
        <v>0</v>
      </c>
      <c r="BD89" s="1">
        <v>0</v>
      </c>
      <c r="BE89" s="1">
        <v>0</v>
      </c>
      <c r="BF89" s="1">
        <v>0</v>
      </c>
      <c r="BG89" s="1">
        <v>0</v>
      </c>
      <c r="BH89" s="1">
        <v>0</v>
      </c>
      <c r="BI89" s="1">
        <v>0</v>
      </c>
      <c r="BJ89" s="1">
        <v>0</v>
      </c>
      <c r="BK89" s="1">
        <v>0</v>
      </c>
      <c r="BL89" s="1">
        <v>0</v>
      </c>
      <c r="BM89" s="1">
        <v>0</v>
      </c>
      <c r="BN89" s="1">
        <v>0</v>
      </c>
      <c r="BO89" s="1">
        <v>0</v>
      </c>
      <c r="BP89" s="1">
        <v>0</v>
      </c>
      <c r="BQ89" s="1">
        <v>0</v>
      </c>
      <c r="BR89" s="1">
        <v>0</v>
      </c>
      <c r="BS89" s="1">
        <v>0</v>
      </c>
      <c r="BT89" s="1">
        <v>0</v>
      </c>
      <c r="BU89" s="1">
        <v>0</v>
      </c>
      <c r="BV89" s="1">
        <v>0</v>
      </c>
      <c r="BW89" s="1">
        <v>0</v>
      </c>
      <c r="BX89" s="1">
        <v>0</v>
      </c>
      <c r="BY89" s="1">
        <v>0</v>
      </c>
      <c r="BZ89" s="1">
        <v>0</v>
      </c>
      <c r="CA89" s="1">
        <v>0</v>
      </c>
      <c r="CB89" s="1">
        <v>0</v>
      </c>
      <c r="CC89" s="1">
        <v>0</v>
      </c>
      <c r="CD89" s="1">
        <v>0</v>
      </c>
      <c r="CE89" s="1">
        <v>0</v>
      </c>
      <c r="CF89" s="1">
        <v>0</v>
      </c>
      <c r="CG89" s="1">
        <v>0</v>
      </c>
      <c r="CH89" s="1">
        <v>0</v>
      </c>
      <c r="CI89" s="1">
        <v>0</v>
      </c>
      <c r="CJ89" s="1">
        <v>0</v>
      </c>
      <c r="CK89" s="1">
        <v>0</v>
      </c>
      <c r="CL89" s="1">
        <v>0</v>
      </c>
      <c r="CM89" s="1">
        <v>0</v>
      </c>
      <c r="CN89" s="1">
        <v>0</v>
      </c>
      <c r="CO89" s="1">
        <v>0</v>
      </c>
      <c r="CP89" s="1">
        <v>0</v>
      </c>
      <c r="CQ89" s="1">
        <v>0</v>
      </c>
      <c r="CR89" s="1">
        <v>0</v>
      </c>
      <c r="CS89" s="1">
        <v>0</v>
      </c>
      <c r="CT89" s="1">
        <v>0</v>
      </c>
      <c r="CU89" s="1">
        <v>0</v>
      </c>
      <c r="CV89" s="1">
        <v>0</v>
      </c>
      <c r="CW89" s="1">
        <v>0</v>
      </c>
      <c r="CX89" s="1">
        <v>0</v>
      </c>
      <c r="CY89" s="1">
        <v>0</v>
      </c>
      <c r="CZ89" s="1">
        <v>0</v>
      </c>
      <c r="DA89" s="1">
        <v>0</v>
      </c>
      <c r="DB89" s="1">
        <v>0.22685360139067343</v>
      </c>
      <c r="DC89" s="3">
        <v>5.6998316541475463E-4</v>
      </c>
    </row>
    <row r="90" spans="1:107" customFormat="1" ht="12.75" customHeight="1">
      <c r="A90" s="254">
        <v>631</v>
      </c>
      <c r="B90" s="298" t="s">
        <v>321</v>
      </c>
      <c r="C90" s="1">
        <v>0</v>
      </c>
      <c r="D90" s="1">
        <v>0</v>
      </c>
      <c r="E90" s="1">
        <v>3.5445281346920693E-4</v>
      </c>
      <c r="F90" s="1">
        <v>0</v>
      </c>
      <c r="G90" s="1">
        <v>0</v>
      </c>
      <c r="H90" s="1">
        <v>0</v>
      </c>
      <c r="I90" s="1">
        <v>0</v>
      </c>
      <c r="J90" s="1">
        <v>1.9565889711497801E-4</v>
      </c>
      <c r="K90" s="1">
        <v>8.5154214282064821E-6</v>
      </c>
      <c r="L90" s="1">
        <v>1.1496895838123707E-4</v>
      </c>
      <c r="M90" s="1">
        <v>0</v>
      </c>
      <c r="N90" s="1">
        <v>0</v>
      </c>
      <c r="O90" s="1">
        <v>0</v>
      </c>
      <c r="P90" s="1">
        <v>1.6656672663068825E-4</v>
      </c>
      <c r="Q90" s="1">
        <v>0</v>
      </c>
      <c r="R90" s="1">
        <v>5.2102716784518054E-4</v>
      </c>
      <c r="S90" s="1">
        <v>0</v>
      </c>
      <c r="T90" s="1">
        <v>0</v>
      </c>
      <c r="U90" s="1">
        <v>1.9573302016050108E-4</v>
      </c>
      <c r="V90" s="1">
        <v>2.6634198310630851E-4</v>
      </c>
      <c r="W90" s="1">
        <v>1.5773096832475374E-4</v>
      </c>
      <c r="X90" s="1">
        <v>4.303693828922922E-4</v>
      </c>
      <c r="Y90" s="1">
        <v>5.1703047957729609E-4</v>
      </c>
      <c r="Z90" s="1">
        <v>0</v>
      </c>
      <c r="AA90" s="1">
        <v>3.0531243639324242E-4</v>
      </c>
      <c r="AB90" s="1">
        <v>4.1595689894228101E-4</v>
      </c>
      <c r="AC90" s="1">
        <v>1.0419506705820858E-5</v>
      </c>
      <c r="AD90" s="1">
        <v>5.8393137638464724E-6</v>
      </c>
      <c r="AE90" s="1">
        <v>1.7065428854227107E-5</v>
      </c>
      <c r="AF90" s="1">
        <v>1.0193679918450561E-3</v>
      </c>
      <c r="AG90" s="1">
        <v>0</v>
      </c>
      <c r="AH90" s="1">
        <v>0</v>
      </c>
      <c r="AI90" s="1">
        <v>7.8551790623772625E-4</v>
      </c>
      <c r="AJ90" s="1">
        <v>2.0880789673500379E-3</v>
      </c>
      <c r="AK90" s="1">
        <v>6.4429530201342287E-4</v>
      </c>
      <c r="AL90" s="1">
        <v>1.8998404134052741E-5</v>
      </c>
      <c r="AM90" s="1">
        <v>4.6168051708217911E-4</v>
      </c>
      <c r="AN90" s="1">
        <v>0</v>
      </c>
      <c r="AO90" s="1">
        <v>0</v>
      </c>
      <c r="AP90" s="1">
        <v>0</v>
      </c>
      <c r="AQ90" s="1">
        <v>1.4792899408284023E-3</v>
      </c>
      <c r="AR90" s="1">
        <v>6.5393058993881074E-4</v>
      </c>
      <c r="AS90" s="1">
        <v>9.0284506297894833E-4</v>
      </c>
      <c r="AT90" s="1">
        <v>7.005360623781676E-4</v>
      </c>
      <c r="AU90" s="1">
        <v>4.045507020434744E-4</v>
      </c>
      <c r="AV90" s="1">
        <v>1.8185977353311221E-3</v>
      </c>
      <c r="AW90" s="1">
        <v>1.863102470635885E-3</v>
      </c>
      <c r="AX90" s="1">
        <v>1.4250935217623656E-3</v>
      </c>
      <c r="AY90" s="1">
        <v>2.1598272138228943E-3</v>
      </c>
      <c r="AZ90" s="1">
        <v>1.2206572769953052E-3</v>
      </c>
      <c r="BA90" s="1">
        <v>9.2980009298000927E-4</v>
      </c>
      <c r="BB90" s="1">
        <v>7.1231363887355053E-4</v>
      </c>
      <c r="BC90" s="1">
        <v>4.4385264092321349E-4</v>
      </c>
      <c r="BD90" s="1">
        <v>2.4404132433092005E-4</v>
      </c>
      <c r="BE90" s="1">
        <v>5.4217151478006692E-4</v>
      </c>
      <c r="BF90" s="1">
        <v>0</v>
      </c>
      <c r="BG90" s="1">
        <v>1.5398829688943641E-4</v>
      </c>
      <c r="BH90" s="1">
        <v>0</v>
      </c>
      <c r="BI90" s="1">
        <v>3.3740879418532176E-4</v>
      </c>
      <c r="BJ90" s="1">
        <v>2.1516018675904212E-5</v>
      </c>
      <c r="BK90" s="1">
        <v>2.3637210531072503E-4</v>
      </c>
      <c r="BL90" s="1">
        <v>2.2788953572686402E-4</v>
      </c>
      <c r="BM90" s="1">
        <v>8.1641741195680412E-4</v>
      </c>
      <c r="BN90" s="1">
        <v>6.5057960728649158E-4</v>
      </c>
      <c r="BO90" s="1">
        <v>1.7312519837262314E-4</v>
      </c>
      <c r="BP90" s="1">
        <v>2.4884700885895351E-4</v>
      </c>
      <c r="BQ90" s="1">
        <v>3.7073224816193032E-4</v>
      </c>
      <c r="BR90" s="1">
        <v>3.707823507601038E-4</v>
      </c>
      <c r="BS90" s="1">
        <v>0</v>
      </c>
      <c r="BT90" s="1">
        <v>0</v>
      </c>
      <c r="BU90" s="1">
        <v>0</v>
      </c>
      <c r="BV90" s="1">
        <v>5.8381984987489572E-3</v>
      </c>
      <c r="BW90" s="1">
        <v>2.8494538546778534E-4</v>
      </c>
      <c r="BX90" s="1">
        <v>4.1281089820771269E-4</v>
      </c>
      <c r="BY90" s="1">
        <v>1.1028814228331283E-4</v>
      </c>
      <c r="BZ90" s="1">
        <v>8.6865879082696315E-5</v>
      </c>
      <c r="CA90" s="1">
        <v>5.0352467270896274E-4</v>
      </c>
      <c r="CB90" s="1">
        <v>3.0302418132967013E-4</v>
      </c>
      <c r="CC90" s="1">
        <v>5.6922672738418429E-4</v>
      </c>
      <c r="CD90" s="1">
        <v>3.7387836490528417E-4</v>
      </c>
      <c r="CE90" s="1">
        <v>8.237853881852825E-3</v>
      </c>
      <c r="CF90" s="1">
        <v>1.5583989501312336E-3</v>
      </c>
      <c r="CG90" s="1">
        <v>4.2073375967687648E-3</v>
      </c>
      <c r="CH90" s="1">
        <v>1.0854816824966078E-2</v>
      </c>
      <c r="CI90" s="1">
        <v>1.8353434714210803E-3</v>
      </c>
      <c r="CJ90" s="1">
        <v>6.7411185762757562E-5</v>
      </c>
      <c r="CK90" s="1">
        <v>0</v>
      </c>
      <c r="CL90" s="1">
        <v>0</v>
      </c>
      <c r="CM90" s="1">
        <v>1.7328130615597883E-4</v>
      </c>
      <c r="CN90" s="1">
        <v>0</v>
      </c>
      <c r="CO90" s="1">
        <v>3.0547538289759204E-4</v>
      </c>
      <c r="CP90" s="1">
        <v>4.0004800576069127E-5</v>
      </c>
      <c r="CQ90" s="1">
        <v>0</v>
      </c>
      <c r="CR90" s="1">
        <v>4.1357633240508422E-4</v>
      </c>
      <c r="CS90" s="1">
        <v>3.1567389514136701E-3</v>
      </c>
      <c r="CT90" s="1">
        <v>0</v>
      </c>
      <c r="CU90" s="1">
        <v>1.4902636110743145E-3</v>
      </c>
      <c r="CV90" s="1">
        <v>3.9797207274237367E-4</v>
      </c>
      <c r="CW90" s="1">
        <v>3.635715069695972E-4</v>
      </c>
      <c r="CX90" s="1">
        <v>1.5278838808250573E-3</v>
      </c>
      <c r="CY90" s="1">
        <v>2.3244705443603491E-4</v>
      </c>
      <c r="CZ90" s="1">
        <v>7.8648150644914836E-4</v>
      </c>
      <c r="DA90" s="1">
        <v>0</v>
      </c>
      <c r="DB90" s="1">
        <v>4.1569042400423247E-4</v>
      </c>
      <c r="DC90" s="3">
        <v>4.2385554729492997E-4</v>
      </c>
    </row>
    <row r="91" spans="1:107" customFormat="1" ht="12.75" customHeight="1">
      <c r="A91" s="254">
        <v>632</v>
      </c>
      <c r="B91" s="298" t="s">
        <v>322</v>
      </c>
      <c r="C91" s="1">
        <v>5.4303255978899309E-4</v>
      </c>
      <c r="D91" s="1">
        <v>6.8870523415977955E-5</v>
      </c>
      <c r="E91" s="1">
        <v>0</v>
      </c>
      <c r="F91" s="1">
        <v>5.1589007573001749E-3</v>
      </c>
      <c r="G91" s="1">
        <v>1.5711898645783973E-3</v>
      </c>
      <c r="H91" s="1">
        <v>3.6102499705686145E-3</v>
      </c>
      <c r="I91" s="1">
        <v>0</v>
      </c>
      <c r="J91" s="1">
        <v>3.7869463957737677E-3</v>
      </c>
      <c r="K91" s="1">
        <v>2.5120493213209123E-3</v>
      </c>
      <c r="L91" s="1">
        <v>1.4945964589560819E-3</v>
      </c>
      <c r="M91" s="1">
        <v>0</v>
      </c>
      <c r="N91" s="1">
        <v>1.4155982905982906E-2</v>
      </c>
      <c r="O91" s="1">
        <v>8.3003447835525469E-3</v>
      </c>
      <c r="P91" s="1">
        <v>7.3289359717502826E-4</v>
      </c>
      <c r="Q91" s="1">
        <v>7.7547339945897202E-3</v>
      </c>
      <c r="R91" s="1">
        <v>2.2701898027540006E-3</v>
      </c>
      <c r="S91" s="1">
        <v>4.2600481570661238E-3</v>
      </c>
      <c r="T91" s="1">
        <v>5.6000567094350324E-3</v>
      </c>
      <c r="U91" s="1">
        <v>1.9181835975729106E-2</v>
      </c>
      <c r="V91" s="1">
        <v>5.8443040864469976E-2</v>
      </c>
      <c r="W91" s="1">
        <v>6.4562153171109421E-3</v>
      </c>
      <c r="X91" s="1">
        <v>3.2828786463308383E-2</v>
      </c>
      <c r="Y91" s="1">
        <v>3.3997906657082688E-2</v>
      </c>
      <c r="Z91" s="1">
        <v>0</v>
      </c>
      <c r="AA91" s="1">
        <v>0.13875432525951556</v>
      </c>
      <c r="AB91" s="1">
        <v>3.034504615140831E-2</v>
      </c>
      <c r="AC91" s="1">
        <v>1.993598949713724E-3</v>
      </c>
      <c r="AD91" s="1">
        <v>1.6291685401131658E-3</v>
      </c>
      <c r="AE91" s="1">
        <v>2.1417113212055017E-2</v>
      </c>
      <c r="AF91" s="1">
        <v>2.6033090253273741E-2</v>
      </c>
      <c r="AG91" s="1">
        <v>1.2430939226519336E-2</v>
      </c>
      <c r="AH91" s="1">
        <v>2.3121387283236993E-2</v>
      </c>
      <c r="AI91" s="1">
        <v>1.7227835898168314E-2</v>
      </c>
      <c r="AJ91" s="1">
        <v>2.4107820804859528E-2</v>
      </c>
      <c r="AK91" s="1">
        <v>1.1382550335570469E-2</v>
      </c>
      <c r="AL91" s="1">
        <v>4.0156997182607028E-3</v>
      </c>
      <c r="AM91" s="1">
        <v>5.0784856879039705E-3</v>
      </c>
      <c r="AN91" s="1">
        <v>1.0515247108307045E-3</v>
      </c>
      <c r="AO91" s="1">
        <v>5.4560709338867183E-3</v>
      </c>
      <c r="AP91" s="1">
        <v>2.4340532277662367E-2</v>
      </c>
      <c r="AQ91" s="1">
        <v>9.2238078663418026E-3</v>
      </c>
      <c r="AR91" s="1">
        <v>5.7452473258909802E-3</v>
      </c>
      <c r="AS91" s="1">
        <v>2.283537390997974E-2</v>
      </c>
      <c r="AT91" s="1">
        <v>4.5778508771929821E-2</v>
      </c>
      <c r="AU91" s="1">
        <v>4.3504001105114112E-2</v>
      </c>
      <c r="AV91" s="1">
        <v>6.8466201532654689E-2</v>
      </c>
      <c r="AW91" s="1">
        <v>4.8764682057513165E-2</v>
      </c>
      <c r="AX91" s="1">
        <v>6.0982126952081231E-2</v>
      </c>
      <c r="AY91" s="1">
        <v>4.5356371490280781E-2</v>
      </c>
      <c r="AZ91" s="1">
        <v>5.8497652582159623E-2</v>
      </c>
      <c r="BA91" s="1">
        <v>1.9913218657988532E-2</v>
      </c>
      <c r="BB91" s="1">
        <v>3.3489784649364994E-2</v>
      </c>
      <c r="BC91" s="1">
        <v>6.92410119840213E-2</v>
      </c>
      <c r="BD91" s="1">
        <v>4.1346771501583467E-2</v>
      </c>
      <c r="BE91" s="1">
        <v>8.6040262128141056E-3</v>
      </c>
      <c r="BF91" s="1">
        <v>0</v>
      </c>
      <c r="BG91" s="1">
        <v>3.3261472128118266E-2</v>
      </c>
      <c r="BH91" s="1">
        <v>4.4597607946482874E-3</v>
      </c>
      <c r="BI91" s="1">
        <v>1.2465380451846611E-3</v>
      </c>
      <c r="BJ91" s="1">
        <v>6.4548056027712627E-4</v>
      </c>
      <c r="BK91" s="1">
        <v>2.4888592265070461E-3</v>
      </c>
      <c r="BL91" s="1">
        <v>2.3410470488305123E-3</v>
      </c>
      <c r="BM91" s="1">
        <v>4.5645155304857681E-3</v>
      </c>
      <c r="BN91" s="1">
        <v>1.0113555713271823E-2</v>
      </c>
      <c r="BO91" s="1">
        <v>0</v>
      </c>
      <c r="BP91" s="1">
        <v>0</v>
      </c>
      <c r="BQ91" s="1">
        <v>2.8445904274854651E-3</v>
      </c>
      <c r="BR91" s="1">
        <v>3.6596699555542717E-4</v>
      </c>
      <c r="BS91" s="1">
        <v>0</v>
      </c>
      <c r="BT91" s="1">
        <v>0</v>
      </c>
      <c r="BU91" s="1">
        <v>0</v>
      </c>
      <c r="BV91" s="1">
        <v>3.5446205170975814E-3</v>
      </c>
      <c r="BW91" s="1">
        <v>1.4405572265315815E-3</v>
      </c>
      <c r="BX91" s="1">
        <v>0</v>
      </c>
      <c r="BY91" s="1">
        <v>1.6659314123847779E-3</v>
      </c>
      <c r="BZ91" s="1">
        <v>8.6865879082696318E-4</v>
      </c>
      <c r="CA91" s="1">
        <v>2.014098690835851E-3</v>
      </c>
      <c r="CB91" s="1">
        <v>3.5150805034241733E-3</v>
      </c>
      <c r="CC91" s="1">
        <v>1.0070934407566336E-3</v>
      </c>
      <c r="CD91" s="1">
        <v>0</v>
      </c>
      <c r="CE91" s="1">
        <v>1.292274024977676E-2</v>
      </c>
      <c r="CF91" s="1">
        <v>1.8044619422572178E-3</v>
      </c>
      <c r="CG91" s="1">
        <v>1.5188488724335241E-2</v>
      </c>
      <c r="CH91" s="1">
        <v>2.4423337856173677E-2</v>
      </c>
      <c r="CI91" s="1">
        <v>4.6757559867156096E-3</v>
      </c>
      <c r="CJ91" s="1">
        <v>1.398157926931268E-4</v>
      </c>
      <c r="CK91" s="1">
        <v>0</v>
      </c>
      <c r="CL91" s="1">
        <v>9.5693779904306216E-3</v>
      </c>
      <c r="CM91" s="1">
        <v>4.1844226523591928E-3</v>
      </c>
      <c r="CN91" s="1">
        <v>1.5360983102918587E-3</v>
      </c>
      <c r="CO91" s="1">
        <v>6.3201803358122491E-5</v>
      </c>
      <c r="CP91" s="1">
        <v>8.0009601152138254E-5</v>
      </c>
      <c r="CQ91" s="1">
        <v>0</v>
      </c>
      <c r="CR91" s="1">
        <v>6.231216741569936E-3</v>
      </c>
      <c r="CS91" s="1">
        <v>1.5783694757068351E-3</v>
      </c>
      <c r="CT91" s="1">
        <v>1.1886157029341198E-3</v>
      </c>
      <c r="CU91" s="1">
        <v>5.0337793085176844E-4</v>
      </c>
      <c r="CV91" s="1">
        <v>0</v>
      </c>
      <c r="CW91" s="1">
        <v>0</v>
      </c>
      <c r="CX91" s="1">
        <v>0</v>
      </c>
      <c r="CY91" s="1">
        <v>1.7880542648925762E-5</v>
      </c>
      <c r="CZ91" s="1">
        <v>1.3482540110556829E-4</v>
      </c>
      <c r="DA91" s="1">
        <v>0</v>
      </c>
      <c r="DB91" s="1">
        <v>2.4676895170433075E-2</v>
      </c>
      <c r="DC91" s="3">
        <v>9.5602973445411982E-3</v>
      </c>
    </row>
    <row r="92" spans="1:107" customFormat="1" ht="12.75" customHeight="1">
      <c r="A92" s="254">
        <v>641</v>
      </c>
      <c r="B92" s="298" t="s">
        <v>323</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c r="X92" s="1">
        <v>0</v>
      </c>
      <c r="Y92" s="1">
        <v>0</v>
      </c>
      <c r="Z92" s="1">
        <v>0</v>
      </c>
      <c r="AA92" s="1">
        <v>0</v>
      </c>
      <c r="AB92" s="1">
        <v>0</v>
      </c>
      <c r="AC92" s="1">
        <v>0</v>
      </c>
      <c r="AD92" s="1">
        <v>0</v>
      </c>
      <c r="AE92" s="1">
        <v>0</v>
      </c>
      <c r="AF92" s="1">
        <v>0</v>
      </c>
      <c r="AG92" s="1">
        <v>0</v>
      </c>
      <c r="AH92" s="1">
        <v>0</v>
      </c>
      <c r="AI92" s="1">
        <v>0</v>
      </c>
      <c r="AJ92" s="1">
        <v>0</v>
      </c>
      <c r="AK92" s="1">
        <v>0</v>
      </c>
      <c r="AL92" s="1">
        <v>0</v>
      </c>
      <c r="AM92" s="1">
        <v>0</v>
      </c>
      <c r="AN92" s="1">
        <v>0</v>
      </c>
      <c r="AO92" s="1">
        <v>0</v>
      </c>
      <c r="AP92" s="1">
        <v>0</v>
      </c>
      <c r="AQ92" s="1">
        <v>0</v>
      </c>
      <c r="AR92" s="1">
        <v>0</v>
      </c>
      <c r="AS92" s="1">
        <v>0</v>
      </c>
      <c r="AT92" s="1">
        <v>0</v>
      </c>
      <c r="AU92" s="1">
        <v>0</v>
      </c>
      <c r="AV92" s="1">
        <v>0</v>
      </c>
      <c r="AW92" s="1">
        <v>0</v>
      </c>
      <c r="AX92" s="1">
        <v>0</v>
      </c>
      <c r="AY92" s="1">
        <v>0</v>
      </c>
      <c r="AZ92" s="1">
        <v>0</v>
      </c>
      <c r="BA92" s="1">
        <v>0</v>
      </c>
      <c r="BB92" s="1">
        <v>0</v>
      </c>
      <c r="BC92" s="1">
        <v>0</v>
      </c>
      <c r="BD92" s="1">
        <v>0</v>
      </c>
      <c r="BE92" s="1">
        <v>0</v>
      </c>
      <c r="BF92" s="1">
        <v>0</v>
      </c>
      <c r="BG92" s="1">
        <v>0</v>
      </c>
      <c r="BH92" s="1">
        <v>0</v>
      </c>
      <c r="BI92" s="1">
        <v>0</v>
      </c>
      <c r="BJ92" s="1">
        <v>0</v>
      </c>
      <c r="BK92" s="1">
        <v>0</v>
      </c>
      <c r="BL92" s="1">
        <v>0</v>
      </c>
      <c r="BM92" s="1">
        <v>0</v>
      </c>
      <c r="BN92" s="1">
        <v>0</v>
      </c>
      <c r="BO92" s="1">
        <v>0</v>
      </c>
      <c r="BP92" s="1">
        <v>0</v>
      </c>
      <c r="BQ92" s="1">
        <v>0</v>
      </c>
      <c r="BR92" s="1">
        <v>0</v>
      </c>
      <c r="BS92" s="1">
        <v>0</v>
      </c>
      <c r="BT92" s="1">
        <v>0</v>
      </c>
      <c r="BU92" s="1">
        <v>0</v>
      </c>
      <c r="BV92" s="1">
        <v>0</v>
      </c>
      <c r="BW92" s="1">
        <v>0</v>
      </c>
      <c r="BX92" s="1">
        <v>0</v>
      </c>
      <c r="BY92" s="1">
        <v>0</v>
      </c>
      <c r="BZ92" s="1">
        <v>0</v>
      </c>
      <c r="CA92" s="1">
        <v>0</v>
      </c>
      <c r="CB92" s="1">
        <v>0</v>
      </c>
      <c r="CC92" s="1">
        <v>0</v>
      </c>
      <c r="CD92" s="1">
        <v>0</v>
      </c>
      <c r="CE92" s="1">
        <v>0</v>
      </c>
      <c r="CF92" s="1">
        <v>0</v>
      </c>
      <c r="CG92" s="1">
        <v>0</v>
      </c>
      <c r="CH92" s="1">
        <v>0</v>
      </c>
      <c r="CI92" s="1">
        <v>0</v>
      </c>
      <c r="CJ92" s="1">
        <v>0</v>
      </c>
      <c r="CK92" s="1">
        <v>0</v>
      </c>
      <c r="CL92" s="1">
        <v>0</v>
      </c>
      <c r="CM92" s="1">
        <v>2.9186134072666906E-2</v>
      </c>
      <c r="CN92" s="1">
        <v>0</v>
      </c>
      <c r="CO92" s="1">
        <v>0</v>
      </c>
      <c r="CP92" s="1">
        <v>8.3009961195343437E-4</v>
      </c>
      <c r="CQ92" s="1">
        <v>0</v>
      </c>
      <c r="CR92" s="1">
        <v>0</v>
      </c>
      <c r="CS92" s="1">
        <v>0</v>
      </c>
      <c r="CT92" s="1">
        <v>0</v>
      </c>
      <c r="CU92" s="1">
        <v>0</v>
      </c>
      <c r="CV92" s="1">
        <v>0</v>
      </c>
      <c r="CW92" s="1">
        <v>0</v>
      </c>
      <c r="CX92" s="1">
        <v>0</v>
      </c>
      <c r="CY92" s="1">
        <v>0</v>
      </c>
      <c r="CZ92" s="1">
        <v>0</v>
      </c>
      <c r="DA92" s="1">
        <v>0</v>
      </c>
      <c r="DB92" s="1">
        <v>0</v>
      </c>
      <c r="DC92" s="3">
        <v>1.3032798481564087E-3</v>
      </c>
    </row>
    <row r="93" spans="1:107" customFormat="1" ht="12.75" customHeight="1">
      <c r="A93" s="255">
        <v>642</v>
      </c>
      <c r="B93" s="271" t="s">
        <v>393</v>
      </c>
      <c r="C93" s="26">
        <v>0</v>
      </c>
      <c r="D93" s="26">
        <v>0</v>
      </c>
      <c r="E93" s="26">
        <v>3.2786885245901639E-3</v>
      </c>
      <c r="F93" s="26">
        <v>0</v>
      </c>
      <c r="G93" s="26">
        <v>0</v>
      </c>
      <c r="H93" s="26">
        <v>0</v>
      </c>
      <c r="I93" s="26">
        <v>0</v>
      </c>
      <c r="J93" s="26">
        <v>0</v>
      </c>
      <c r="K93" s="26">
        <v>0</v>
      </c>
      <c r="L93" s="26">
        <v>0</v>
      </c>
      <c r="M93" s="26">
        <v>0</v>
      </c>
      <c r="N93" s="26">
        <v>0</v>
      </c>
      <c r="O93" s="26">
        <v>0</v>
      </c>
      <c r="P93" s="26">
        <v>0</v>
      </c>
      <c r="Q93" s="26">
        <v>0</v>
      </c>
      <c r="R93" s="26">
        <v>0</v>
      </c>
      <c r="S93" s="26">
        <v>0</v>
      </c>
      <c r="T93" s="26">
        <v>0</v>
      </c>
      <c r="U93" s="26">
        <v>0</v>
      </c>
      <c r="V93" s="26">
        <v>0</v>
      </c>
      <c r="W93" s="26">
        <v>0</v>
      </c>
      <c r="X93" s="26">
        <v>0</v>
      </c>
      <c r="Y93" s="26">
        <v>0</v>
      </c>
      <c r="Z93" s="26">
        <v>0</v>
      </c>
      <c r="AA93" s="26">
        <v>4.0708324852432325E-5</v>
      </c>
      <c r="AB93" s="26">
        <v>0</v>
      </c>
      <c r="AC93" s="26">
        <v>0</v>
      </c>
      <c r="AD93" s="26">
        <v>0</v>
      </c>
      <c r="AE93" s="26">
        <v>0</v>
      </c>
      <c r="AF93" s="26">
        <v>0</v>
      </c>
      <c r="AG93" s="26">
        <v>0</v>
      </c>
      <c r="AH93" s="26">
        <v>0</v>
      </c>
      <c r="AI93" s="26">
        <v>0</v>
      </c>
      <c r="AJ93" s="26">
        <v>0</v>
      </c>
      <c r="AK93" s="26">
        <v>0</v>
      </c>
      <c r="AL93" s="26">
        <v>1.4072891951150177E-6</v>
      </c>
      <c r="AM93" s="26">
        <v>0</v>
      </c>
      <c r="AN93" s="26">
        <v>0</v>
      </c>
      <c r="AO93" s="26">
        <v>0</v>
      </c>
      <c r="AP93" s="26">
        <v>0</v>
      </c>
      <c r="AQ93" s="26">
        <v>0</v>
      </c>
      <c r="AR93" s="26">
        <v>0</v>
      </c>
      <c r="AS93" s="26">
        <v>0</v>
      </c>
      <c r="AT93" s="26">
        <v>0</v>
      </c>
      <c r="AU93" s="26">
        <v>0</v>
      </c>
      <c r="AV93" s="26">
        <v>0</v>
      </c>
      <c r="AW93" s="26">
        <v>0</v>
      </c>
      <c r="AX93" s="26">
        <v>0</v>
      </c>
      <c r="AY93" s="26">
        <v>0</v>
      </c>
      <c r="AZ93" s="26">
        <v>0</v>
      </c>
      <c r="BA93" s="26">
        <v>0</v>
      </c>
      <c r="BB93" s="26">
        <v>0</v>
      </c>
      <c r="BC93" s="26">
        <v>0</v>
      </c>
      <c r="BD93" s="26">
        <v>0</v>
      </c>
      <c r="BE93" s="26">
        <v>0</v>
      </c>
      <c r="BF93" s="26">
        <v>0</v>
      </c>
      <c r="BG93" s="26">
        <v>0</v>
      </c>
      <c r="BH93" s="26">
        <v>0</v>
      </c>
      <c r="BI93" s="26">
        <v>0</v>
      </c>
      <c r="BJ93" s="26">
        <v>0</v>
      </c>
      <c r="BK93" s="26">
        <v>0</v>
      </c>
      <c r="BL93" s="26">
        <v>0</v>
      </c>
      <c r="BM93" s="26">
        <v>0</v>
      </c>
      <c r="BN93" s="26">
        <v>0</v>
      </c>
      <c r="BO93" s="26">
        <v>2.5968779755893468E-4</v>
      </c>
      <c r="BP93" s="26">
        <v>0</v>
      </c>
      <c r="BQ93" s="26">
        <v>2.4253511561995441E-5</v>
      </c>
      <c r="BR93" s="26">
        <v>1.1556852491224015E-4</v>
      </c>
      <c r="BS93" s="26">
        <v>2.1794089442943074E-5</v>
      </c>
      <c r="BT93" s="26">
        <v>1.7162667765077404E-5</v>
      </c>
      <c r="BU93" s="26">
        <v>0</v>
      </c>
      <c r="BV93" s="26">
        <v>1.0425354462051709E-4</v>
      </c>
      <c r="BW93" s="26">
        <v>0</v>
      </c>
      <c r="BX93" s="26">
        <v>0</v>
      </c>
      <c r="BY93" s="26">
        <v>4.1793401286308019E-4</v>
      </c>
      <c r="BZ93" s="26">
        <v>0</v>
      </c>
      <c r="CA93" s="26">
        <v>0</v>
      </c>
      <c r="CB93" s="26">
        <v>2.074705561503808E-2</v>
      </c>
      <c r="CC93" s="26">
        <v>1.7076801821525529E-3</v>
      </c>
      <c r="CD93" s="26">
        <v>0</v>
      </c>
      <c r="CE93" s="26">
        <v>1.0124385305177899E-3</v>
      </c>
      <c r="CF93" s="26">
        <v>3.6909448818897637E-4</v>
      </c>
      <c r="CG93" s="26">
        <v>0</v>
      </c>
      <c r="CH93" s="26">
        <v>0</v>
      </c>
      <c r="CI93" s="26">
        <v>1.7479461632581716E-4</v>
      </c>
      <c r="CJ93" s="26">
        <v>2.2470395254252522E-5</v>
      </c>
      <c r="CK93" s="26">
        <v>2.9970778490971302E-5</v>
      </c>
      <c r="CL93" s="26">
        <v>2.3114439590412129E-5</v>
      </c>
      <c r="CM93" s="26">
        <v>1.0298471701665212E-2</v>
      </c>
      <c r="CN93" s="26">
        <v>4.1167434715821814E-2</v>
      </c>
      <c r="CO93" s="26">
        <v>2.233130385320328E-3</v>
      </c>
      <c r="CP93" s="26">
        <v>1.5501860223226787E-3</v>
      </c>
      <c r="CQ93" s="26">
        <v>0</v>
      </c>
      <c r="CR93" s="26">
        <v>0</v>
      </c>
      <c r="CS93" s="26">
        <v>0</v>
      </c>
      <c r="CT93" s="26">
        <v>0</v>
      </c>
      <c r="CU93" s="26">
        <v>2.6493575307987812E-5</v>
      </c>
      <c r="CV93" s="26">
        <v>0</v>
      </c>
      <c r="CW93" s="26">
        <v>7.5458237295576778E-5</v>
      </c>
      <c r="CX93" s="26">
        <v>0</v>
      </c>
      <c r="CY93" s="26">
        <v>7.6630897066824689E-6</v>
      </c>
      <c r="CZ93" s="26">
        <v>4.4941800368522762E-5</v>
      </c>
      <c r="DA93" s="26">
        <v>0</v>
      </c>
      <c r="DB93" s="26">
        <v>3.2121532763963417E-3</v>
      </c>
      <c r="DC93" s="6">
        <v>6.4945608053255401E-4</v>
      </c>
    </row>
    <row r="94" spans="1:107" customFormat="1" ht="12.75" customHeight="1">
      <c r="A94" s="254">
        <v>643</v>
      </c>
      <c r="B94" s="298" t="s">
        <v>397</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0</v>
      </c>
      <c r="AC94" s="1">
        <v>0</v>
      </c>
      <c r="AD94" s="1">
        <v>0</v>
      </c>
      <c r="AE94" s="1">
        <v>0</v>
      </c>
      <c r="AF94" s="1">
        <v>0</v>
      </c>
      <c r="AG94" s="1">
        <v>0</v>
      </c>
      <c r="AH94" s="1">
        <v>0</v>
      </c>
      <c r="AI94" s="1">
        <v>0</v>
      </c>
      <c r="AJ94" s="1">
        <v>0</v>
      </c>
      <c r="AK94" s="1">
        <v>0</v>
      </c>
      <c r="AL94" s="1">
        <v>0</v>
      </c>
      <c r="AM94" s="1">
        <v>0</v>
      </c>
      <c r="AN94" s="1">
        <v>0</v>
      </c>
      <c r="AO94" s="1">
        <v>0</v>
      </c>
      <c r="AP94" s="1">
        <v>0</v>
      </c>
      <c r="AQ94" s="1">
        <v>0</v>
      </c>
      <c r="AR94" s="1">
        <v>0</v>
      </c>
      <c r="AS94" s="1">
        <v>0</v>
      </c>
      <c r="AT94" s="1">
        <v>0</v>
      </c>
      <c r="AU94" s="1">
        <v>0</v>
      </c>
      <c r="AV94" s="1">
        <v>0</v>
      </c>
      <c r="AW94" s="1">
        <v>0</v>
      </c>
      <c r="AX94" s="1">
        <v>0</v>
      </c>
      <c r="AY94" s="1">
        <v>0</v>
      </c>
      <c r="AZ94" s="1">
        <v>0</v>
      </c>
      <c r="BA94" s="1">
        <v>0</v>
      </c>
      <c r="BB94" s="1">
        <v>0</v>
      </c>
      <c r="BC94" s="1">
        <v>0</v>
      </c>
      <c r="BD94" s="1">
        <v>0</v>
      </c>
      <c r="BE94" s="1">
        <v>0</v>
      </c>
      <c r="BF94" s="1">
        <v>0</v>
      </c>
      <c r="BG94" s="1">
        <v>0</v>
      </c>
      <c r="BH94" s="1">
        <v>0</v>
      </c>
      <c r="BI94" s="1">
        <v>0</v>
      </c>
      <c r="BJ94" s="1">
        <v>0</v>
      </c>
      <c r="BK94" s="1">
        <v>0</v>
      </c>
      <c r="BL94" s="1">
        <v>0</v>
      </c>
      <c r="BM94" s="1">
        <v>0</v>
      </c>
      <c r="BN94" s="1">
        <v>0</v>
      </c>
      <c r="BO94" s="1">
        <v>0</v>
      </c>
      <c r="BP94" s="1">
        <v>0</v>
      </c>
      <c r="BQ94" s="1">
        <v>0</v>
      </c>
      <c r="BR94" s="1">
        <v>0</v>
      </c>
      <c r="BS94" s="1">
        <v>0</v>
      </c>
      <c r="BT94" s="1">
        <v>0</v>
      </c>
      <c r="BU94" s="1">
        <v>0</v>
      </c>
      <c r="BV94" s="1">
        <v>0</v>
      </c>
      <c r="BW94" s="1">
        <v>0</v>
      </c>
      <c r="BX94" s="1">
        <v>0</v>
      </c>
      <c r="BY94" s="1">
        <v>0</v>
      </c>
      <c r="BZ94" s="1">
        <v>0</v>
      </c>
      <c r="CA94" s="1">
        <v>0</v>
      </c>
      <c r="CB94" s="1">
        <v>0</v>
      </c>
      <c r="CC94" s="1">
        <v>0</v>
      </c>
      <c r="CD94" s="1">
        <v>0</v>
      </c>
      <c r="CE94" s="1">
        <v>0</v>
      </c>
      <c r="CF94" s="1">
        <v>0</v>
      </c>
      <c r="CG94" s="1">
        <v>0</v>
      </c>
      <c r="CH94" s="1">
        <v>0</v>
      </c>
      <c r="CI94" s="1">
        <v>0</v>
      </c>
      <c r="CJ94" s="1">
        <v>0</v>
      </c>
      <c r="CK94" s="1">
        <v>0</v>
      </c>
      <c r="CL94" s="1">
        <v>0</v>
      </c>
      <c r="CM94" s="1">
        <v>0</v>
      </c>
      <c r="CN94" s="1">
        <v>0</v>
      </c>
      <c r="CO94" s="1">
        <v>0</v>
      </c>
      <c r="CP94" s="1">
        <v>0</v>
      </c>
      <c r="CQ94" s="1">
        <v>0</v>
      </c>
      <c r="CR94" s="1">
        <v>0</v>
      </c>
      <c r="CS94" s="1">
        <v>0</v>
      </c>
      <c r="CT94" s="1">
        <v>0</v>
      </c>
      <c r="CU94" s="1">
        <v>0</v>
      </c>
      <c r="CV94" s="1">
        <v>0</v>
      </c>
      <c r="CW94" s="1">
        <v>0</v>
      </c>
      <c r="CX94" s="1">
        <v>0</v>
      </c>
      <c r="CY94" s="1">
        <v>0</v>
      </c>
      <c r="CZ94" s="1">
        <v>0</v>
      </c>
      <c r="DA94" s="1">
        <v>0</v>
      </c>
      <c r="DB94" s="1">
        <v>0</v>
      </c>
      <c r="DC94" s="3">
        <v>0</v>
      </c>
    </row>
    <row r="95" spans="1:107" customFormat="1" ht="12.75" customHeight="1">
      <c r="A95" s="254">
        <v>644</v>
      </c>
      <c r="B95" s="298" t="s">
        <v>326</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0</v>
      </c>
      <c r="AC95" s="1">
        <v>0</v>
      </c>
      <c r="AD95" s="1">
        <v>0</v>
      </c>
      <c r="AE95" s="1">
        <v>0</v>
      </c>
      <c r="AF95" s="1">
        <v>0</v>
      </c>
      <c r="AG95" s="1">
        <v>0</v>
      </c>
      <c r="AH95" s="1">
        <v>0</v>
      </c>
      <c r="AI95" s="1">
        <v>0</v>
      </c>
      <c r="AJ95" s="1">
        <v>0</v>
      </c>
      <c r="AK95" s="1">
        <v>0</v>
      </c>
      <c r="AL95" s="1">
        <v>0</v>
      </c>
      <c r="AM95" s="1">
        <v>0</v>
      </c>
      <c r="AN95" s="1">
        <v>0</v>
      </c>
      <c r="AO95" s="1">
        <v>0</v>
      </c>
      <c r="AP95" s="1">
        <v>0</v>
      </c>
      <c r="AQ95" s="1">
        <v>0</v>
      </c>
      <c r="AR95" s="1">
        <v>0</v>
      </c>
      <c r="AS95" s="1">
        <v>0</v>
      </c>
      <c r="AT95" s="1">
        <v>0</v>
      </c>
      <c r="AU95" s="1">
        <v>0</v>
      </c>
      <c r="AV95" s="1">
        <v>0</v>
      </c>
      <c r="AW95" s="1">
        <v>0</v>
      </c>
      <c r="AX95" s="1">
        <v>0</v>
      </c>
      <c r="AY95" s="1">
        <v>0</v>
      </c>
      <c r="AZ95" s="1">
        <v>0</v>
      </c>
      <c r="BA95" s="1">
        <v>0</v>
      </c>
      <c r="BB95" s="1">
        <v>0</v>
      </c>
      <c r="BC95" s="1">
        <v>0</v>
      </c>
      <c r="BD95" s="1">
        <v>0</v>
      </c>
      <c r="BE95" s="1">
        <v>0</v>
      </c>
      <c r="BF95" s="1">
        <v>0</v>
      </c>
      <c r="BG95" s="1">
        <v>0</v>
      </c>
      <c r="BH95" s="1">
        <v>0</v>
      </c>
      <c r="BI95" s="1">
        <v>0</v>
      </c>
      <c r="BJ95" s="1">
        <v>0</v>
      </c>
      <c r="BK95" s="1">
        <v>0</v>
      </c>
      <c r="BL95" s="1">
        <v>0</v>
      </c>
      <c r="BM95" s="1">
        <v>0</v>
      </c>
      <c r="BN95" s="1">
        <v>0</v>
      </c>
      <c r="BO95" s="1">
        <v>0</v>
      </c>
      <c r="BP95" s="1">
        <v>0</v>
      </c>
      <c r="BQ95" s="1">
        <v>0</v>
      </c>
      <c r="BR95" s="1">
        <v>0</v>
      </c>
      <c r="BS95" s="1">
        <v>0</v>
      </c>
      <c r="BT95" s="1">
        <v>0</v>
      </c>
      <c r="BU95" s="1">
        <v>0</v>
      </c>
      <c r="BV95" s="1">
        <v>0</v>
      </c>
      <c r="BW95" s="1">
        <v>0</v>
      </c>
      <c r="BX95" s="1">
        <v>0</v>
      </c>
      <c r="BY95" s="1">
        <v>0</v>
      </c>
      <c r="BZ95" s="1">
        <v>0</v>
      </c>
      <c r="CA95" s="1">
        <v>0</v>
      </c>
      <c r="CB95" s="1">
        <v>0</v>
      </c>
      <c r="CC95" s="1">
        <v>0</v>
      </c>
      <c r="CD95" s="1">
        <v>0</v>
      </c>
      <c r="CE95" s="1">
        <v>0</v>
      </c>
      <c r="CF95" s="1">
        <v>0</v>
      </c>
      <c r="CG95" s="1">
        <v>0</v>
      </c>
      <c r="CH95" s="1">
        <v>0</v>
      </c>
      <c r="CI95" s="1">
        <v>0</v>
      </c>
      <c r="CJ95" s="1">
        <v>0</v>
      </c>
      <c r="CK95" s="1">
        <v>0</v>
      </c>
      <c r="CL95" s="1">
        <v>0</v>
      </c>
      <c r="CM95" s="1">
        <v>0</v>
      </c>
      <c r="CN95" s="1">
        <v>0</v>
      </c>
      <c r="CO95" s="1">
        <v>0</v>
      </c>
      <c r="CP95" s="1">
        <v>0</v>
      </c>
      <c r="CQ95" s="1">
        <v>0</v>
      </c>
      <c r="CR95" s="1">
        <v>0</v>
      </c>
      <c r="CS95" s="1">
        <v>0</v>
      </c>
      <c r="CT95" s="1">
        <v>0</v>
      </c>
      <c r="CU95" s="1">
        <v>0</v>
      </c>
      <c r="CV95" s="1">
        <v>0</v>
      </c>
      <c r="CW95" s="1">
        <v>0</v>
      </c>
      <c r="CX95" s="1">
        <v>0</v>
      </c>
      <c r="CY95" s="1">
        <v>0</v>
      </c>
      <c r="CZ95" s="1">
        <v>0</v>
      </c>
      <c r="DA95" s="1">
        <v>0</v>
      </c>
      <c r="DB95" s="1">
        <v>0</v>
      </c>
      <c r="DC95" s="3">
        <v>0</v>
      </c>
    </row>
    <row r="96" spans="1:107" customFormat="1" ht="12.75" customHeight="1">
      <c r="A96" s="254">
        <v>659</v>
      </c>
      <c r="B96" s="298" t="s">
        <v>219</v>
      </c>
      <c r="C96" s="1">
        <v>1.1082297138550879E-5</v>
      </c>
      <c r="D96" s="1">
        <v>0</v>
      </c>
      <c r="E96" s="1">
        <v>7.0890562693841385E-4</v>
      </c>
      <c r="F96" s="1">
        <v>9.9209629948080291E-5</v>
      </c>
      <c r="G96" s="1">
        <v>9.4770182307903333E-3</v>
      </c>
      <c r="H96" s="1">
        <v>3.1393478004944474E-3</v>
      </c>
      <c r="I96" s="1">
        <v>0</v>
      </c>
      <c r="J96" s="1">
        <v>7.2583139252330555E-4</v>
      </c>
      <c r="K96" s="1">
        <v>1.2517669499463528E-3</v>
      </c>
      <c r="L96" s="1">
        <v>3.4490687514371121E-4</v>
      </c>
      <c r="M96" s="1">
        <v>0</v>
      </c>
      <c r="N96" s="1">
        <v>5.3418803418803424E-4</v>
      </c>
      <c r="O96" s="1">
        <v>1.2769761205465458E-3</v>
      </c>
      <c r="P96" s="1">
        <v>4.6638683456592711E-4</v>
      </c>
      <c r="Q96" s="1">
        <v>5.4102795311091075E-4</v>
      </c>
      <c r="R96" s="1">
        <v>3.3494603647190175E-4</v>
      </c>
      <c r="S96" s="1">
        <v>1.4817558807186516E-3</v>
      </c>
      <c r="T96" s="1">
        <v>7.0886793790316861E-4</v>
      </c>
      <c r="U96" s="1">
        <v>1.1743981209630064E-3</v>
      </c>
      <c r="V96" s="1">
        <v>5.7073282094208967E-3</v>
      </c>
      <c r="W96" s="1">
        <v>4.6243852077030071E-4</v>
      </c>
      <c r="X96" s="1">
        <v>4.5661141843450514E-4</v>
      </c>
      <c r="Y96" s="1">
        <v>7.3140897110934562E-4</v>
      </c>
      <c r="Z96" s="1">
        <v>0</v>
      </c>
      <c r="AA96" s="1">
        <v>2.4017911662935071E-3</v>
      </c>
      <c r="AB96" s="1">
        <v>4.7537931307689259E-4</v>
      </c>
      <c r="AC96" s="1">
        <v>1.1114140486208915E-4</v>
      </c>
      <c r="AD96" s="1">
        <v>3.2116225701155603E-4</v>
      </c>
      <c r="AE96" s="1">
        <v>4.2663572135567769E-4</v>
      </c>
      <c r="AF96" s="1">
        <v>4.7047753469771819E-4</v>
      </c>
      <c r="AG96" s="1">
        <v>9.2081031307550648E-4</v>
      </c>
      <c r="AH96" s="1">
        <v>0</v>
      </c>
      <c r="AI96" s="1">
        <v>1.3925090156032421E-3</v>
      </c>
      <c r="AJ96" s="1">
        <v>1.0914958238420654E-3</v>
      </c>
      <c r="AK96" s="1">
        <v>4.2953020134228189E-4</v>
      </c>
      <c r="AL96" s="1">
        <v>8.2256053454472788E-4</v>
      </c>
      <c r="AM96" s="1">
        <v>2.3084025854108956E-4</v>
      </c>
      <c r="AN96" s="1">
        <v>7.010164738871364E-4</v>
      </c>
      <c r="AO96" s="1">
        <v>3.6986104146911783E-4</v>
      </c>
      <c r="AP96" s="1">
        <v>3.9195704150825068E-4</v>
      </c>
      <c r="AQ96" s="1">
        <v>1.0442046641141664E-3</v>
      </c>
      <c r="AR96" s="1">
        <v>7.9405857349712733E-4</v>
      </c>
      <c r="AS96" s="1">
        <v>1.5414427904518629E-3</v>
      </c>
      <c r="AT96" s="1">
        <v>2.1320662768031188E-3</v>
      </c>
      <c r="AU96" s="1">
        <v>9.3737357790561141E-4</v>
      </c>
      <c r="AV96" s="1">
        <v>9.2645545007434516E-4</v>
      </c>
      <c r="AW96" s="1">
        <v>4.8602673147023087E-4</v>
      </c>
      <c r="AX96" s="1">
        <v>5.3441007066088711E-4</v>
      </c>
      <c r="AY96" s="1">
        <v>0</v>
      </c>
      <c r="AZ96" s="1">
        <v>6.5727699530516428E-4</v>
      </c>
      <c r="BA96" s="1">
        <v>4.6490004649000463E-4</v>
      </c>
      <c r="BB96" s="1">
        <v>3.3130866924351184E-5</v>
      </c>
      <c r="BC96" s="1">
        <v>4.4385264092321349E-4</v>
      </c>
      <c r="BD96" s="1">
        <v>2.4123625163746117E-4</v>
      </c>
      <c r="BE96" s="1">
        <v>8.4861628400358308E-4</v>
      </c>
      <c r="BF96" s="1">
        <v>0</v>
      </c>
      <c r="BG96" s="1">
        <v>7.6994148444718203E-4</v>
      </c>
      <c r="BH96" s="1">
        <v>1.5203729981755525E-3</v>
      </c>
      <c r="BI96" s="1">
        <v>7.6385602016954793E-4</v>
      </c>
      <c r="BJ96" s="1">
        <v>2.2699399703078943E-3</v>
      </c>
      <c r="BK96" s="1">
        <v>1.2027168887869244E-3</v>
      </c>
      <c r="BL96" s="1">
        <v>1.2223166007168161E-3</v>
      </c>
      <c r="BM96" s="1">
        <v>1.0525712088038136E-3</v>
      </c>
      <c r="BN96" s="1">
        <v>3.6669032410693164E-3</v>
      </c>
      <c r="BO96" s="1">
        <v>9.3487607121216492E-3</v>
      </c>
      <c r="BP96" s="1">
        <v>2.0903148744152097E-3</v>
      </c>
      <c r="BQ96" s="1">
        <v>6.8429550478487137E-4</v>
      </c>
      <c r="BR96" s="1">
        <v>3.1251655278351606E-3</v>
      </c>
      <c r="BS96" s="1">
        <v>8.0638130938889374E-4</v>
      </c>
      <c r="BT96" s="1">
        <v>1.1327360724951087E-3</v>
      </c>
      <c r="BU96" s="1">
        <v>0</v>
      </c>
      <c r="BV96" s="1">
        <v>4.1701417848206837E-4</v>
      </c>
      <c r="BW96" s="1">
        <v>1.8996359031185689E-3</v>
      </c>
      <c r="BX96" s="1">
        <v>0</v>
      </c>
      <c r="BY96" s="1">
        <v>1.3176530683322112E-3</v>
      </c>
      <c r="BZ96" s="1">
        <v>8.6865879082696315E-5</v>
      </c>
      <c r="CA96" s="1">
        <v>1.5105740181268882E-3</v>
      </c>
      <c r="CB96" s="1">
        <v>5.3332255914021942E-3</v>
      </c>
      <c r="CC96" s="1">
        <v>2.8461336369209212E-3</v>
      </c>
      <c r="CD96" s="1">
        <v>0</v>
      </c>
      <c r="CE96" s="1">
        <v>1.0375922828287909E-3</v>
      </c>
      <c r="CF96" s="1">
        <v>2.5836614173228348E-3</v>
      </c>
      <c r="CG96" s="1">
        <v>1.0518343991921912E-3</v>
      </c>
      <c r="CH96" s="1">
        <v>1.3568521031207597E-3</v>
      </c>
      <c r="CI96" s="1">
        <v>2.971508477538892E-3</v>
      </c>
      <c r="CJ96" s="1">
        <v>2.4967105838058359E-6</v>
      </c>
      <c r="CK96" s="1">
        <v>4.0960063937660779E-4</v>
      </c>
      <c r="CL96" s="1">
        <v>3.0511060259344014E-3</v>
      </c>
      <c r="CM96" s="1">
        <v>1.3948075507863977E-3</v>
      </c>
      <c r="CN96" s="1">
        <v>9.2165898617511521E-4</v>
      </c>
      <c r="CO96" s="1">
        <v>5.2668169465102071E-5</v>
      </c>
      <c r="CP96" s="1">
        <v>4.3005160619274312E-4</v>
      </c>
      <c r="CQ96" s="1">
        <v>0</v>
      </c>
      <c r="CR96" s="1">
        <v>2.4263144834431607E-3</v>
      </c>
      <c r="CS96" s="1">
        <v>2.539116113093604E-3</v>
      </c>
      <c r="CT96" s="1">
        <v>1.6288437410578679E-3</v>
      </c>
      <c r="CU96" s="1">
        <v>2.7818254073387204E-3</v>
      </c>
      <c r="CV96" s="1">
        <v>1.4880694893845275E-3</v>
      </c>
      <c r="CW96" s="1">
        <v>1.5503237844363955E-3</v>
      </c>
      <c r="CX96" s="1">
        <v>1.4225125786991913E-3</v>
      </c>
      <c r="CY96" s="1">
        <v>1.8169185694544135E-2</v>
      </c>
      <c r="CZ96" s="1">
        <v>2.1347355175048311E-3</v>
      </c>
      <c r="DA96" s="1">
        <v>0</v>
      </c>
      <c r="DB96" s="1">
        <v>2.040662081475323E-3</v>
      </c>
      <c r="DC96" s="3">
        <v>1.584615866667806E-3</v>
      </c>
    </row>
    <row r="97" spans="1:107" customFormat="1" ht="12.75" customHeight="1">
      <c r="A97" s="254">
        <v>661</v>
      </c>
      <c r="B97" s="298" t="s">
        <v>328</v>
      </c>
      <c r="C97" s="1">
        <v>2.7151627989449654E-3</v>
      </c>
      <c r="D97" s="1">
        <v>9.7566574839302121E-3</v>
      </c>
      <c r="E97" s="1">
        <v>1.1076650420912717E-2</v>
      </c>
      <c r="F97" s="1">
        <v>4.1668044578193723E-3</v>
      </c>
      <c r="G97" s="1">
        <v>2.8929845125570492E-3</v>
      </c>
      <c r="H97" s="1">
        <v>5.6508260408900052E-3</v>
      </c>
      <c r="I97" s="1">
        <v>0</v>
      </c>
      <c r="J97" s="1">
        <v>2.2974141467694193E-3</v>
      </c>
      <c r="K97" s="1">
        <v>3.4913227855646574E-3</v>
      </c>
      <c r="L97" s="1">
        <v>8.0478270866865943E-4</v>
      </c>
      <c r="M97" s="1">
        <v>0</v>
      </c>
      <c r="N97" s="1">
        <v>2.938034188034188E-3</v>
      </c>
      <c r="O97" s="1">
        <v>2.9370450772570555E-3</v>
      </c>
      <c r="P97" s="1">
        <v>6.7292957558798055E-3</v>
      </c>
      <c r="Q97" s="1">
        <v>7.5743913435527502E-3</v>
      </c>
      <c r="R97" s="1">
        <v>1.2653516933382955E-3</v>
      </c>
      <c r="S97" s="1">
        <v>2.7782922763474717E-3</v>
      </c>
      <c r="T97" s="1">
        <v>1.0916566243708797E-2</v>
      </c>
      <c r="U97" s="1">
        <v>1.7615971814445098E-3</v>
      </c>
      <c r="V97" s="1">
        <v>1.4953199908682749E-2</v>
      </c>
      <c r="W97" s="1">
        <v>1.2224150045168415E-3</v>
      </c>
      <c r="X97" s="1">
        <v>1.2281272633755656E-3</v>
      </c>
      <c r="Y97" s="1">
        <v>1.2232184516828711E-3</v>
      </c>
      <c r="Z97" s="1">
        <v>0</v>
      </c>
      <c r="AA97" s="1">
        <v>8.5487482190107881E-4</v>
      </c>
      <c r="AB97" s="1">
        <v>1.4459454106088817E-3</v>
      </c>
      <c r="AC97" s="1">
        <v>8.3356053646566864E-5</v>
      </c>
      <c r="AD97" s="1">
        <v>1.4014353033231534E-3</v>
      </c>
      <c r="AE97" s="1">
        <v>4.0445066384518242E-3</v>
      </c>
      <c r="AF97" s="1">
        <v>8.3509762408844977E-3</v>
      </c>
      <c r="AG97" s="1">
        <v>1.3812154696132596E-3</v>
      </c>
      <c r="AH97" s="1">
        <v>0</v>
      </c>
      <c r="AI97" s="1">
        <v>4.7666654764880207E-3</v>
      </c>
      <c r="AJ97" s="1">
        <v>2.0406226271829915E-3</v>
      </c>
      <c r="AK97" s="1">
        <v>1.1114093959731544E-2</v>
      </c>
      <c r="AL97" s="1">
        <v>7.8526737087417987E-4</v>
      </c>
      <c r="AM97" s="1">
        <v>1.8467220683287165E-3</v>
      </c>
      <c r="AN97" s="1">
        <v>2.4535576586049773E-3</v>
      </c>
      <c r="AO97" s="1">
        <v>5.1383379586649261E-4</v>
      </c>
      <c r="AP97" s="1">
        <v>2.9788735154627054E-3</v>
      </c>
      <c r="AQ97" s="1">
        <v>1.8273581621997912E-3</v>
      </c>
      <c r="AR97" s="1">
        <v>3.2696529496940539E-3</v>
      </c>
      <c r="AS97" s="1">
        <v>4.4922047036025717E-3</v>
      </c>
      <c r="AT97" s="1">
        <v>8.9851364522417158E-3</v>
      </c>
      <c r="AU97" s="1">
        <v>2.3977029413796164E-3</v>
      </c>
      <c r="AV97" s="1">
        <v>1.5806931259293149E-2</v>
      </c>
      <c r="AW97" s="1">
        <v>4.1312272174969626E-3</v>
      </c>
      <c r="AX97" s="1">
        <v>1.3597767353482572E-2</v>
      </c>
      <c r="AY97" s="1">
        <v>2.776920703486578E-3</v>
      </c>
      <c r="AZ97" s="1">
        <v>5.6338028169014088E-3</v>
      </c>
      <c r="BA97" s="1">
        <v>1.1932434526576786E-2</v>
      </c>
      <c r="BB97" s="1">
        <v>4.5610160132523465E-3</v>
      </c>
      <c r="BC97" s="1">
        <v>1.3315579227696406E-3</v>
      </c>
      <c r="BD97" s="1">
        <v>3.579272756853494E-3</v>
      </c>
      <c r="BE97" s="1">
        <v>1.0277686106265617E-2</v>
      </c>
      <c r="BF97" s="1">
        <v>0</v>
      </c>
      <c r="BG97" s="1">
        <v>6.7754850631352014E-3</v>
      </c>
      <c r="BH97" s="1">
        <v>5.1388607338333669E-2</v>
      </c>
      <c r="BI97" s="1">
        <v>2.0366369715686228E-2</v>
      </c>
      <c r="BJ97" s="1">
        <v>1.1640166103664178E-2</v>
      </c>
      <c r="BK97" s="1">
        <v>3.7026995084850634E-2</v>
      </c>
      <c r="BL97" s="1">
        <v>6.1675195259897654E-2</v>
      </c>
      <c r="BM97" s="1">
        <v>4.9626033594564415E-3</v>
      </c>
      <c r="BN97" s="1">
        <v>7.3338064821386328E-3</v>
      </c>
      <c r="BO97" s="1">
        <v>3.2028161698935279E-3</v>
      </c>
      <c r="BP97" s="1">
        <v>5.6571220013935429E-3</v>
      </c>
      <c r="BQ97" s="1">
        <v>1.0345855074874054E-2</v>
      </c>
      <c r="BR97" s="1">
        <v>8.8361768005816941E-3</v>
      </c>
      <c r="BS97" s="1">
        <v>2.0704384970795919E-3</v>
      </c>
      <c r="BT97" s="1">
        <v>1.8364054508632822E-3</v>
      </c>
      <c r="BU97" s="1">
        <v>0</v>
      </c>
      <c r="BV97" s="1">
        <v>2.2935779816513763E-3</v>
      </c>
      <c r="BW97" s="1">
        <v>6.3400348266582241E-3</v>
      </c>
      <c r="BX97" s="1">
        <v>0.1309527904870022</v>
      </c>
      <c r="BY97" s="1">
        <v>3.6162901390791521E-3</v>
      </c>
      <c r="BZ97" s="1">
        <v>0.12152536483669214</v>
      </c>
      <c r="CA97" s="1">
        <v>1.4098690835850957E-2</v>
      </c>
      <c r="CB97" s="1">
        <v>6.5251207046322299E-3</v>
      </c>
      <c r="CC97" s="1">
        <v>1.1034241176985725E-2</v>
      </c>
      <c r="CD97" s="1">
        <v>1.2462612163509471E-4</v>
      </c>
      <c r="CE97" s="1">
        <v>1.3180566210964521E-2</v>
      </c>
      <c r="CF97" s="1">
        <v>2.0013123359580054E-2</v>
      </c>
      <c r="CG97" s="1">
        <v>1.1359811511275665E-2</v>
      </c>
      <c r="CH97" s="1">
        <v>7.055630936227951E-2</v>
      </c>
      <c r="CI97" s="1">
        <v>8.9145254326166747E-3</v>
      </c>
      <c r="CJ97" s="1">
        <v>1.3539661495979047E-2</v>
      </c>
      <c r="CK97" s="1">
        <v>2.023027548140563E-3</v>
      </c>
      <c r="CL97" s="1">
        <v>5.038947830709844E-3</v>
      </c>
      <c r="CM97" s="1">
        <v>7.9153189231743418E-3</v>
      </c>
      <c r="CN97" s="1">
        <v>1.7204301075268817E-2</v>
      </c>
      <c r="CO97" s="1">
        <v>1.2503423431015232E-2</v>
      </c>
      <c r="CP97" s="1">
        <v>2.1122534704164499E-2</v>
      </c>
      <c r="CQ97" s="1">
        <v>4.9169459688409266E-3</v>
      </c>
      <c r="CR97" s="1">
        <v>2.8950343268355897E-3</v>
      </c>
      <c r="CS97" s="1">
        <v>1.5783694757068351E-3</v>
      </c>
      <c r="CT97" s="1">
        <v>9.5309370253791464E-3</v>
      </c>
      <c r="CU97" s="1">
        <v>1.386938667373162E-2</v>
      </c>
      <c r="CV97" s="1">
        <v>1.0139636288131781E-2</v>
      </c>
      <c r="CW97" s="1">
        <v>1.9070354516518495E-3</v>
      </c>
      <c r="CX97" s="1">
        <v>3.4509101446221122E-3</v>
      </c>
      <c r="CY97" s="1">
        <v>5.3309560726154384E-3</v>
      </c>
      <c r="CZ97" s="1">
        <v>4.6739472383263677E-3</v>
      </c>
      <c r="DA97" s="1">
        <v>0</v>
      </c>
      <c r="DB97" s="1">
        <v>5.5173456276925402E-3</v>
      </c>
      <c r="DC97" s="3">
        <v>7.2653626272207554E-3</v>
      </c>
    </row>
    <row r="98" spans="1:107" customFormat="1" ht="12.75" customHeight="1">
      <c r="A98" s="255">
        <v>662</v>
      </c>
      <c r="B98" s="271" t="s">
        <v>395</v>
      </c>
      <c r="C98" s="26">
        <v>2.659751313252211E-4</v>
      </c>
      <c r="D98" s="26">
        <v>0</v>
      </c>
      <c r="E98" s="26">
        <v>1.6836508639787328E-3</v>
      </c>
      <c r="F98" s="26">
        <v>8.2674691623400246E-4</v>
      </c>
      <c r="G98" s="26">
        <v>5.7360899817941497E-4</v>
      </c>
      <c r="H98" s="26">
        <v>3.3355570380253501E-3</v>
      </c>
      <c r="I98" s="26">
        <v>0</v>
      </c>
      <c r="J98" s="26">
        <v>6.1474763158060833E-3</v>
      </c>
      <c r="K98" s="26">
        <v>2.6312652213158028E-2</v>
      </c>
      <c r="L98" s="26">
        <v>1.1496895838123707E-4</v>
      </c>
      <c r="M98" s="26">
        <v>0</v>
      </c>
      <c r="N98" s="26">
        <v>8.0128205128205125E-4</v>
      </c>
      <c r="O98" s="26">
        <v>2.043161792874473E-3</v>
      </c>
      <c r="P98" s="26">
        <v>3.9976014391365181E-4</v>
      </c>
      <c r="Q98" s="26">
        <v>6.4923354373309285E-3</v>
      </c>
      <c r="R98" s="26">
        <v>7.4432452549311504E-4</v>
      </c>
      <c r="S98" s="26">
        <v>1.4817558807186516E-3</v>
      </c>
      <c r="T98" s="26">
        <v>7.7975473169348555E-4</v>
      </c>
      <c r="U98" s="26">
        <v>2.5445292620865142E-3</v>
      </c>
      <c r="V98" s="26">
        <v>3.3863480709230651E-3</v>
      </c>
      <c r="W98" s="26">
        <v>1.3263740518217927E-4</v>
      </c>
      <c r="X98" s="26">
        <v>8.8173239421835477E-4</v>
      </c>
      <c r="Y98" s="26">
        <v>6.9357747260368982E-4</v>
      </c>
      <c r="Z98" s="26">
        <v>0</v>
      </c>
      <c r="AA98" s="26">
        <v>2.8963973132505597E-2</v>
      </c>
      <c r="AB98" s="26">
        <v>2.3768965653844631E-3</v>
      </c>
      <c r="AC98" s="26">
        <v>1.2850724937179059E-4</v>
      </c>
      <c r="AD98" s="26">
        <v>1.7517941291539418E-4</v>
      </c>
      <c r="AE98" s="26">
        <v>3.8055906344926448E-3</v>
      </c>
      <c r="AF98" s="26">
        <v>3.1757233592095979E-3</v>
      </c>
      <c r="AG98" s="26">
        <v>7.8268876611418056E-3</v>
      </c>
      <c r="AH98" s="26">
        <v>0</v>
      </c>
      <c r="AI98" s="26">
        <v>5.1772771092941055E-4</v>
      </c>
      <c r="AJ98" s="26">
        <v>5.9320425208807901E-3</v>
      </c>
      <c r="AK98" s="26">
        <v>1.1275167785234899E-3</v>
      </c>
      <c r="AL98" s="26">
        <v>3.4337856360806433E-4</v>
      </c>
      <c r="AM98" s="26">
        <v>2.3084025854108956E-4</v>
      </c>
      <c r="AN98" s="26">
        <v>0</v>
      </c>
      <c r="AO98" s="26">
        <v>3.2766213069747351E-4</v>
      </c>
      <c r="AP98" s="26">
        <v>1.3326539411280523E-3</v>
      </c>
      <c r="AQ98" s="26">
        <v>1.6533240515140967E-3</v>
      </c>
      <c r="AR98" s="26">
        <v>8.8747722920267172E-4</v>
      </c>
      <c r="AS98" s="26">
        <v>2.9287413018585398E-3</v>
      </c>
      <c r="AT98" s="26">
        <v>1.8884015594541909E-3</v>
      </c>
      <c r="AU98" s="26">
        <v>2.8713232754792937E-3</v>
      </c>
      <c r="AV98" s="26">
        <v>7.3925807312516679E-3</v>
      </c>
      <c r="AW98" s="26">
        <v>1.3770757391656542E-3</v>
      </c>
      <c r="AX98" s="26">
        <v>3.2064604239653229E-3</v>
      </c>
      <c r="AY98" s="26">
        <v>6.7880283863005243E-3</v>
      </c>
      <c r="AZ98" s="26">
        <v>4.7887323943661972E-3</v>
      </c>
      <c r="BA98" s="26">
        <v>4.6490004649000468E-3</v>
      </c>
      <c r="BB98" s="26">
        <v>2.4848150193263392E-3</v>
      </c>
      <c r="BC98" s="26">
        <v>5.770084332001775E-3</v>
      </c>
      <c r="BD98" s="26">
        <v>5.2707315910091807E-3</v>
      </c>
      <c r="BE98" s="26">
        <v>1.39078779878365E-3</v>
      </c>
      <c r="BF98" s="26">
        <v>0</v>
      </c>
      <c r="BG98" s="26">
        <v>1.2473052048044348E-2</v>
      </c>
      <c r="BH98" s="26">
        <v>1.0135819987837016E-4</v>
      </c>
      <c r="BI98" s="26">
        <v>2.0900600306479654E-3</v>
      </c>
      <c r="BJ98" s="26">
        <v>3.9804634550422792E-4</v>
      </c>
      <c r="BK98" s="26">
        <v>7.6473328188763983E-4</v>
      </c>
      <c r="BL98" s="26">
        <v>7.8725475978371211E-4</v>
      </c>
      <c r="BM98" s="26">
        <v>2.9822850916108052E-3</v>
      </c>
      <c r="BN98" s="26">
        <v>8.161816891412349E-3</v>
      </c>
      <c r="BO98" s="26">
        <v>4.1550047609429548E-3</v>
      </c>
      <c r="BP98" s="26">
        <v>9.4561863366402334E-4</v>
      </c>
      <c r="BQ98" s="26">
        <v>1.0889826691335952E-2</v>
      </c>
      <c r="BR98" s="26">
        <v>2.7240464392855938E-2</v>
      </c>
      <c r="BS98" s="26">
        <v>1.425333449568477E-2</v>
      </c>
      <c r="BT98" s="26">
        <v>1.1619126076957403E-2</v>
      </c>
      <c r="BU98" s="26">
        <v>0</v>
      </c>
      <c r="BV98" s="26">
        <v>4.1701417848206837E-3</v>
      </c>
      <c r="BW98" s="26">
        <v>3.4668355231913884E-3</v>
      </c>
      <c r="BX98" s="26">
        <v>0</v>
      </c>
      <c r="BY98" s="26">
        <v>2.4263391302328822E-3</v>
      </c>
      <c r="BZ98" s="26">
        <v>1.1379430159833217E-2</v>
      </c>
      <c r="CA98" s="26">
        <v>3.5246727089627392E-3</v>
      </c>
      <c r="CB98" s="26">
        <v>4.4443546595018281E-4</v>
      </c>
      <c r="CC98" s="26">
        <v>1.1559681233032665E-2</v>
      </c>
      <c r="CD98" s="26">
        <v>7.4775672981056834E-4</v>
      </c>
      <c r="CE98" s="26">
        <v>1.7601338179622946E-2</v>
      </c>
      <c r="CF98" s="26">
        <v>1.8782808398950131E-2</v>
      </c>
      <c r="CG98" s="26">
        <v>1.5272635476270616E-2</v>
      </c>
      <c r="CH98" s="26">
        <v>2.5780189959294438E-2</v>
      </c>
      <c r="CI98" s="26">
        <v>2.9234399580492922E-2</v>
      </c>
      <c r="CJ98" s="26">
        <v>1.3781842422608214E-3</v>
      </c>
      <c r="CK98" s="26">
        <v>3.0720047953245585E-3</v>
      </c>
      <c r="CL98" s="26">
        <v>1.3868663754247278E-3</v>
      </c>
      <c r="CM98" s="26">
        <v>1.1209803015522581E-3</v>
      </c>
      <c r="CN98" s="26">
        <v>5.5299539170506912E-3</v>
      </c>
      <c r="CO98" s="26">
        <v>1.9803231718878377E-3</v>
      </c>
      <c r="CP98" s="26">
        <v>1.1901428171380566E-3</v>
      </c>
      <c r="CQ98" s="26">
        <v>3.7751832345033331E-3</v>
      </c>
      <c r="CR98" s="26">
        <v>6.6447930739750201E-3</v>
      </c>
      <c r="CS98" s="26">
        <v>6.1762283832006589E-4</v>
      </c>
      <c r="CT98" s="26">
        <v>2.223151592524928E-3</v>
      </c>
      <c r="CU98" s="26">
        <v>1.2061200158961451E-2</v>
      </c>
      <c r="CV98" s="26">
        <v>2.7511982420016265E-3</v>
      </c>
      <c r="CW98" s="26">
        <v>9.2950828668642294E-3</v>
      </c>
      <c r="CX98" s="26">
        <v>9.193646110481811E-3</v>
      </c>
      <c r="CY98" s="26">
        <v>8.8917384229872248E-3</v>
      </c>
      <c r="CZ98" s="26">
        <v>8.3816457687294951E-3</v>
      </c>
      <c r="DA98" s="26">
        <v>0</v>
      </c>
      <c r="DB98" s="26">
        <v>4.0057440858589678E-3</v>
      </c>
      <c r="DC98" s="6">
        <v>4.2456767019025078E-3</v>
      </c>
    </row>
    <row r="99" spans="1:107" customFormat="1" ht="12.75" customHeight="1">
      <c r="A99" s="254">
        <v>663</v>
      </c>
      <c r="B99" s="298" t="s">
        <v>398</v>
      </c>
      <c r="C99" s="1">
        <v>2.0424673626349268E-2</v>
      </c>
      <c r="D99" s="1">
        <v>7.7823691460055097E-3</v>
      </c>
      <c r="E99" s="1">
        <v>2.4102791315906071E-2</v>
      </c>
      <c r="F99" s="1">
        <v>2.715036872912464E-2</v>
      </c>
      <c r="G99" s="1">
        <v>5.4368157218744545E-3</v>
      </c>
      <c r="H99" s="1">
        <v>1.4323274339755917E-2</v>
      </c>
      <c r="I99" s="1">
        <v>0</v>
      </c>
      <c r="J99" s="1">
        <v>4.923030314505898E-3</v>
      </c>
      <c r="K99" s="1">
        <v>3.4828073641364511E-3</v>
      </c>
      <c r="L99" s="1">
        <v>3.2191308346746377E-3</v>
      </c>
      <c r="M99" s="1">
        <v>0</v>
      </c>
      <c r="N99" s="1">
        <v>8.0128205128205121E-3</v>
      </c>
      <c r="O99" s="1">
        <v>2.3624058230111095E-3</v>
      </c>
      <c r="P99" s="1">
        <v>1.3558531547738024E-2</v>
      </c>
      <c r="Q99" s="1">
        <v>1.1722272317403065E-3</v>
      </c>
      <c r="R99" s="1">
        <v>3.6099739486416078E-3</v>
      </c>
      <c r="S99" s="1">
        <v>1.6669753658084831E-3</v>
      </c>
      <c r="T99" s="1">
        <v>3.5443396895158434E-3</v>
      </c>
      <c r="U99" s="1">
        <v>1.0373850068506557E-2</v>
      </c>
      <c r="V99" s="1">
        <v>2.6405905182254014E-2</v>
      </c>
      <c r="W99" s="1">
        <v>4.7390986392119184E-3</v>
      </c>
      <c r="X99" s="1">
        <v>1.4133960343035889E-2</v>
      </c>
      <c r="Y99" s="1">
        <v>6.7466172335086195E-3</v>
      </c>
      <c r="Z99" s="1">
        <v>0</v>
      </c>
      <c r="AA99" s="1">
        <v>4.9664156319967432E-3</v>
      </c>
      <c r="AB99" s="1">
        <v>2.099591966089609E-3</v>
      </c>
      <c r="AC99" s="1">
        <v>1.651491812872606E-3</v>
      </c>
      <c r="AD99" s="1">
        <v>5.5298301343626099E-3</v>
      </c>
      <c r="AE99" s="1">
        <v>8.1743404211747847E-3</v>
      </c>
      <c r="AF99" s="1">
        <v>1.5447345722575081E-2</v>
      </c>
      <c r="AG99" s="1">
        <v>1.3812154696132596E-3</v>
      </c>
      <c r="AH99" s="1">
        <v>1.1560693641618497E-2</v>
      </c>
      <c r="AI99" s="1">
        <v>1.3086014210733032E-2</v>
      </c>
      <c r="AJ99" s="1">
        <v>1.1294608959757023E-2</v>
      </c>
      <c r="AK99" s="1">
        <v>2.308724832214765E-2</v>
      </c>
      <c r="AL99" s="1">
        <v>3.3212025004714417E-3</v>
      </c>
      <c r="AM99" s="1">
        <v>4.3859649122807015E-3</v>
      </c>
      <c r="AN99" s="1">
        <v>1.4020329477742728E-3</v>
      </c>
      <c r="AO99" s="1">
        <v>4.5574823633375864E-3</v>
      </c>
      <c r="AP99" s="1">
        <v>5.1346372437580841E-3</v>
      </c>
      <c r="AQ99" s="1">
        <v>9.0497737556561094E-3</v>
      </c>
      <c r="AR99" s="1">
        <v>7.3800738007380072E-3</v>
      </c>
      <c r="AS99" s="1">
        <v>9.9753369153527706E-3</v>
      </c>
      <c r="AT99" s="1">
        <v>6.1525341130604285E-3</v>
      </c>
      <c r="AU99" s="1">
        <v>5.5601053805243369E-3</v>
      </c>
      <c r="AV99" s="1">
        <v>1.224217469213466E-2</v>
      </c>
      <c r="AW99" s="1">
        <v>7.1283920615633862E-3</v>
      </c>
      <c r="AX99" s="1">
        <v>5.9378896740098566E-3</v>
      </c>
      <c r="AY99" s="1">
        <v>2.1598272138228943E-3</v>
      </c>
      <c r="AZ99" s="1">
        <v>9.5774647887323944E-3</v>
      </c>
      <c r="BA99" s="1">
        <v>4.3390671005733772E-3</v>
      </c>
      <c r="BB99" s="1">
        <v>4.6935394809497514E-3</v>
      </c>
      <c r="BC99" s="1">
        <v>5.770084332001775E-3</v>
      </c>
      <c r="BD99" s="1">
        <v>3.9803981520181095E-3</v>
      </c>
      <c r="BE99" s="1">
        <v>1.5793691952288907E-3</v>
      </c>
      <c r="BF99" s="1">
        <v>0</v>
      </c>
      <c r="BG99" s="1">
        <v>2.1558361564521095E-3</v>
      </c>
      <c r="BH99" s="1">
        <v>2.2298803973241437E-3</v>
      </c>
      <c r="BI99" s="1">
        <v>3.1022864132039308E-3</v>
      </c>
      <c r="BJ99" s="1">
        <v>1.0725735309938249E-2</v>
      </c>
      <c r="BK99" s="1">
        <v>6.2499565492453472E-3</v>
      </c>
      <c r="BL99" s="1">
        <v>7.7896786757546254E-3</v>
      </c>
      <c r="BM99" s="1">
        <v>3.980878289706731E-2</v>
      </c>
      <c r="BN99" s="1">
        <v>5.5003548616039746E-3</v>
      </c>
      <c r="BO99" s="1">
        <v>3.156649450327495E-2</v>
      </c>
      <c r="BP99" s="1">
        <v>1.9343707488635987E-2</v>
      </c>
      <c r="BQ99" s="1">
        <v>7.5359125210485833E-4</v>
      </c>
      <c r="BR99" s="1">
        <v>3.1925805007006341E-3</v>
      </c>
      <c r="BS99" s="1">
        <v>2.2012030337372505E-3</v>
      </c>
      <c r="BT99" s="1">
        <v>1.2528747468506505E-3</v>
      </c>
      <c r="BU99" s="1">
        <v>0</v>
      </c>
      <c r="BV99" s="1">
        <v>2.5020850708924102E-3</v>
      </c>
      <c r="BW99" s="1">
        <v>3.6955833465252497E-2</v>
      </c>
      <c r="BX99" s="1">
        <v>0.22122077356175537</v>
      </c>
      <c r="BY99" s="1">
        <v>1.5962757435742645E-3</v>
      </c>
      <c r="BZ99" s="1">
        <v>9.9895760945100769E-3</v>
      </c>
      <c r="CA99" s="1">
        <v>1.863041289023162E-2</v>
      </c>
      <c r="CB99" s="1">
        <v>9.0503222157128135E-3</v>
      </c>
      <c r="CC99" s="1">
        <v>9.3703476661704185E-3</v>
      </c>
      <c r="CD99" s="1">
        <v>4.9850448654037882E-4</v>
      </c>
      <c r="CE99" s="1">
        <v>3.999446617449158E-3</v>
      </c>
      <c r="CF99" s="1">
        <v>8.0790682414698164E-3</v>
      </c>
      <c r="CG99" s="1">
        <v>2.2425109390777517E-2</v>
      </c>
      <c r="CH99" s="1">
        <v>5.4274084124830389E-3</v>
      </c>
      <c r="CI99" s="1">
        <v>4.4572627163083373E-3</v>
      </c>
      <c r="CJ99" s="1">
        <v>1.2648335817560365E-2</v>
      </c>
      <c r="CK99" s="1">
        <v>2.7972726591573216E-3</v>
      </c>
      <c r="CL99" s="1">
        <v>1.5948963317384369E-2</v>
      </c>
      <c r="CM99" s="1">
        <v>2.3018603138744843E-3</v>
      </c>
      <c r="CN99" s="1">
        <v>9.2165898617511521E-3</v>
      </c>
      <c r="CO99" s="1">
        <v>6.3412476035982889E-3</v>
      </c>
      <c r="CP99" s="1">
        <v>1.8702244269312317E-3</v>
      </c>
      <c r="CQ99" s="1">
        <v>9.2261795145666819E-3</v>
      </c>
      <c r="CR99" s="1">
        <v>0.11458821583170201</v>
      </c>
      <c r="CS99" s="1">
        <v>1.9214932747735384E-3</v>
      </c>
      <c r="CT99" s="1">
        <v>6.9556030023552196E-3</v>
      </c>
      <c r="CU99" s="1">
        <v>4.7357265863028214E-3</v>
      </c>
      <c r="CV99" s="1">
        <v>2.3359230356617584E-3</v>
      </c>
      <c r="CW99" s="1">
        <v>4.561793436505323E-3</v>
      </c>
      <c r="CX99" s="1">
        <v>8.2979900424119488E-3</v>
      </c>
      <c r="CY99" s="1">
        <v>9.4664701509884104E-3</v>
      </c>
      <c r="CZ99" s="1">
        <v>1.7527302143723878E-3</v>
      </c>
      <c r="DA99" s="1">
        <v>0</v>
      </c>
      <c r="DB99" s="1">
        <v>1.7647948000906962E-2</v>
      </c>
      <c r="DC99" s="3">
        <v>8.9746474754293856E-3</v>
      </c>
    </row>
    <row r="100" spans="1:107" customFormat="1" ht="12.75" customHeight="1">
      <c r="A100" s="254">
        <v>669</v>
      </c>
      <c r="B100" s="298" t="s">
        <v>331</v>
      </c>
      <c r="C100" s="1">
        <v>4.3220958840348427E-4</v>
      </c>
      <c r="D100" s="1">
        <v>5.0505050505050505E-4</v>
      </c>
      <c r="E100" s="1">
        <v>1.2051395657953035E-2</v>
      </c>
      <c r="F100" s="1">
        <v>2.9762888984424086E-4</v>
      </c>
      <c r="G100" s="1">
        <v>4.9879043319949121E-3</v>
      </c>
      <c r="H100" s="1">
        <v>1.5382804222422792E-2</v>
      </c>
      <c r="I100" s="1">
        <v>0</v>
      </c>
      <c r="J100" s="1">
        <v>8.3943978439651856E-3</v>
      </c>
      <c r="K100" s="1">
        <v>6.0544646354548084E-3</v>
      </c>
      <c r="L100" s="1">
        <v>4.7137272936307196E-3</v>
      </c>
      <c r="M100" s="1">
        <v>0</v>
      </c>
      <c r="N100" s="1">
        <v>7.2115384615384619E-3</v>
      </c>
      <c r="O100" s="1">
        <v>1.2833610011492785E-2</v>
      </c>
      <c r="P100" s="1">
        <v>4.663868345659271E-3</v>
      </c>
      <c r="Q100" s="1">
        <v>1.5960324616771868E-2</v>
      </c>
      <c r="R100" s="1">
        <v>3.6471901749162636E-3</v>
      </c>
      <c r="S100" s="1">
        <v>1.0557510650120392E-2</v>
      </c>
      <c r="T100" s="1">
        <v>2.4739491032820585E-2</v>
      </c>
      <c r="U100" s="1">
        <v>6.6549226854570364E-3</v>
      </c>
      <c r="V100" s="1">
        <v>2.9259569286964462E-2</v>
      </c>
      <c r="W100" s="1">
        <v>2.0935201250376402E-3</v>
      </c>
      <c r="X100" s="1">
        <v>7.7361520778443747E-3</v>
      </c>
      <c r="Y100" s="1">
        <v>7.1879847160746038E-3</v>
      </c>
      <c r="Z100" s="1">
        <v>0</v>
      </c>
      <c r="AA100" s="1">
        <v>1.3209851414614289E-2</v>
      </c>
      <c r="AB100" s="1">
        <v>7.5862615378520775E-3</v>
      </c>
      <c r="AC100" s="1">
        <v>9.0997025230835484E-4</v>
      </c>
      <c r="AD100" s="1">
        <v>3.3926412967948006E-3</v>
      </c>
      <c r="AE100" s="1">
        <v>1.8959691457046315E-2</v>
      </c>
      <c r="AF100" s="1">
        <v>2.0465772759350742E-2</v>
      </c>
      <c r="AG100" s="1">
        <v>1.8876611418047883E-2</v>
      </c>
      <c r="AH100" s="1">
        <v>2.3121387283236993E-2</v>
      </c>
      <c r="AI100" s="1">
        <v>2.0923340593423073E-2</v>
      </c>
      <c r="AJ100" s="1">
        <v>9.6336370539104026E-3</v>
      </c>
      <c r="AK100" s="1">
        <v>2.8456375838926174E-2</v>
      </c>
      <c r="AL100" s="1">
        <v>1.9139133053564241E-3</v>
      </c>
      <c r="AM100" s="1">
        <v>3.6934441366574329E-3</v>
      </c>
      <c r="AN100" s="1">
        <v>3.8555906063792501E-3</v>
      </c>
      <c r="AO100" s="1">
        <v>3.4404523723234721E-3</v>
      </c>
      <c r="AP100" s="1">
        <v>9.0542076588405913E-3</v>
      </c>
      <c r="AQ100" s="1">
        <v>1.0703097807170206E-2</v>
      </c>
      <c r="AR100" s="1">
        <v>1.191087860245691E-2</v>
      </c>
      <c r="AS100" s="1">
        <v>2.3540033471329165E-2</v>
      </c>
      <c r="AT100" s="1">
        <v>1.7422027290448342E-2</v>
      </c>
      <c r="AU100" s="1">
        <v>1.4815436076055531E-2</v>
      </c>
      <c r="AV100" s="1">
        <v>1.9691944031415609E-2</v>
      </c>
      <c r="AW100" s="1">
        <v>1.4742810854597003E-2</v>
      </c>
      <c r="AX100" s="1">
        <v>2.0010688201413218E-2</v>
      </c>
      <c r="AY100" s="1">
        <v>1.5427337241592102E-2</v>
      </c>
      <c r="AZ100" s="1">
        <v>1.4366197183098591E-2</v>
      </c>
      <c r="BA100" s="1">
        <v>1.5729118239578489E-2</v>
      </c>
      <c r="BB100" s="1">
        <v>1.0894533406957481E-2</v>
      </c>
      <c r="BC100" s="1">
        <v>2.7518863737239236E-2</v>
      </c>
      <c r="BD100" s="1">
        <v>1.1542874133583172E-2</v>
      </c>
      <c r="BE100" s="1">
        <v>7.2368110885861108E-3</v>
      </c>
      <c r="BF100" s="1">
        <v>0</v>
      </c>
      <c r="BG100" s="1">
        <v>1.1395133969818293E-2</v>
      </c>
      <c r="BH100" s="1">
        <v>1.4392864382728562E-2</v>
      </c>
      <c r="BI100" s="1">
        <v>7.6877656508475056E-2</v>
      </c>
      <c r="BJ100" s="1">
        <v>1.7879811519676398E-2</v>
      </c>
      <c r="BK100" s="1">
        <v>0.10275234460272106</v>
      </c>
      <c r="BL100" s="1">
        <v>2.483995939422818E-2</v>
      </c>
      <c r="BM100" s="1">
        <v>2.3585017053677756E-2</v>
      </c>
      <c r="BN100" s="1">
        <v>1.9694819020581972E-2</v>
      </c>
      <c r="BO100" s="1">
        <v>9.3833857517961736E-2</v>
      </c>
      <c r="BP100" s="1">
        <v>2.9380536845947113E-2</v>
      </c>
      <c r="BQ100" s="1">
        <v>5.9263455501735861E-2</v>
      </c>
      <c r="BR100" s="1">
        <v>6.9076270411086868E-2</v>
      </c>
      <c r="BS100" s="1">
        <v>9.2145410164763311E-2</v>
      </c>
      <c r="BT100" s="1">
        <v>3.9671506538976421E-2</v>
      </c>
      <c r="BU100" s="1">
        <v>1.410511781241845E-3</v>
      </c>
      <c r="BV100" s="1">
        <v>2.2206005004170141E-2</v>
      </c>
      <c r="BW100" s="1">
        <v>1.4207693525407631E-2</v>
      </c>
      <c r="BX100" s="1">
        <v>4.3574483699703007E-4</v>
      </c>
      <c r="BY100" s="1">
        <v>8.7882235482597687E-3</v>
      </c>
      <c r="BZ100" s="1">
        <v>1.3116747741487144E-2</v>
      </c>
      <c r="CA100" s="1">
        <v>3.6253776435045321E-2</v>
      </c>
      <c r="CB100" s="1">
        <v>0.10409890709278601</v>
      </c>
      <c r="CC100" s="1">
        <v>0.10845958490235573</v>
      </c>
      <c r="CD100" s="1">
        <v>7.1036889332003984E-3</v>
      </c>
      <c r="CE100" s="1">
        <v>8.4661241840751592E-2</v>
      </c>
      <c r="CF100" s="1">
        <v>8.6122047244094488E-2</v>
      </c>
      <c r="CG100" s="1">
        <v>0.13795859979804778</v>
      </c>
      <c r="CH100" s="1">
        <v>0.12483039348710991</v>
      </c>
      <c r="CI100" s="1">
        <v>4.1426324069218666E-2</v>
      </c>
      <c r="CJ100" s="1">
        <v>4.8628432040786262E-2</v>
      </c>
      <c r="CK100" s="1">
        <v>2.6274382477084843E-2</v>
      </c>
      <c r="CL100" s="1">
        <v>8.2911494810808312E-2</v>
      </c>
      <c r="CM100" s="1">
        <v>4.021837723126423E-2</v>
      </c>
      <c r="CN100" s="1">
        <v>3.0721966205837174E-2</v>
      </c>
      <c r="CO100" s="1">
        <v>3.8616301851812841E-2</v>
      </c>
      <c r="CP100" s="1">
        <v>2.2632715925911109E-2</v>
      </c>
      <c r="CQ100" s="1">
        <v>5.7180214356745605E-2</v>
      </c>
      <c r="CR100" s="1">
        <v>5.0208166753977226E-2</v>
      </c>
      <c r="CS100" s="1">
        <v>5.3664562174032392E-2</v>
      </c>
      <c r="CT100" s="1">
        <v>2.5643283220708326E-2</v>
      </c>
      <c r="CU100" s="1">
        <v>0.1030335143727646</v>
      </c>
      <c r="CV100" s="1">
        <v>1.0226151956119253E-2</v>
      </c>
      <c r="CW100" s="1">
        <v>1.2251673800900011E-2</v>
      </c>
      <c r="CX100" s="1">
        <v>2.0863517820921471E-2</v>
      </c>
      <c r="CY100" s="1">
        <v>2.050642805508229E-2</v>
      </c>
      <c r="CZ100" s="1">
        <v>2.6807783919823826E-2</v>
      </c>
      <c r="DA100" s="1">
        <v>0</v>
      </c>
      <c r="DB100" s="1">
        <v>2.550827601844154E-2</v>
      </c>
      <c r="DC100" s="3">
        <v>2.4634989541288409E-2</v>
      </c>
    </row>
    <row r="101" spans="1:107" customFormat="1" ht="12.75" customHeight="1">
      <c r="A101" s="254">
        <v>671</v>
      </c>
      <c r="B101" s="298" t="s">
        <v>332</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0</v>
      </c>
      <c r="AC101" s="1">
        <v>0</v>
      </c>
      <c r="AD101" s="1">
        <v>0</v>
      </c>
      <c r="AE101" s="1">
        <v>0</v>
      </c>
      <c r="AF101" s="1">
        <v>0</v>
      </c>
      <c r="AG101" s="1">
        <v>0</v>
      </c>
      <c r="AH101" s="1">
        <v>0</v>
      </c>
      <c r="AI101" s="1">
        <v>0</v>
      </c>
      <c r="AJ101" s="1">
        <v>0</v>
      </c>
      <c r="AK101" s="1">
        <v>0</v>
      </c>
      <c r="AL101" s="1">
        <v>0</v>
      </c>
      <c r="AM101" s="1">
        <v>0</v>
      </c>
      <c r="AN101" s="1">
        <v>0</v>
      </c>
      <c r="AO101" s="1">
        <v>0</v>
      </c>
      <c r="AP101" s="1">
        <v>0</v>
      </c>
      <c r="AQ101" s="1">
        <v>0</v>
      </c>
      <c r="AR101" s="1">
        <v>0</v>
      </c>
      <c r="AS101" s="1">
        <v>0</v>
      </c>
      <c r="AT101" s="1">
        <v>0</v>
      </c>
      <c r="AU101" s="1">
        <v>0</v>
      </c>
      <c r="AV101" s="1">
        <v>0</v>
      </c>
      <c r="AW101" s="1">
        <v>0</v>
      </c>
      <c r="AX101" s="1">
        <v>0</v>
      </c>
      <c r="AY101" s="1">
        <v>0</v>
      </c>
      <c r="AZ101" s="1">
        <v>0</v>
      </c>
      <c r="BA101" s="1">
        <v>0</v>
      </c>
      <c r="BB101" s="1">
        <v>0</v>
      </c>
      <c r="BC101" s="1">
        <v>0</v>
      </c>
      <c r="BD101" s="1">
        <v>0</v>
      </c>
      <c r="BE101" s="1">
        <v>0</v>
      </c>
      <c r="BF101" s="1">
        <v>0</v>
      </c>
      <c r="BG101" s="1">
        <v>0</v>
      </c>
      <c r="BH101" s="1">
        <v>0</v>
      </c>
      <c r="BI101" s="1">
        <v>0</v>
      </c>
      <c r="BJ101" s="1">
        <v>0</v>
      </c>
      <c r="BK101" s="1">
        <v>0</v>
      </c>
      <c r="BL101" s="1">
        <v>0</v>
      </c>
      <c r="BM101" s="1">
        <v>0</v>
      </c>
      <c r="BN101" s="1">
        <v>0</v>
      </c>
      <c r="BO101" s="1">
        <v>0</v>
      </c>
      <c r="BP101" s="1">
        <v>0</v>
      </c>
      <c r="BQ101" s="1">
        <v>0</v>
      </c>
      <c r="BR101" s="1">
        <v>0</v>
      </c>
      <c r="BS101" s="1">
        <v>0</v>
      </c>
      <c r="BT101" s="1">
        <v>0</v>
      </c>
      <c r="BU101" s="1">
        <v>0</v>
      </c>
      <c r="BV101" s="1">
        <v>0</v>
      </c>
      <c r="BW101" s="1">
        <v>0</v>
      </c>
      <c r="BX101" s="1">
        <v>0</v>
      </c>
      <c r="BY101" s="1">
        <v>0</v>
      </c>
      <c r="BZ101" s="1">
        <v>0</v>
      </c>
      <c r="CA101" s="1">
        <v>0</v>
      </c>
      <c r="CB101" s="1">
        <v>0</v>
      </c>
      <c r="CC101" s="1">
        <v>0</v>
      </c>
      <c r="CD101" s="1">
        <v>0</v>
      </c>
      <c r="CE101" s="1">
        <v>0</v>
      </c>
      <c r="CF101" s="1">
        <v>0</v>
      </c>
      <c r="CG101" s="1">
        <v>0</v>
      </c>
      <c r="CH101" s="1">
        <v>0</v>
      </c>
      <c r="CI101" s="1">
        <v>0</v>
      </c>
      <c r="CJ101" s="1">
        <v>0</v>
      </c>
      <c r="CK101" s="1">
        <v>0</v>
      </c>
      <c r="CL101" s="1">
        <v>0</v>
      </c>
      <c r="CM101" s="1">
        <v>0</v>
      </c>
      <c r="CN101" s="1">
        <v>0</v>
      </c>
      <c r="CO101" s="1">
        <v>0</v>
      </c>
      <c r="CP101" s="1">
        <v>0</v>
      </c>
      <c r="CQ101" s="1">
        <v>0</v>
      </c>
      <c r="CR101" s="1">
        <v>0</v>
      </c>
      <c r="CS101" s="1">
        <v>0</v>
      </c>
      <c r="CT101" s="1">
        <v>0</v>
      </c>
      <c r="CU101" s="1">
        <v>0</v>
      </c>
      <c r="CV101" s="1">
        <v>0</v>
      </c>
      <c r="CW101" s="1">
        <v>0</v>
      </c>
      <c r="CX101" s="1">
        <v>0</v>
      </c>
      <c r="CY101" s="1">
        <v>0</v>
      </c>
      <c r="CZ101" s="1">
        <v>0</v>
      </c>
      <c r="DA101" s="1">
        <v>0</v>
      </c>
      <c r="DB101" s="1">
        <v>0</v>
      </c>
      <c r="DC101" s="3">
        <v>0</v>
      </c>
    </row>
    <row r="102" spans="1:107" customFormat="1" ht="12.75" customHeight="1">
      <c r="A102" s="254">
        <v>672</v>
      </c>
      <c r="B102" s="298" t="s">
        <v>333</v>
      </c>
      <c r="C102" s="1">
        <v>0</v>
      </c>
      <c r="D102" s="1">
        <v>0</v>
      </c>
      <c r="E102" s="1">
        <v>0</v>
      </c>
      <c r="F102" s="1">
        <v>0</v>
      </c>
      <c r="G102" s="1">
        <v>0</v>
      </c>
      <c r="H102" s="1">
        <v>0</v>
      </c>
      <c r="I102" s="1">
        <v>0</v>
      </c>
      <c r="J102" s="1">
        <v>8.4322673079229235E-3</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0</v>
      </c>
      <c r="AC102" s="1">
        <v>0</v>
      </c>
      <c r="AD102" s="1">
        <v>0</v>
      </c>
      <c r="AE102" s="1">
        <v>0</v>
      </c>
      <c r="AF102" s="1">
        <v>0</v>
      </c>
      <c r="AG102" s="1">
        <v>0</v>
      </c>
      <c r="AH102" s="1">
        <v>0</v>
      </c>
      <c r="AI102" s="1">
        <v>0</v>
      </c>
      <c r="AJ102" s="1">
        <v>0</v>
      </c>
      <c r="AK102" s="1">
        <v>0</v>
      </c>
      <c r="AL102" s="1">
        <v>0</v>
      </c>
      <c r="AM102" s="1">
        <v>0</v>
      </c>
      <c r="AN102" s="1">
        <v>0</v>
      </c>
      <c r="AO102" s="1">
        <v>0</v>
      </c>
      <c r="AP102" s="1">
        <v>0</v>
      </c>
      <c r="AQ102" s="1">
        <v>0</v>
      </c>
      <c r="AR102" s="1">
        <v>0</v>
      </c>
      <c r="AS102" s="1">
        <v>0</v>
      </c>
      <c r="AT102" s="1">
        <v>0</v>
      </c>
      <c r="AU102" s="1">
        <v>0</v>
      </c>
      <c r="AV102" s="1">
        <v>0</v>
      </c>
      <c r="AW102" s="1">
        <v>0</v>
      </c>
      <c r="AX102" s="1">
        <v>0</v>
      </c>
      <c r="AY102" s="1">
        <v>0</v>
      </c>
      <c r="AZ102" s="1">
        <v>0</v>
      </c>
      <c r="BA102" s="1">
        <v>0</v>
      </c>
      <c r="BB102" s="1">
        <v>0</v>
      </c>
      <c r="BC102" s="1">
        <v>0</v>
      </c>
      <c r="BD102" s="1">
        <v>0</v>
      </c>
      <c r="BE102" s="1">
        <v>0</v>
      </c>
      <c r="BF102" s="1">
        <v>0</v>
      </c>
      <c r="BG102" s="1">
        <v>0</v>
      </c>
      <c r="BH102" s="1">
        <v>0</v>
      </c>
      <c r="BI102" s="1">
        <v>0</v>
      </c>
      <c r="BJ102" s="1">
        <v>0</v>
      </c>
      <c r="BK102" s="1">
        <v>0</v>
      </c>
      <c r="BL102" s="1">
        <v>0</v>
      </c>
      <c r="BM102" s="1">
        <v>0</v>
      </c>
      <c r="BN102" s="1">
        <v>0</v>
      </c>
      <c r="BO102" s="1">
        <v>0</v>
      </c>
      <c r="BP102" s="1">
        <v>0</v>
      </c>
      <c r="BQ102" s="1">
        <v>0</v>
      </c>
      <c r="BR102" s="1">
        <v>0</v>
      </c>
      <c r="BS102" s="1">
        <v>0</v>
      </c>
      <c r="BT102" s="1">
        <v>0</v>
      </c>
      <c r="BU102" s="1">
        <v>0</v>
      </c>
      <c r="BV102" s="1">
        <v>0</v>
      </c>
      <c r="BW102" s="1">
        <v>0</v>
      </c>
      <c r="BX102" s="1">
        <v>0</v>
      </c>
      <c r="BY102" s="1">
        <v>0</v>
      </c>
      <c r="BZ102" s="1">
        <v>0</v>
      </c>
      <c r="CA102" s="1">
        <v>0</v>
      </c>
      <c r="CB102" s="1">
        <v>0</v>
      </c>
      <c r="CC102" s="1">
        <v>0</v>
      </c>
      <c r="CD102" s="1">
        <v>0</v>
      </c>
      <c r="CE102" s="1">
        <v>0</v>
      </c>
      <c r="CF102" s="1">
        <v>0</v>
      </c>
      <c r="CG102" s="1">
        <v>0</v>
      </c>
      <c r="CH102" s="1">
        <v>0</v>
      </c>
      <c r="CI102" s="1">
        <v>0</v>
      </c>
      <c r="CJ102" s="1">
        <v>0</v>
      </c>
      <c r="CK102" s="1">
        <v>0</v>
      </c>
      <c r="CL102" s="1">
        <v>0</v>
      </c>
      <c r="CM102" s="1">
        <v>7.4339819616299563E-3</v>
      </c>
      <c r="CN102" s="1">
        <v>0</v>
      </c>
      <c r="CO102" s="1">
        <v>6.9311311016074326E-3</v>
      </c>
      <c r="CP102" s="1">
        <v>2.2062647517702125E-2</v>
      </c>
      <c r="CQ102" s="1">
        <v>0</v>
      </c>
      <c r="CR102" s="1">
        <v>0</v>
      </c>
      <c r="CS102" s="1">
        <v>0</v>
      </c>
      <c r="CT102" s="1">
        <v>0</v>
      </c>
      <c r="CU102" s="1">
        <v>0</v>
      </c>
      <c r="CV102" s="1">
        <v>1.0831761632031561E-2</v>
      </c>
      <c r="CW102" s="1">
        <v>5.3575348479859512E-3</v>
      </c>
      <c r="CX102" s="1">
        <v>0</v>
      </c>
      <c r="CY102" s="1">
        <v>0</v>
      </c>
      <c r="CZ102" s="1">
        <v>0</v>
      </c>
      <c r="DA102" s="1">
        <v>0</v>
      </c>
      <c r="DB102" s="1">
        <v>3.4011034691255383E-4</v>
      </c>
      <c r="DC102" s="3">
        <v>8.6318789884816491E-4</v>
      </c>
    </row>
    <row r="103" spans="1:107" customFormat="1" ht="12.75" customHeight="1">
      <c r="A103" s="255">
        <v>673</v>
      </c>
      <c r="B103" s="271" t="s">
        <v>334</v>
      </c>
      <c r="C103" s="26">
        <v>0</v>
      </c>
      <c r="D103" s="26">
        <v>0</v>
      </c>
      <c r="E103" s="26">
        <v>4.4306601683650863E-4</v>
      </c>
      <c r="F103" s="26">
        <v>0</v>
      </c>
      <c r="G103" s="26">
        <v>4.9879043319949124E-5</v>
      </c>
      <c r="H103" s="26">
        <v>3.924184750618059E-5</v>
      </c>
      <c r="I103" s="26">
        <v>0</v>
      </c>
      <c r="J103" s="26">
        <v>8.2050505241764972E-5</v>
      </c>
      <c r="K103" s="26">
        <v>7.6638792853858339E-5</v>
      </c>
      <c r="L103" s="26">
        <v>1.1496895838123707E-4</v>
      </c>
      <c r="M103" s="26">
        <v>0</v>
      </c>
      <c r="N103" s="26">
        <v>0</v>
      </c>
      <c r="O103" s="26">
        <v>0</v>
      </c>
      <c r="P103" s="26">
        <v>6.6626690652275302E-5</v>
      </c>
      <c r="Q103" s="26">
        <v>0</v>
      </c>
      <c r="R103" s="26">
        <v>3.7216226274655748E-5</v>
      </c>
      <c r="S103" s="26">
        <v>0</v>
      </c>
      <c r="T103" s="26">
        <v>7.0886793790316869E-5</v>
      </c>
      <c r="U103" s="26">
        <v>0</v>
      </c>
      <c r="V103" s="26">
        <v>3.8048854729472643E-5</v>
      </c>
      <c r="W103" s="26">
        <v>0</v>
      </c>
      <c r="X103" s="26">
        <v>3.6738849759098115E-5</v>
      </c>
      <c r="Y103" s="26">
        <v>1.2610499501885269E-5</v>
      </c>
      <c r="Z103" s="26">
        <v>0</v>
      </c>
      <c r="AA103" s="26">
        <v>6.1062487278648481E-5</v>
      </c>
      <c r="AB103" s="26">
        <v>1.9807471378203857E-5</v>
      </c>
      <c r="AC103" s="26">
        <v>3.473168901940286E-6</v>
      </c>
      <c r="AD103" s="26">
        <v>1.1678627527692945E-5</v>
      </c>
      <c r="AE103" s="26">
        <v>3.4130857708454215E-5</v>
      </c>
      <c r="AF103" s="26">
        <v>3.9206461224809847E-5</v>
      </c>
      <c r="AG103" s="26">
        <v>0</v>
      </c>
      <c r="AH103" s="26">
        <v>0</v>
      </c>
      <c r="AI103" s="26">
        <v>0</v>
      </c>
      <c r="AJ103" s="26">
        <v>0</v>
      </c>
      <c r="AK103" s="26">
        <v>0</v>
      </c>
      <c r="AL103" s="26">
        <v>2.1812982524282776E-5</v>
      </c>
      <c r="AM103" s="26">
        <v>0</v>
      </c>
      <c r="AN103" s="26">
        <v>0</v>
      </c>
      <c r="AO103" s="26">
        <v>1.4893733213521524E-5</v>
      </c>
      <c r="AP103" s="26">
        <v>7.8391408301650142E-5</v>
      </c>
      <c r="AQ103" s="26">
        <v>0</v>
      </c>
      <c r="AR103" s="26">
        <v>0</v>
      </c>
      <c r="AS103" s="26">
        <v>4.4041222584338941E-5</v>
      </c>
      <c r="AT103" s="26">
        <v>0</v>
      </c>
      <c r="AU103" s="26">
        <v>3.946836117497311E-5</v>
      </c>
      <c r="AV103" s="26">
        <v>1.8300354569369783E-4</v>
      </c>
      <c r="AW103" s="26">
        <v>0</v>
      </c>
      <c r="AX103" s="26">
        <v>0</v>
      </c>
      <c r="AY103" s="26">
        <v>0</v>
      </c>
      <c r="AZ103" s="26">
        <v>0</v>
      </c>
      <c r="BA103" s="26">
        <v>0</v>
      </c>
      <c r="BB103" s="26">
        <v>1.5461071231363889E-4</v>
      </c>
      <c r="BC103" s="26">
        <v>0</v>
      </c>
      <c r="BD103" s="26">
        <v>3.6465945014965062E-5</v>
      </c>
      <c r="BE103" s="26">
        <v>4.714534911131017E-5</v>
      </c>
      <c r="BF103" s="26">
        <v>0</v>
      </c>
      <c r="BG103" s="26">
        <v>0</v>
      </c>
      <c r="BH103" s="26">
        <v>0</v>
      </c>
      <c r="BI103" s="26">
        <v>4.686233252573914E-6</v>
      </c>
      <c r="BJ103" s="26">
        <v>2.1516018675904212E-5</v>
      </c>
      <c r="BK103" s="26">
        <v>7.6473328188763977E-5</v>
      </c>
      <c r="BL103" s="26">
        <v>2.0717230520624004E-5</v>
      </c>
      <c r="BM103" s="26">
        <v>5.0604385038644881E-5</v>
      </c>
      <c r="BN103" s="26">
        <v>0</v>
      </c>
      <c r="BO103" s="26">
        <v>2.8854199728770522E-5</v>
      </c>
      <c r="BP103" s="26">
        <v>6.6359202362387609E-5</v>
      </c>
      <c r="BQ103" s="26">
        <v>6.4098566270987954E-5</v>
      </c>
      <c r="BR103" s="26">
        <v>7.7045683274826765E-5</v>
      </c>
      <c r="BS103" s="26">
        <v>6.5382268328829227E-5</v>
      </c>
      <c r="BT103" s="26">
        <v>2.5744001647616105E-5</v>
      </c>
      <c r="BU103" s="26">
        <v>0</v>
      </c>
      <c r="BV103" s="26">
        <v>3.127606338615513E-3</v>
      </c>
      <c r="BW103" s="26">
        <v>2.0579388950451165E-4</v>
      </c>
      <c r="BX103" s="26">
        <v>1.1466969394658685E-5</v>
      </c>
      <c r="BY103" s="26">
        <v>1.1028814228331283E-4</v>
      </c>
      <c r="BZ103" s="26">
        <v>2.6059763724808893E-4</v>
      </c>
      <c r="CA103" s="26">
        <v>0</v>
      </c>
      <c r="CB103" s="26">
        <v>2.0201612088644674E-5</v>
      </c>
      <c r="CC103" s="26">
        <v>4.3786671337244941E-5</v>
      </c>
      <c r="CD103" s="26">
        <v>3.7387836490528417E-4</v>
      </c>
      <c r="CE103" s="26">
        <v>4.1503691313151639E-4</v>
      </c>
      <c r="CF103" s="26">
        <v>4.1010498687664041E-4</v>
      </c>
      <c r="CG103" s="26">
        <v>8.4146751935375297E-5</v>
      </c>
      <c r="CH103" s="26">
        <v>0</v>
      </c>
      <c r="CI103" s="26">
        <v>1.7479461632581716E-4</v>
      </c>
      <c r="CJ103" s="26">
        <v>1.1984210802268012E-4</v>
      </c>
      <c r="CK103" s="26">
        <v>1.1988311396388521E-4</v>
      </c>
      <c r="CL103" s="26">
        <v>4.6228879180824258E-5</v>
      </c>
      <c r="CM103" s="26">
        <v>1.1173435333983673E-2</v>
      </c>
      <c r="CN103" s="26">
        <v>5.2227342549923195E-3</v>
      </c>
      <c r="CO103" s="26">
        <v>1.168179998735964E-2</v>
      </c>
      <c r="CP103" s="26">
        <v>1.3161579389526744E-2</v>
      </c>
      <c r="CQ103" s="26">
        <v>7.366211189274797E-5</v>
      </c>
      <c r="CR103" s="26">
        <v>5.5143510987344564E-5</v>
      </c>
      <c r="CS103" s="26">
        <v>7.5487235794674719E-4</v>
      </c>
      <c r="CT103" s="26">
        <v>2.2011401906187404E-5</v>
      </c>
      <c r="CU103" s="26">
        <v>7.2857332096966487E-5</v>
      </c>
      <c r="CV103" s="26">
        <v>9.1706608066720891E-3</v>
      </c>
      <c r="CW103" s="26">
        <v>3.2035451651849412E-3</v>
      </c>
      <c r="CX103" s="26">
        <v>2.1390374331550801E-2</v>
      </c>
      <c r="CY103" s="26">
        <v>4.597853824009482E-5</v>
      </c>
      <c r="CZ103" s="26">
        <v>6.0671430497505731E-4</v>
      </c>
      <c r="DA103" s="26">
        <v>0</v>
      </c>
      <c r="DB103" s="26">
        <v>1.7005517345627694E-3</v>
      </c>
      <c r="DC103" s="6">
        <v>9.6108105952492852E-4</v>
      </c>
    </row>
    <row r="104" spans="1:107" customFormat="1" ht="12.75" customHeight="1">
      <c r="A104" s="254">
        <v>674</v>
      </c>
      <c r="B104" s="298" t="s">
        <v>335</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v>0</v>
      </c>
      <c r="Y104" s="1">
        <v>0</v>
      </c>
      <c r="Z104" s="1">
        <v>0</v>
      </c>
      <c r="AA104" s="1">
        <v>0</v>
      </c>
      <c r="AB104" s="1">
        <v>0</v>
      </c>
      <c r="AC104" s="1">
        <v>0</v>
      </c>
      <c r="AD104" s="1">
        <v>0</v>
      </c>
      <c r="AE104" s="1">
        <v>0</v>
      </c>
      <c r="AF104" s="1">
        <v>0</v>
      </c>
      <c r="AG104" s="1">
        <v>0</v>
      </c>
      <c r="AH104" s="1">
        <v>0</v>
      </c>
      <c r="AI104" s="1">
        <v>0</v>
      </c>
      <c r="AJ104" s="1">
        <v>0</v>
      </c>
      <c r="AK104" s="1">
        <v>0</v>
      </c>
      <c r="AL104" s="1">
        <v>0</v>
      </c>
      <c r="AM104" s="1">
        <v>0</v>
      </c>
      <c r="AN104" s="1">
        <v>0</v>
      </c>
      <c r="AO104" s="1">
        <v>0</v>
      </c>
      <c r="AP104" s="1">
        <v>0</v>
      </c>
      <c r="AQ104" s="1">
        <v>0</v>
      </c>
      <c r="AR104" s="1">
        <v>0</v>
      </c>
      <c r="AS104" s="1">
        <v>0</v>
      </c>
      <c r="AT104" s="1">
        <v>0</v>
      </c>
      <c r="AU104" s="1">
        <v>0</v>
      </c>
      <c r="AV104" s="1">
        <v>0</v>
      </c>
      <c r="AW104" s="1">
        <v>0</v>
      </c>
      <c r="AX104" s="1">
        <v>0</v>
      </c>
      <c r="AY104" s="1">
        <v>0</v>
      </c>
      <c r="AZ104" s="1">
        <v>0</v>
      </c>
      <c r="BA104" s="1">
        <v>0</v>
      </c>
      <c r="BB104" s="1">
        <v>0</v>
      </c>
      <c r="BC104" s="1">
        <v>0</v>
      </c>
      <c r="BD104" s="1">
        <v>0</v>
      </c>
      <c r="BE104" s="1">
        <v>0</v>
      </c>
      <c r="BF104" s="1">
        <v>0</v>
      </c>
      <c r="BG104" s="1">
        <v>0</v>
      </c>
      <c r="BH104" s="1">
        <v>0</v>
      </c>
      <c r="BI104" s="1">
        <v>0</v>
      </c>
      <c r="BJ104" s="1">
        <v>0</v>
      </c>
      <c r="BK104" s="1">
        <v>0</v>
      </c>
      <c r="BL104" s="1">
        <v>0</v>
      </c>
      <c r="BM104" s="1">
        <v>0</v>
      </c>
      <c r="BN104" s="1">
        <v>0</v>
      </c>
      <c r="BO104" s="1">
        <v>0</v>
      </c>
      <c r="BP104" s="1">
        <v>0</v>
      </c>
      <c r="BQ104" s="1">
        <v>2.5985905244995113E-5</v>
      </c>
      <c r="BR104" s="1">
        <v>0</v>
      </c>
      <c r="BS104" s="1">
        <v>0</v>
      </c>
      <c r="BT104" s="1">
        <v>0</v>
      </c>
      <c r="BU104" s="1">
        <v>0</v>
      </c>
      <c r="BV104" s="1">
        <v>0</v>
      </c>
      <c r="BW104" s="1">
        <v>0</v>
      </c>
      <c r="BX104" s="1">
        <v>0</v>
      </c>
      <c r="BY104" s="1">
        <v>0</v>
      </c>
      <c r="BZ104" s="1">
        <v>0</v>
      </c>
      <c r="CA104" s="1">
        <v>0</v>
      </c>
      <c r="CB104" s="1">
        <v>0</v>
      </c>
      <c r="CC104" s="1">
        <v>0</v>
      </c>
      <c r="CD104" s="1">
        <v>0</v>
      </c>
      <c r="CE104" s="1">
        <v>1.1948032347725472E-4</v>
      </c>
      <c r="CF104" s="1">
        <v>3.9247047244094488E-2</v>
      </c>
      <c r="CG104" s="1">
        <v>0</v>
      </c>
      <c r="CH104" s="1">
        <v>0</v>
      </c>
      <c r="CI104" s="1">
        <v>2.3597273203985317E-2</v>
      </c>
      <c r="CJ104" s="1">
        <v>0</v>
      </c>
      <c r="CK104" s="1">
        <v>1.2487824371238044E-4</v>
      </c>
      <c r="CL104" s="1">
        <v>0</v>
      </c>
      <c r="CM104" s="1">
        <v>0</v>
      </c>
      <c r="CN104" s="1">
        <v>0</v>
      </c>
      <c r="CO104" s="1">
        <v>0</v>
      </c>
      <c r="CP104" s="1">
        <v>0</v>
      </c>
      <c r="CQ104" s="1">
        <v>0</v>
      </c>
      <c r="CR104" s="1">
        <v>0</v>
      </c>
      <c r="CS104" s="1">
        <v>4.5978589074938238E-3</v>
      </c>
      <c r="CT104" s="1">
        <v>0</v>
      </c>
      <c r="CU104" s="1">
        <v>0</v>
      </c>
      <c r="CV104" s="1">
        <v>2.4224387036492307E-3</v>
      </c>
      <c r="CW104" s="1">
        <v>2.3323455164087366E-4</v>
      </c>
      <c r="CX104" s="1">
        <v>0</v>
      </c>
      <c r="CY104" s="1">
        <v>3.2951285738734619E-4</v>
      </c>
      <c r="CZ104" s="1">
        <v>2.4493281200844907E-3</v>
      </c>
      <c r="DA104" s="1">
        <v>0</v>
      </c>
      <c r="DB104" s="1">
        <v>4.9127050109591111E-4</v>
      </c>
      <c r="DC104" s="3">
        <v>1.9445702528226178E-4</v>
      </c>
    </row>
    <row r="105" spans="1:107" customFormat="1" ht="12.75" customHeight="1">
      <c r="A105" s="254">
        <v>679</v>
      </c>
      <c r="B105" s="298" t="s">
        <v>336</v>
      </c>
      <c r="C105" s="1">
        <v>0</v>
      </c>
      <c r="D105" s="1">
        <v>0</v>
      </c>
      <c r="E105" s="1">
        <v>1.0633584404076207E-3</v>
      </c>
      <c r="F105" s="1">
        <v>3.30698766493601E-4</v>
      </c>
      <c r="G105" s="1">
        <v>9.2276230141905881E-4</v>
      </c>
      <c r="H105" s="1">
        <v>7.848369501236118E-5</v>
      </c>
      <c r="I105" s="1">
        <v>0</v>
      </c>
      <c r="J105" s="1">
        <v>3.1557886631448066E-5</v>
      </c>
      <c r="K105" s="1">
        <v>4.2577107141032411E-5</v>
      </c>
      <c r="L105" s="1">
        <v>0</v>
      </c>
      <c r="M105" s="1">
        <v>0</v>
      </c>
      <c r="N105" s="1">
        <v>0</v>
      </c>
      <c r="O105" s="1">
        <v>0</v>
      </c>
      <c r="P105" s="1">
        <v>0</v>
      </c>
      <c r="Q105" s="1">
        <v>0</v>
      </c>
      <c r="R105" s="1">
        <v>0</v>
      </c>
      <c r="S105" s="1">
        <v>0</v>
      </c>
      <c r="T105" s="1">
        <v>7.0886793790316869E-5</v>
      </c>
      <c r="U105" s="1">
        <v>0</v>
      </c>
      <c r="V105" s="1">
        <v>0</v>
      </c>
      <c r="W105" s="1">
        <v>2.8678357877227949E-5</v>
      </c>
      <c r="X105" s="1">
        <v>3.6738849759098115E-5</v>
      </c>
      <c r="Y105" s="1">
        <v>7.5662997011311612E-5</v>
      </c>
      <c r="Z105" s="1">
        <v>0</v>
      </c>
      <c r="AA105" s="1">
        <v>8.141664970486465E-5</v>
      </c>
      <c r="AB105" s="1">
        <v>1.9807471378203857E-5</v>
      </c>
      <c r="AC105" s="1">
        <v>6.946337803880572E-6</v>
      </c>
      <c r="AD105" s="1">
        <v>2.335725505538589E-5</v>
      </c>
      <c r="AE105" s="1">
        <v>3.4130857708454215E-5</v>
      </c>
      <c r="AF105" s="1">
        <v>3.9206461224809847E-5</v>
      </c>
      <c r="AG105" s="1">
        <v>0</v>
      </c>
      <c r="AH105" s="1">
        <v>0</v>
      </c>
      <c r="AI105" s="1">
        <v>3.5705359374442102E-5</v>
      </c>
      <c r="AJ105" s="1">
        <v>9.4912680334092639E-5</v>
      </c>
      <c r="AK105" s="1">
        <v>0</v>
      </c>
      <c r="AL105" s="1">
        <v>2.6738494707185336E-5</v>
      </c>
      <c r="AM105" s="1">
        <v>0</v>
      </c>
      <c r="AN105" s="1">
        <v>0</v>
      </c>
      <c r="AO105" s="1">
        <v>2.2340599820282286E-5</v>
      </c>
      <c r="AP105" s="1">
        <v>3.9195704150825071E-5</v>
      </c>
      <c r="AQ105" s="1">
        <v>0</v>
      </c>
      <c r="AR105" s="1">
        <v>0</v>
      </c>
      <c r="AS105" s="1">
        <v>8.8082445168677882E-5</v>
      </c>
      <c r="AT105" s="1">
        <v>6.0916179337231965E-5</v>
      </c>
      <c r="AU105" s="1">
        <v>1.381392641124059E-4</v>
      </c>
      <c r="AV105" s="1">
        <v>1.0675206832132372E-4</v>
      </c>
      <c r="AW105" s="1">
        <v>0</v>
      </c>
      <c r="AX105" s="1">
        <v>5.9378896740098572E-5</v>
      </c>
      <c r="AY105" s="1">
        <v>0</v>
      </c>
      <c r="AZ105" s="1">
        <v>0</v>
      </c>
      <c r="BA105" s="1">
        <v>0</v>
      </c>
      <c r="BB105" s="1">
        <v>7.7305356156819443E-5</v>
      </c>
      <c r="BC105" s="1">
        <v>0</v>
      </c>
      <c r="BD105" s="1">
        <v>5.6101453869177021E-5</v>
      </c>
      <c r="BE105" s="1">
        <v>2.3572674555655085E-5</v>
      </c>
      <c r="BF105" s="1">
        <v>0</v>
      </c>
      <c r="BG105" s="1">
        <v>0</v>
      </c>
      <c r="BH105" s="1">
        <v>1.0135819987837016E-4</v>
      </c>
      <c r="BI105" s="1">
        <v>2.2493919612354786E-4</v>
      </c>
      <c r="BJ105" s="1">
        <v>1.2909611205542525E-4</v>
      </c>
      <c r="BK105" s="1">
        <v>3.0589331275505591E-4</v>
      </c>
      <c r="BL105" s="1">
        <v>3.1075845780936004E-4</v>
      </c>
      <c r="BM105" s="1">
        <v>3.0362631023186928E-5</v>
      </c>
      <c r="BN105" s="1">
        <v>5.9143600662408327E-5</v>
      </c>
      <c r="BO105" s="1">
        <v>2.3083359783016417E-4</v>
      </c>
      <c r="BP105" s="1">
        <v>0</v>
      </c>
      <c r="BQ105" s="1">
        <v>7.9343630681385081E-4</v>
      </c>
      <c r="BR105" s="1">
        <v>1.6372207695900689E-4</v>
      </c>
      <c r="BS105" s="1">
        <v>1.6999389765495598E-3</v>
      </c>
      <c r="BT105" s="1">
        <v>6.3501870730786397E-4</v>
      </c>
      <c r="BU105" s="1">
        <v>3.699703032765495E-4</v>
      </c>
      <c r="BV105" s="1">
        <v>1.0425354462051709E-4</v>
      </c>
      <c r="BW105" s="1">
        <v>2.9286053506411274E-4</v>
      </c>
      <c r="BX105" s="1">
        <v>0</v>
      </c>
      <c r="BY105" s="1">
        <v>1.9155308922891174E-4</v>
      </c>
      <c r="BZ105" s="1">
        <v>8.6865879082696315E-5</v>
      </c>
      <c r="CA105" s="1">
        <v>0</v>
      </c>
      <c r="CB105" s="1">
        <v>2.4241934506373609E-4</v>
      </c>
      <c r="CC105" s="1">
        <v>3.0650669936071459E-4</v>
      </c>
      <c r="CD105" s="1">
        <v>1.2462612163509471E-4</v>
      </c>
      <c r="CE105" s="1">
        <v>3.0184502773201191E-4</v>
      </c>
      <c r="CF105" s="1">
        <v>2.0095144356955382E-3</v>
      </c>
      <c r="CG105" s="1">
        <v>1.7670817906428812E-3</v>
      </c>
      <c r="CH105" s="1">
        <v>0</v>
      </c>
      <c r="CI105" s="1">
        <v>4.0639748295752494E-3</v>
      </c>
      <c r="CJ105" s="1">
        <v>4.2693750983079792E-4</v>
      </c>
      <c r="CK105" s="1">
        <v>3.496590823946652E-4</v>
      </c>
      <c r="CL105" s="1">
        <v>1.7798118484617341E-3</v>
      </c>
      <c r="CM105" s="1">
        <v>3.3158768461946571E-4</v>
      </c>
      <c r="CN105" s="1">
        <v>0</v>
      </c>
      <c r="CO105" s="1">
        <v>1.6853814228832663E-4</v>
      </c>
      <c r="CP105" s="1">
        <v>2.8003360403248392E-4</v>
      </c>
      <c r="CQ105" s="1">
        <v>2.6334205001657396E-3</v>
      </c>
      <c r="CR105" s="1">
        <v>1.0477267087595466E-3</v>
      </c>
      <c r="CS105" s="1">
        <v>2.1273675542135603E-3</v>
      </c>
      <c r="CT105" s="1">
        <v>3.7419383240518589E-4</v>
      </c>
      <c r="CU105" s="1">
        <v>1.1723407073784607E-3</v>
      </c>
      <c r="CV105" s="1">
        <v>2.3186199020642636E-3</v>
      </c>
      <c r="CW105" s="1">
        <v>3.9787070574031388E-4</v>
      </c>
      <c r="CX105" s="1">
        <v>1.7913121361397223E-3</v>
      </c>
      <c r="CY105" s="1">
        <v>3.2746936679889753E-3</v>
      </c>
      <c r="CZ105" s="1">
        <v>1.1370275493236258E-2</v>
      </c>
      <c r="DA105" s="1">
        <v>0</v>
      </c>
      <c r="DB105" s="1">
        <v>4.9127050109591111E-4</v>
      </c>
      <c r="DC105" s="3">
        <v>4.2357069813680164E-4</v>
      </c>
    </row>
    <row r="106" spans="1:107" customFormat="1" ht="12.75" customHeight="1">
      <c r="A106" s="254">
        <v>681</v>
      </c>
      <c r="B106" s="298" t="s">
        <v>6</v>
      </c>
      <c r="C106" s="1">
        <v>2.2164594277101758E-4</v>
      </c>
      <c r="D106" s="1">
        <v>4.3617998163452711E-4</v>
      </c>
      <c r="E106" s="1">
        <v>1.329198050509526E-3</v>
      </c>
      <c r="F106" s="1">
        <v>1.2235854360263237E-3</v>
      </c>
      <c r="G106" s="1">
        <v>1.1222784746988553E-3</v>
      </c>
      <c r="H106" s="1">
        <v>1.7658831377781266E-3</v>
      </c>
      <c r="I106" s="1">
        <v>0</v>
      </c>
      <c r="J106" s="1">
        <v>5.6173038203977555E-4</v>
      </c>
      <c r="K106" s="1">
        <v>2.810089071308139E-4</v>
      </c>
      <c r="L106" s="1">
        <v>0</v>
      </c>
      <c r="M106" s="1">
        <v>0</v>
      </c>
      <c r="N106" s="1">
        <v>1.0683760683760685E-3</v>
      </c>
      <c r="O106" s="1">
        <v>7.6618567232792745E-4</v>
      </c>
      <c r="P106" s="1">
        <v>1.998800719568259E-4</v>
      </c>
      <c r="Q106" s="1">
        <v>9.0171325518485117E-4</v>
      </c>
      <c r="R106" s="1">
        <v>1.8608113137327876E-4</v>
      </c>
      <c r="S106" s="1">
        <v>5.556584552694943E-4</v>
      </c>
      <c r="T106" s="1">
        <v>8.5064152548380238E-4</v>
      </c>
      <c r="U106" s="1">
        <v>9.7866510080250532E-4</v>
      </c>
      <c r="V106" s="1">
        <v>6.0878167567156229E-4</v>
      </c>
      <c r="W106" s="1">
        <v>1.147134315089118E-4</v>
      </c>
      <c r="X106" s="1">
        <v>1.5220380614483506E-4</v>
      </c>
      <c r="Y106" s="1">
        <v>1.8915749252827906E-4</v>
      </c>
      <c r="Z106" s="1">
        <v>0</v>
      </c>
      <c r="AA106" s="1">
        <v>3.4602076124567473E-4</v>
      </c>
      <c r="AB106" s="1">
        <v>4.1595689894228101E-4</v>
      </c>
      <c r="AC106" s="1">
        <v>1.0419506705820858E-5</v>
      </c>
      <c r="AD106" s="1">
        <v>5.2553823874618257E-5</v>
      </c>
      <c r="AE106" s="1">
        <v>1.0239257312536264E-4</v>
      </c>
      <c r="AF106" s="1">
        <v>3.5285815102328866E-4</v>
      </c>
      <c r="AG106" s="1">
        <v>1.841620626151013E-3</v>
      </c>
      <c r="AH106" s="1">
        <v>0</v>
      </c>
      <c r="AI106" s="1">
        <v>6.9625450780162106E-4</v>
      </c>
      <c r="AJ106" s="1">
        <v>1.1389521640091116E-3</v>
      </c>
      <c r="AK106" s="1">
        <v>9.6644295302013425E-4</v>
      </c>
      <c r="AL106" s="1">
        <v>7.740090573132597E-5</v>
      </c>
      <c r="AM106" s="1">
        <v>0</v>
      </c>
      <c r="AN106" s="1">
        <v>3.505082369435682E-4</v>
      </c>
      <c r="AO106" s="1">
        <v>1.0177384362573042E-4</v>
      </c>
      <c r="AP106" s="1">
        <v>5.4873985811155102E-4</v>
      </c>
      <c r="AQ106" s="1">
        <v>3.4806822137138882E-4</v>
      </c>
      <c r="AR106" s="1">
        <v>2.3354663926386101E-4</v>
      </c>
      <c r="AS106" s="1">
        <v>7.9274200651810098E-4</v>
      </c>
      <c r="AT106" s="1">
        <v>1.0355750487329434E-3</v>
      </c>
      <c r="AU106" s="1">
        <v>1.6478040790551274E-3</v>
      </c>
      <c r="AV106" s="1">
        <v>5.9476152350451791E-4</v>
      </c>
      <c r="AW106" s="1">
        <v>5.6703118671526929E-4</v>
      </c>
      <c r="AX106" s="1">
        <v>1.0688201413217742E-3</v>
      </c>
      <c r="AY106" s="1">
        <v>6.1709348966368404E-4</v>
      </c>
      <c r="AZ106" s="1">
        <v>1.0328638497652581E-3</v>
      </c>
      <c r="BA106" s="1">
        <v>1.0072834340616767E-3</v>
      </c>
      <c r="BB106" s="1">
        <v>2.9265599116510215E-4</v>
      </c>
      <c r="BC106" s="1">
        <v>8.8770528184642697E-4</v>
      </c>
      <c r="BD106" s="1">
        <v>1.7391450699444876E-4</v>
      </c>
      <c r="BE106" s="1">
        <v>5.1859884022441185E-4</v>
      </c>
      <c r="BF106" s="1">
        <v>0</v>
      </c>
      <c r="BG106" s="1">
        <v>1.5398829688943641E-3</v>
      </c>
      <c r="BH106" s="1">
        <v>2.0271639975674033E-4</v>
      </c>
      <c r="BI106" s="1">
        <v>5.7640669006659134E-4</v>
      </c>
      <c r="BJ106" s="1">
        <v>2.1516018675904212E-5</v>
      </c>
      <c r="BK106" s="1">
        <v>2.4123858983182821E-3</v>
      </c>
      <c r="BL106" s="1">
        <v>3.5219291885060805E-4</v>
      </c>
      <c r="BM106" s="1">
        <v>2.6989005353943937E-5</v>
      </c>
      <c r="BN106" s="1">
        <v>1.7743080198722499E-4</v>
      </c>
      <c r="BO106" s="1">
        <v>7.5020919294803358E-4</v>
      </c>
      <c r="BP106" s="1">
        <v>3.334549918709977E-3</v>
      </c>
      <c r="BQ106" s="1">
        <v>2.5067736593005286E-3</v>
      </c>
      <c r="BR106" s="1">
        <v>3.799315256489895E-3</v>
      </c>
      <c r="BS106" s="1">
        <v>1.7653212448783891E-3</v>
      </c>
      <c r="BT106" s="1">
        <v>4.7197336353962862E-4</v>
      </c>
      <c r="BU106" s="1">
        <v>0</v>
      </c>
      <c r="BV106" s="1">
        <v>1.5638031693077565E-3</v>
      </c>
      <c r="BW106" s="1">
        <v>1.5434541712838373E-3</v>
      </c>
      <c r="BX106" s="1">
        <v>5.3894756154895817E-4</v>
      </c>
      <c r="BY106" s="1">
        <v>3.1751375699459006E-3</v>
      </c>
      <c r="BZ106" s="1">
        <v>1.4767199444058374E-3</v>
      </c>
      <c r="CA106" s="1">
        <v>6.0422960725075529E-3</v>
      </c>
      <c r="CB106" s="1">
        <v>1.7979434758893761E-3</v>
      </c>
      <c r="CC106" s="1">
        <v>3.1526403362816357E-3</v>
      </c>
      <c r="CD106" s="1">
        <v>3.6141575274177468E-3</v>
      </c>
      <c r="CE106" s="1">
        <v>2.4147602218560953E-3</v>
      </c>
      <c r="CF106" s="1">
        <v>2.0095144356955382E-3</v>
      </c>
      <c r="CG106" s="1">
        <v>7.1524739145069002E-4</v>
      </c>
      <c r="CH106" s="1">
        <v>1.3568521031207597E-3</v>
      </c>
      <c r="CI106" s="1">
        <v>2.097535395909806E-3</v>
      </c>
      <c r="CJ106" s="1">
        <v>2.9086678301337987E-3</v>
      </c>
      <c r="CK106" s="1">
        <v>1.7183246334823547E-3</v>
      </c>
      <c r="CL106" s="1">
        <v>7.7664517023784754E-3</v>
      </c>
      <c r="CM106" s="1">
        <v>1.3156543615546541E-3</v>
      </c>
      <c r="CN106" s="1">
        <v>2.4577572964669739E-3</v>
      </c>
      <c r="CO106" s="1">
        <v>3.6235700591990224E-3</v>
      </c>
      <c r="CP106" s="1">
        <v>5.2806336760411248E-3</v>
      </c>
      <c r="CQ106" s="1">
        <v>4.567050937350374E-3</v>
      </c>
      <c r="CR106" s="1">
        <v>9.098679312911853E-4</v>
      </c>
      <c r="CS106" s="1">
        <v>1.0293713972001099E-3</v>
      </c>
      <c r="CT106" s="1">
        <v>1.254649908652682E-3</v>
      </c>
      <c r="CU106" s="1">
        <v>1.8081865147701682E-3</v>
      </c>
      <c r="CV106" s="1">
        <v>2.3013167684667693E-3</v>
      </c>
      <c r="CW106" s="1">
        <v>8.5062012951377455E-4</v>
      </c>
      <c r="CX106" s="1">
        <v>3.8460525275941099E-3</v>
      </c>
      <c r="CY106" s="1">
        <v>9.2467949127301801E-4</v>
      </c>
      <c r="CZ106" s="1">
        <v>2.8762752235854568E-3</v>
      </c>
      <c r="DA106" s="1">
        <v>0</v>
      </c>
      <c r="DB106" s="1">
        <v>3.7790038545839315E-4</v>
      </c>
      <c r="DC106" s="3">
        <v>1.0474853041571835E-3</v>
      </c>
    </row>
    <row r="107" spans="1:107" customFormat="1" ht="12.75" customHeight="1">
      <c r="A107" s="254">
        <v>691</v>
      </c>
      <c r="B107" s="298" t="s">
        <v>7</v>
      </c>
      <c r="C107" s="1">
        <v>1.5515215993971231E-2</v>
      </c>
      <c r="D107" s="1">
        <v>1.0032139577594123E-2</v>
      </c>
      <c r="E107" s="1">
        <v>2.8976517501107666E-2</v>
      </c>
      <c r="F107" s="1">
        <v>1.2798042263302358E-2</v>
      </c>
      <c r="G107" s="1">
        <v>1.5337805820884355E-2</v>
      </c>
      <c r="H107" s="1">
        <v>8.2800298238041043E-3</v>
      </c>
      <c r="I107" s="1">
        <v>0</v>
      </c>
      <c r="J107" s="1">
        <v>3.2441507457128612E-3</v>
      </c>
      <c r="K107" s="1">
        <v>4.027794335541666E-3</v>
      </c>
      <c r="L107" s="1">
        <v>5.7484479190618529E-4</v>
      </c>
      <c r="M107" s="1">
        <v>0</v>
      </c>
      <c r="N107" s="1">
        <v>5.341880341880342E-3</v>
      </c>
      <c r="O107" s="1">
        <v>2.9370450772570555E-3</v>
      </c>
      <c r="P107" s="1">
        <v>6.6293557199013928E-3</v>
      </c>
      <c r="Q107" s="1">
        <v>5.7709648331830477E-3</v>
      </c>
      <c r="R107" s="1">
        <v>1.8235950874581318E-3</v>
      </c>
      <c r="S107" s="1">
        <v>2.4078533061678087E-3</v>
      </c>
      <c r="T107" s="1">
        <v>4.1823208336286954E-3</v>
      </c>
      <c r="U107" s="1">
        <v>1.9573302016050108E-4</v>
      </c>
      <c r="V107" s="1">
        <v>5.4029373715851151E-3</v>
      </c>
      <c r="W107" s="1">
        <v>8.4601155737822455E-4</v>
      </c>
      <c r="X107" s="1">
        <v>1.0286877932547472E-3</v>
      </c>
      <c r="Y107" s="1">
        <v>1.9672379222941019E-3</v>
      </c>
      <c r="Z107" s="1">
        <v>0</v>
      </c>
      <c r="AA107" s="1">
        <v>3.134541013637289E-3</v>
      </c>
      <c r="AB107" s="1">
        <v>1.1290258685576199E-2</v>
      </c>
      <c r="AC107" s="1">
        <v>3.0216569446880486E-4</v>
      </c>
      <c r="AD107" s="1">
        <v>1.1269875564223692E-3</v>
      </c>
      <c r="AE107" s="1">
        <v>2.542748899279839E-3</v>
      </c>
      <c r="AF107" s="1">
        <v>8.5862150082333562E-3</v>
      </c>
      <c r="AG107" s="1">
        <v>1.841620626151013E-2</v>
      </c>
      <c r="AH107" s="1">
        <v>0</v>
      </c>
      <c r="AI107" s="1">
        <v>7.3017459920734105E-3</v>
      </c>
      <c r="AJ107" s="1">
        <v>1.2670842824601366E-2</v>
      </c>
      <c r="AK107" s="1">
        <v>3.5973154362416108E-3</v>
      </c>
      <c r="AL107" s="1">
        <v>1.8618436051371684E-3</v>
      </c>
      <c r="AM107" s="1">
        <v>5.0784856879039705E-3</v>
      </c>
      <c r="AN107" s="1">
        <v>4.206098843322818E-3</v>
      </c>
      <c r="AO107" s="1">
        <v>3.1400954191841213E-3</v>
      </c>
      <c r="AP107" s="1">
        <v>1.3208952298828049E-2</v>
      </c>
      <c r="AQ107" s="1">
        <v>5.3950574312565261E-3</v>
      </c>
      <c r="AR107" s="1">
        <v>4.9044794245410809E-3</v>
      </c>
      <c r="AS107" s="1">
        <v>1.1869109486479344E-2</v>
      </c>
      <c r="AT107" s="1">
        <v>8.4673489278752432E-3</v>
      </c>
      <c r="AU107" s="1">
        <v>5.2246243105370654E-3</v>
      </c>
      <c r="AV107" s="1">
        <v>1.8910366388348774E-3</v>
      </c>
      <c r="AW107" s="1">
        <v>1.215066828675577E-3</v>
      </c>
      <c r="AX107" s="1">
        <v>5.1659640163885757E-3</v>
      </c>
      <c r="AY107" s="1">
        <v>3.7025609379821045E-3</v>
      </c>
      <c r="AZ107" s="1">
        <v>4.3192488262910802E-3</v>
      </c>
      <c r="BA107" s="1">
        <v>8.368200836820083E-3</v>
      </c>
      <c r="BB107" s="1">
        <v>5.2015461071231364E-3</v>
      </c>
      <c r="BC107" s="1">
        <v>5.770084332001775E-3</v>
      </c>
      <c r="BD107" s="1">
        <v>1.1051986412227873E-3</v>
      </c>
      <c r="BE107" s="1">
        <v>9.169770402149828E-3</v>
      </c>
      <c r="BF107" s="1">
        <v>0</v>
      </c>
      <c r="BG107" s="1">
        <v>4.3116723129042189E-3</v>
      </c>
      <c r="BH107" s="1">
        <v>2.1285221974457732E-3</v>
      </c>
      <c r="BI107" s="1">
        <v>2.0202351551846142E-2</v>
      </c>
      <c r="BJ107" s="1">
        <v>1.8482260042601718E-2</v>
      </c>
      <c r="BK107" s="1">
        <v>1.313950820697854E-2</v>
      </c>
      <c r="BL107" s="1">
        <v>1.6159439806086723E-2</v>
      </c>
      <c r="BM107" s="1">
        <v>5.6676911243282264E-3</v>
      </c>
      <c r="BN107" s="1">
        <v>7.5112372841258579E-3</v>
      </c>
      <c r="BO107" s="1">
        <v>9.7238653085956663E-3</v>
      </c>
      <c r="BP107" s="1">
        <v>1.4101330502007366E-3</v>
      </c>
      <c r="BQ107" s="1">
        <v>1.9382020525400355E-2</v>
      </c>
      <c r="BR107" s="1">
        <v>1.0367459755668877E-2</v>
      </c>
      <c r="BS107" s="1">
        <v>2.5564466916572225E-2</v>
      </c>
      <c r="BT107" s="1">
        <v>4.2426114715271343E-2</v>
      </c>
      <c r="BU107" s="1">
        <v>6.9369431864353028E-5</v>
      </c>
      <c r="BV107" s="1">
        <v>2.0329441201000834E-2</v>
      </c>
      <c r="BW107" s="1">
        <v>1.2806712046857686E-2</v>
      </c>
      <c r="BX107" s="1">
        <v>0</v>
      </c>
      <c r="BY107" s="1">
        <v>4.1416099746917734E-2</v>
      </c>
      <c r="BZ107" s="1">
        <v>1.9023627519110492E-2</v>
      </c>
      <c r="CA107" s="1">
        <v>5.9919436052366569E-2</v>
      </c>
      <c r="CB107" s="1">
        <v>5.5271610674531825E-2</v>
      </c>
      <c r="CC107" s="1">
        <v>2.1499255626587267E-2</v>
      </c>
      <c r="CD107" s="1">
        <v>8.3499501495513453E-3</v>
      </c>
      <c r="CE107" s="1">
        <v>1.4073524418005056E-2</v>
      </c>
      <c r="CF107" s="1">
        <v>7.2998687664041998E-3</v>
      </c>
      <c r="CG107" s="1">
        <v>1.8007404914170314E-2</v>
      </c>
      <c r="CH107" s="1">
        <v>6.7842605156037988E-2</v>
      </c>
      <c r="CI107" s="1">
        <v>1.1886033910155568E-2</v>
      </c>
      <c r="CJ107" s="1">
        <v>1.6628092488146866E-3</v>
      </c>
      <c r="CK107" s="1">
        <v>1.4730637628312395E-2</v>
      </c>
      <c r="CL107" s="1">
        <v>1.3868663754247279E-2</v>
      </c>
      <c r="CM107" s="1">
        <v>1.1502883743218497E-2</v>
      </c>
      <c r="CN107" s="1">
        <v>2.3348694316436252E-2</v>
      </c>
      <c r="CO107" s="1">
        <v>1.0533633893020413E-2</v>
      </c>
      <c r="CP107" s="1">
        <v>8.3610033203984479E-3</v>
      </c>
      <c r="CQ107" s="1">
        <v>1.0975654672019447E-2</v>
      </c>
      <c r="CR107" s="1">
        <v>1.2600292260608234E-2</v>
      </c>
      <c r="CS107" s="1">
        <v>1.6469942355201758E-3</v>
      </c>
      <c r="CT107" s="1">
        <v>9.4208800158482094E-3</v>
      </c>
      <c r="CU107" s="1">
        <v>1.6684329050205324E-2</v>
      </c>
      <c r="CV107" s="1">
        <v>6.1599155607080444E-3</v>
      </c>
      <c r="CW107" s="1">
        <v>5.9063220283174182E-3</v>
      </c>
      <c r="CX107" s="1">
        <v>1.9704433497536946E-2</v>
      </c>
      <c r="CY107" s="1">
        <v>4.5774189181249951E-3</v>
      </c>
      <c r="CZ107" s="1">
        <v>2.359444519347445E-2</v>
      </c>
      <c r="DA107" s="1">
        <v>4.5322697606961569E-4</v>
      </c>
      <c r="DB107" s="1">
        <v>0</v>
      </c>
      <c r="DC107" s="3">
        <v>7.896113613036217E-3</v>
      </c>
    </row>
    <row r="108" spans="1:107" customFormat="1" ht="12.75" customHeight="1">
      <c r="A108" s="291">
        <v>700</v>
      </c>
      <c r="B108" s="49" t="s">
        <v>222</v>
      </c>
      <c r="C108" s="29">
        <v>0.43962364518917479</v>
      </c>
      <c r="D108" s="29">
        <v>0.77213039485766755</v>
      </c>
      <c r="E108" s="29">
        <v>0.36925121843154629</v>
      </c>
      <c r="F108" s="29">
        <v>0.38370977876252521</v>
      </c>
      <c r="G108" s="29">
        <v>0.52525126568072422</v>
      </c>
      <c r="H108" s="29">
        <v>0.57489306596554568</v>
      </c>
      <c r="I108" s="29">
        <v>0</v>
      </c>
      <c r="J108" s="29">
        <v>0.69000056804195942</v>
      </c>
      <c r="K108" s="29">
        <v>0.26098063593167226</v>
      </c>
      <c r="L108" s="29">
        <v>0.84318234076799259</v>
      </c>
      <c r="M108" s="29">
        <v>0</v>
      </c>
      <c r="N108" s="29">
        <v>0.62767094017094016</v>
      </c>
      <c r="O108" s="29">
        <v>0.42580768739624569</v>
      </c>
      <c r="P108" s="29">
        <v>0.58734759144513293</v>
      </c>
      <c r="Q108" s="29">
        <v>0.55139765554553655</v>
      </c>
      <c r="R108" s="29">
        <v>0.52337179010048385</v>
      </c>
      <c r="S108" s="29">
        <v>0.60603815521392845</v>
      </c>
      <c r="T108" s="29">
        <v>0.47678457503367122</v>
      </c>
      <c r="U108" s="29">
        <v>0.6744959874730867</v>
      </c>
      <c r="V108" s="29">
        <v>0.6663115440225249</v>
      </c>
      <c r="W108" s="29">
        <v>0.89095771376131006</v>
      </c>
      <c r="X108" s="29">
        <v>0.83828608017466699</v>
      </c>
      <c r="Y108" s="29">
        <v>0.82497887741333431</v>
      </c>
      <c r="Z108" s="29">
        <v>0</v>
      </c>
      <c r="AA108" s="29">
        <v>0.45003053124363934</v>
      </c>
      <c r="AB108" s="29">
        <v>0.40411203105811511</v>
      </c>
      <c r="AC108" s="29">
        <v>0.76516342127975856</v>
      </c>
      <c r="AD108" s="29">
        <v>0.79182846431887322</v>
      </c>
      <c r="AE108" s="29">
        <v>0.67181473770435851</v>
      </c>
      <c r="AF108" s="29">
        <v>0.57825609660472044</v>
      </c>
      <c r="AG108" s="29">
        <v>0.58195211786372003</v>
      </c>
      <c r="AH108" s="29">
        <v>0.40462427745664742</v>
      </c>
      <c r="AI108" s="29">
        <v>0.50562359410147462</v>
      </c>
      <c r="AJ108" s="29">
        <v>0.53440584662110857</v>
      </c>
      <c r="AK108" s="29">
        <v>0.59812080536912748</v>
      </c>
      <c r="AL108" s="29">
        <v>0.80455426929323126</v>
      </c>
      <c r="AM108" s="29">
        <v>0.3058633425669437</v>
      </c>
      <c r="AN108" s="29">
        <v>0.78583946722747988</v>
      </c>
      <c r="AO108" s="29">
        <v>0.79245582766957756</v>
      </c>
      <c r="AP108" s="29">
        <v>0.73676165092305879</v>
      </c>
      <c r="AQ108" s="29">
        <v>0.64122868082144102</v>
      </c>
      <c r="AR108" s="29">
        <v>0.53281330281657246</v>
      </c>
      <c r="AS108" s="29">
        <v>0.51719809741918432</v>
      </c>
      <c r="AT108" s="29">
        <v>0.51528996101364521</v>
      </c>
      <c r="AU108" s="29">
        <v>0.66765173118099208</v>
      </c>
      <c r="AV108" s="29">
        <v>0.66765793587250755</v>
      </c>
      <c r="AW108" s="29">
        <v>0.49242608343458888</v>
      </c>
      <c r="AX108" s="29">
        <v>0.70185855946796505</v>
      </c>
      <c r="AY108" s="29">
        <v>0.53162604134526381</v>
      </c>
      <c r="AZ108" s="29">
        <v>0.54516431924882625</v>
      </c>
      <c r="BA108" s="29">
        <v>0.65194483186114982</v>
      </c>
      <c r="BB108" s="29">
        <v>0.67641082274986197</v>
      </c>
      <c r="BC108" s="29">
        <v>0.72259209942299152</v>
      </c>
      <c r="BD108" s="29">
        <v>0.83379944291256303</v>
      </c>
      <c r="BE108" s="29">
        <v>0.71738720475225115</v>
      </c>
      <c r="BF108" s="29">
        <v>0</v>
      </c>
      <c r="BG108" s="29">
        <v>0.56236526024022171</v>
      </c>
      <c r="BH108" s="29">
        <v>0.65700385161159536</v>
      </c>
      <c r="BI108" s="29">
        <v>0.55246472437919125</v>
      </c>
      <c r="BJ108" s="29">
        <v>0.56557006691481804</v>
      </c>
      <c r="BK108" s="29">
        <v>0.54357936888647884</v>
      </c>
      <c r="BL108" s="29">
        <v>0.51007893264828352</v>
      </c>
      <c r="BM108" s="29">
        <v>0.83227682622791543</v>
      </c>
      <c r="BN108" s="29">
        <v>0.73131062219067899</v>
      </c>
      <c r="BO108" s="29">
        <v>0.50007213549932195</v>
      </c>
      <c r="BP108" s="29">
        <v>0.26314741696804805</v>
      </c>
      <c r="BQ108" s="29">
        <v>0.32830939165263429</v>
      </c>
      <c r="BR108" s="29">
        <v>0.34028189089368177</v>
      </c>
      <c r="BS108" s="29">
        <v>0.33414697933920323</v>
      </c>
      <c r="BT108" s="29">
        <v>0.2606837606837607</v>
      </c>
      <c r="BU108" s="29">
        <v>0.1415863137414238</v>
      </c>
      <c r="BV108" s="29">
        <v>0.30994578815679735</v>
      </c>
      <c r="BW108" s="29">
        <v>0.25923697957891406</v>
      </c>
      <c r="BX108" s="29">
        <v>1</v>
      </c>
      <c r="BY108" s="29">
        <v>0.64079152058325017</v>
      </c>
      <c r="BZ108" s="29">
        <v>0.7955177206393329</v>
      </c>
      <c r="CA108" s="29">
        <v>0.34642497482376639</v>
      </c>
      <c r="CB108" s="29">
        <v>0.39619401628249934</v>
      </c>
      <c r="CC108" s="29">
        <v>0.36233470531570189</v>
      </c>
      <c r="CD108" s="29">
        <v>0.18544366899302095</v>
      </c>
      <c r="CE108" s="29">
        <v>0.47594672435260532</v>
      </c>
      <c r="CF108" s="29">
        <v>0.55999835958005251</v>
      </c>
      <c r="CG108" s="29">
        <v>0.38572871087176036</v>
      </c>
      <c r="CH108" s="29">
        <v>0.73541383989145181</v>
      </c>
      <c r="CI108" s="29">
        <v>0.58040552350987584</v>
      </c>
      <c r="CJ108" s="29">
        <v>0.31489762238251107</v>
      </c>
      <c r="CK108" s="29">
        <v>0.16469442293763581</v>
      </c>
      <c r="CL108" s="29">
        <v>0.38624228555578671</v>
      </c>
      <c r="CM108" s="29">
        <v>0.45713319984254935</v>
      </c>
      <c r="CN108" s="29">
        <v>0.32688172043010755</v>
      </c>
      <c r="CO108" s="29">
        <v>0.32720626961889315</v>
      </c>
      <c r="CP108" s="29">
        <v>0.2504200504060487</v>
      </c>
      <c r="CQ108" s="29">
        <v>0.42029759493204671</v>
      </c>
      <c r="CR108" s="29">
        <v>0.33885687501723233</v>
      </c>
      <c r="CS108" s="29">
        <v>0.72193247323634369</v>
      </c>
      <c r="CT108" s="29">
        <v>0.62094164777354666</v>
      </c>
      <c r="CU108" s="29">
        <v>0.26441912836137238</v>
      </c>
      <c r="CV108" s="29">
        <v>0.52231239077396918</v>
      </c>
      <c r="CW108" s="29">
        <v>0.56935297991438916</v>
      </c>
      <c r="CX108" s="29">
        <v>0.30755248807987146</v>
      </c>
      <c r="CY108" s="29">
        <v>0.31166296709724717</v>
      </c>
      <c r="CZ108" s="29">
        <v>0.33542312705046962</v>
      </c>
      <c r="DA108" s="29">
        <v>1</v>
      </c>
      <c r="DB108" s="29">
        <v>0.61782934018592695</v>
      </c>
      <c r="DC108" s="31">
        <v>0.57422248048545887</v>
      </c>
    </row>
    <row r="109" spans="1:107" customFormat="1" ht="12.75" customHeight="1">
      <c r="A109" s="270">
        <v>711</v>
      </c>
      <c r="B109" s="269" t="s">
        <v>223</v>
      </c>
      <c r="C109" s="23">
        <v>2.1388833477403195E-3</v>
      </c>
      <c r="D109" s="23">
        <v>1.0789715335169882E-3</v>
      </c>
      <c r="E109" s="23">
        <v>9.1271599468320773E-3</v>
      </c>
      <c r="F109" s="23">
        <v>9.8548232415093095E-3</v>
      </c>
      <c r="G109" s="23">
        <v>2.2769783275556774E-2</v>
      </c>
      <c r="H109" s="23">
        <v>7.0321390731075614E-2</v>
      </c>
      <c r="I109" s="23">
        <v>0</v>
      </c>
      <c r="J109" s="23">
        <v>1.2894552477609679E-2</v>
      </c>
      <c r="K109" s="23">
        <v>9.8778888567195196E-3</v>
      </c>
      <c r="L109" s="23">
        <v>4.9436652103931941E-3</v>
      </c>
      <c r="M109" s="23">
        <v>0</v>
      </c>
      <c r="N109" s="23">
        <v>1.7361111111111112E-2</v>
      </c>
      <c r="O109" s="23">
        <v>2.541182479887626E-2</v>
      </c>
      <c r="P109" s="23">
        <v>7.8619494969684855E-3</v>
      </c>
      <c r="Q109" s="23">
        <v>2.146077547339946E-2</v>
      </c>
      <c r="R109" s="23">
        <v>2.6497953107554893E-2</v>
      </c>
      <c r="S109" s="23">
        <v>2.0929801815150955E-2</v>
      </c>
      <c r="T109" s="23">
        <v>2.282554760048203E-2</v>
      </c>
      <c r="U109" s="23">
        <v>3.7776472890976708E-2</v>
      </c>
      <c r="V109" s="23">
        <v>8.3707480404839815E-3</v>
      </c>
      <c r="W109" s="23">
        <v>1.5450465306356559E-3</v>
      </c>
      <c r="X109" s="23">
        <v>1.5425068491712764E-2</v>
      </c>
      <c r="Y109" s="23">
        <v>4.3254013291466479E-3</v>
      </c>
      <c r="Z109" s="23">
        <v>0</v>
      </c>
      <c r="AA109" s="23">
        <v>2.3468349277427233E-2</v>
      </c>
      <c r="AB109" s="23">
        <v>3.115715247791467E-2</v>
      </c>
      <c r="AC109" s="23">
        <v>1.6375991372648447E-3</v>
      </c>
      <c r="AD109" s="23">
        <v>1.3500493422013045E-2</v>
      </c>
      <c r="AE109" s="23">
        <v>1.9198607461005494E-2</v>
      </c>
      <c r="AF109" s="23">
        <v>1.803497216341253E-2</v>
      </c>
      <c r="AG109" s="23">
        <v>1.4732965009208104E-2</v>
      </c>
      <c r="AH109" s="23">
        <v>2.8901734104046242E-2</v>
      </c>
      <c r="AI109" s="23">
        <v>2.3958296140250652E-2</v>
      </c>
      <c r="AJ109" s="23">
        <v>1.3335231586940015E-2</v>
      </c>
      <c r="AK109" s="23">
        <v>1.9919463087248322E-2</v>
      </c>
      <c r="AL109" s="23">
        <v>6.4397553568463209E-3</v>
      </c>
      <c r="AM109" s="23">
        <v>1.7543859649122806E-2</v>
      </c>
      <c r="AN109" s="23">
        <v>4.9071153172099546E-3</v>
      </c>
      <c r="AO109" s="23">
        <v>1.709800572912271E-2</v>
      </c>
      <c r="AP109" s="23">
        <v>1.1405949907890095E-2</v>
      </c>
      <c r="AQ109" s="23">
        <v>4.4030630003480682E-2</v>
      </c>
      <c r="AR109" s="23">
        <v>1.8590312485403337E-2</v>
      </c>
      <c r="AS109" s="23">
        <v>1.6053025631991544E-2</v>
      </c>
      <c r="AT109" s="23">
        <v>1.9371345029239765E-2</v>
      </c>
      <c r="AU109" s="23">
        <v>1.3744856779184387E-2</v>
      </c>
      <c r="AV109" s="23">
        <v>2.401540279842922E-2</v>
      </c>
      <c r="AW109" s="23">
        <v>2.7460510328068045E-2</v>
      </c>
      <c r="AX109" s="23">
        <v>1.4191556320883559E-2</v>
      </c>
      <c r="AY109" s="23">
        <v>1.3884603517432891E-2</v>
      </c>
      <c r="AZ109" s="23">
        <v>1.652582159624413E-2</v>
      </c>
      <c r="BA109" s="23">
        <v>1.6736401673640166E-2</v>
      </c>
      <c r="BB109" s="23">
        <v>2.8602981778023191E-3</v>
      </c>
      <c r="BC109" s="23">
        <v>2.4411895250776743E-2</v>
      </c>
      <c r="BD109" s="23">
        <v>7.7083397616249227E-3</v>
      </c>
      <c r="BE109" s="23">
        <v>1.8315968129744002E-2</v>
      </c>
      <c r="BF109" s="23">
        <v>0</v>
      </c>
      <c r="BG109" s="23">
        <v>2.0018478595626731E-2</v>
      </c>
      <c r="BH109" s="23">
        <v>7.1964321913642812E-3</v>
      </c>
      <c r="BI109" s="23">
        <v>2.3164050967472854E-2</v>
      </c>
      <c r="BJ109" s="23">
        <v>1.4856810895711857E-2</v>
      </c>
      <c r="BK109" s="23">
        <v>1.5711792882418783E-2</v>
      </c>
      <c r="BL109" s="23">
        <v>1.1083718328533842E-2</v>
      </c>
      <c r="BM109" s="23">
        <v>8.1506796168910687E-3</v>
      </c>
      <c r="BN109" s="23">
        <v>1.1828720132481665E-2</v>
      </c>
      <c r="BO109" s="23">
        <v>1.2926681478489193E-2</v>
      </c>
      <c r="BP109" s="23">
        <v>2.3142771823882677E-2</v>
      </c>
      <c r="BQ109" s="23">
        <v>2.0319245507903181E-2</v>
      </c>
      <c r="BR109" s="23">
        <v>3.1140902108644043E-2</v>
      </c>
      <c r="BS109" s="23">
        <v>1.2422630982477553E-2</v>
      </c>
      <c r="BT109" s="23">
        <v>1.0005835307040127E-2</v>
      </c>
      <c r="BU109" s="23">
        <v>0</v>
      </c>
      <c r="BV109" s="23">
        <v>1.7410341951626357E-2</v>
      </c>
      <c r="BW109" s="23">
        <v>2.0753522241570364E-2</v>
      </c>
      <c r="BX109" s="23">
        <v>0</v>
      </c>
      <c r="BY109" s="23">
        <v>2.1448141354570571E-2</v>
      </c>
      <c r="BZ109" s="23">
        <v>1.0510771369006255E-2</v>
      </c>
      <c r="CA109" s="23">
        <v>3.6253776435045321E-2</v>
      </c>
      <c r="CB109" s="23">
        <v>1.8019837983071049E-2</v>
      </c>
      <c r="CC109" s="23">
        <v>3.6693230580611261E-2</v>
      </c>
      <c r="CD109" s="23">
        <v>3.1779661016949151E-2</v>
      </c>
      <c r="CE109" s="23">
        <v>7.2002615990240347E-3</v>
      </c>
      <c r="CF109" s="23">
        <v>1.410761154855643E-2</v>
      </c>
      <c r="CG109" s="23">
        <v>2.2340962638842141E-2</v>
      </c>
      <c r="CH109" s="23">
        <v>1.3568521031207597E-3</v>
      </c>
      <c r="CI109" s="23">
        <v>4.7063450445726275E-2</v>
      </c>
      <c r="CJ109" s="23">
        <v>9.8495232531140217E-3</v>
      </c>
      <c r="CK109" s="23">
        <v>5.2848472739079394E-3</v>
      </c>
      <c r="CL109" s="23">
        <v>4.4194808496867993E-2</v>
      </c>
      <c r="CM109" s="23">
        <v>6.0562886139206929E-3</v>
      </c>
      <c r="CN109" s="23">
        <v>2.0276497695852536E-2</v>
      </c>
      <c r="CO109" s="23">
        <v>3.1453430804558959E-2</v>
      </c>
      <c r="CP109" s="23">
        <v>1.343161179341521E-2</v>
      </c>
      <c r="CQ109" s="23">
        <v>6.6940444182534711E-2</v>
      </c>
      <c r="CR109" s="23">
        <v>1.0559982354076484E-2</v>
      </c>
      <c r="CS109" s="23">
        <v>1.6538567115015099E-2</v>
      </c>
      <c r="CT109" s="23">
        <v>1.763113292685611E-2</v>
      </c>
      <c r="CU109" s="23">
        <v>1.9558881971122002E-2</v>
      </c>
      <c r="CV109" s="23">
        <v>2.3912930631737408E-2</v>
      </c>
      <c r="CW109" s="23">
        <v>1.6175502140270002E-2</v>
      </c>
      <c r="CX109" s="23">
        <v>3.9935723505703222E-2</v>
      </c>
      <c r="CY109" s="23">
        <v>2.4866726098184615E-2</v>
      </c>
      <c r="CZ109" s="23">
        <v>2.1639476877443709E-2</v>
      </c>
      <c r="DA109" s="23">
        <v>0</v>
      </c>
      <c r="DB109" s="23">
        <v>2.9098329680296276E-3</v>
      </c>
      <c r="DC109" s="16">
        <v>1.3192598859274072E-2</v>
      </c>
    </row>
    <row r="110" spans="1:107" customFormat="1" ht="12.75" customHeight="1">
      <c r="A110" s="254">
        <v>911</v>
      </c>
      <c r="B110" s="298" t="s">
        <v>224</v>
      </c>
      <c r="C110" s="1">
        <v>6.3446151118203786E-2</v>
      </c>
      <c r="D110" s="1">
        <v>6.1042240587695133E-2</v>
      </c>
      <c r="E110" s="1">
        <v>0.36606114311032345</v>
      </c>
      <c r="F110" s="1">
        <v>0.13783524587453289</v>
      </c>
      <c r="G110" s="1">
        <v>0.11449734394094321</v>
      </c>
      <c r="H110" s="1">
        <v>0.33661656790801708</v>
      </c>
      <c r="I110" s="1">
        <v>0</v>
      </c>
      <c r="J110" s="1">
        <v>0.19916182253106873</v>
      </c>
      <c r="K110" s="1">
        <v>8.5145698860636609E-2</v>
      </c>
      <c r="L110" s="1">
        <v>6.6107151069211306E-2</v>
      </c>
      <c r="M110" s="1">
        <v>0</v>
      </c>
      <c r="N110" s="1">
        <v>0.33573717948717946</v>
      </c>
      <c r="O110" s="1">
        <v>0.16070744477078278</v>
      </c>
      <c r="P110" s="1">
        <v>0.22103404623892331</v>
      </c>
      <c r="Q110" s="1">
        <v>0.42010820559062217</v>
      </c>
      <c r="R110" s="1">
        <v>9.3487160401935249E-2</v>
      </c>
      <c r="S110" s="1">
        <v>0.25263937766253008</v>
      </c>
      <c r="T110" s="1">
        <v>0.31147657191465228</v>
      </c>
      <c r="U110" s="1">
        <v>8.3773732628694461E-2</v>
      </c>
      <c r="V110" s="1">
        <v>2.1649798341069934E-2</v>
      </c>
      <c r="W110" s="1">
        <v>1.2335278681942672E-2</v>
      </c>
      <c r="X110" s="1">
        <v>6.9961266755539696E-3</v>
      </c>
      <c r="Y110" s="1">
        <v>1.6254933857930112E-2</v>
      </c>
      <c r="Z110" s="1">
        <v>0</v>
      </c>
      <c r="AA110" s="1">
        <v>4.5043761449216367E-2</v>
      </c>
      <c r="AB110" s="1">
        <v>0.12132076219149864</v>
      </c>
      <c r="AC110" s="1">
        <v>4.7026706932271466E-3</v>
      </c>
      <c r="AD110" s="1">
        <v>3.5736600234740415E-3</v>
      </c>
      <c r="AE110" s="1">
        <v>0.22773814805966075</v>
      </c>
      <c r="AF110" s="1">
        <v>0.15161138555633968</v>
      </c>
      <c r="AG110" s="1">
        <v>0.11233885819521179</v>
      </c>
      <c r="AH110" s="1">
        <v>0.61849710982658956</v>
      </c>
      <c r="AI110" s="1">
        <v>0.17622380119255901</v>
      </c>
      <c r="AJ110" s="1">
        <v>0.29432422171602124</v>
      </c>
      <c r="AK110" s="1">
        <v>7.0228187919463086E-2</v>
      </c>
      <c r="AL110" s="1">
        <v>1.5681423501166643E-2</v>
      </c>
      <c r="AM110" s="1">
        <v>9.0258541089566019E-2</v>
      </c>
      <c r="AN110" s="1">
        <v>0.41780581843673326</v>
      </c>
      <c r="AO110" s="1">
        <v>1.8939864069861538E-3</v>
      </c>
      <c r="AP110" s="1">
        <v>0.3303413945831537</v>
      </c>
      <c r="AQ110" s="1">
        <v>0.38104768534632788</v>
      </c>
      <c r="AR110" s="1">
        <v>0.3632117333831566</v>
      </c>
      <c r="AS110" s="1">
        <v>0.18763762882057605</v>
      </c>
      <c r="AT110" s="1">
        <v>0.31259137426900585</v>
      </c>
      <c r="AU110" s="1">
        <v>5.8053025743238576E-2</v>
      </c>
      <c r="AV110" s="1">
        <v>0.19816233939532579</v>
      </c>
      <c r="AW110" s="1">
        <v>0.4882138517618469</v>
      </c>
      <c r="AX110" s="1">
        <v>0.224095956297132</v>
      </c>
      <c r="AY110" s="1">
        <v>0.14439987658130207</v>
      </c>
      <c r="AZ110" s="1">
        <v>0.29521126760563382</v>
      </c>
      <c r="BA110" s="1">
        <v>0.16666666666666666</v>
      </c>
      <c r="BB110" s="1">
        <v>0.19954721148536719</v>
      </c>
      <c r="BC110" s="1">
        <v>0.10608078118064802</v>
      </c>
      <c r="BD110" s="1">
        <v>9.4909634583180219E-2</v>
      </c>
      <c r="BE110" s="1">
        <v>0.17604073358163216</v>
      </c>
      <c r="BF110" s="1">
        <v>0</v>
      </c>
      <c r="BG110" s="1">
        <v>0.41992608561749306</v>
      </c>
      <c r="BH110" s="1">
        <v>0.24244881410906141</v>
      </c>
      <c r="BI110" s="1">
        <v>0.33614351120712682</v>
      </c>
      <c r="BJ110" s="1">
        <v>0.3435785442261764</v>
      </c>
      <c r="BK110" s="1">
        <v>0.34472090711271475</v>
      </c>
      <c r="BL110" s="1">
        <v>0.42820443763077753</v>
      </c>
      <c r="BM110" s="1">
        <v>6.9611392059159893E-2</v>
      </c>
      <c r="BN110" s="1">
        <v>0.17358646794416843</v>
      </c>
      <c r="BO110" s="1">
        <v>0.12788181319791095</v>
      </c>
      <c r="BP110" s="1">
        <v>0.21349414380039153</v>
      </c>
      <c r="BQ110" s="1">
        <v>0.4291901406010713</v>
      </c>
      <c r="BR110" s="1">
        <v>0.32251323018842487</v>
      </c>
      <c r="BS110" s="1">
        <v>0.1672260482957022</v>
      </c>
      <c r="BT110" s="1">
        <v>8.6010709504685409E-2</v>
      </c>
      <c r="BU110" s="1">
        <v>0</v>
      </c>
      <c r="BV110" s="1">
        <v>0.5475396163469558</v>
      </c>
      <c r="BW110" s="1">
        <v>0.55575431375652995</v>
      </c>
      <c r="BX110" s="1">
        <v>0</v>
      </c>
      <c r="BY110" s="1">
        <v>7.8751538229352894E-2</v>
      </c>
      <c r="BZ110" s="1">
        <v>7.1143154968728278E-2</v>
      </c>
      <c r="CA110" s="1">
        <v>0.32678751258811684</v>
      </c>
      <c r="CB110" s="1">
        <v>1.8504676673198522E-2</v>
      </c>
      <c r="CC110" s="1">
        <v>0.31815395393642176</v>
      </c>
      <c r="CD110" s="1">
        <v>1.7094965104685942</v>
      </c>
      <c r="CE110" s="1">
        <v>5.7620958106425528E-2</v>
      </c>
      <c r="CF110" s="1">
        <v>0.17150590551181102</v>
      </c>
      <c r="CG110" s="1">
        <v>0.76321104005385387</v>
      </c>
      <c r="CH110" s="1">
        <v>0.73134328358208955</v>
      </c>
      <c r="CI110" s="1">
        <v>0.24672260094389092</v>
      </c>
      <c r="CJ110" s="1">
        <v>0.36779293281102149</v>
      </c>
      <c r="CK110" s="1">
        <v>0.71724568545667977</v>
      </c>
      <c r="CL110" s="1">
        <v>0.24804105124471257</v>
      </c>
      <c r="CM110" s="1">
        <v>0.43244596190378393</v>
      </c>
      <c r="CN110" s="1">
        <v>2.3265745007680492</v>
      </c>
      <c r="CO110" s="1">
        <v>0.58548043904186065</v>
      </c>
      <c r="CP110" s="1">
        <v>0.59315117814137697</v>
      </c>
      <c r="CQ110" s="1">
        <v>0.32164561157968397</v>
      </c>
      <c r="CR110" s="1">
        <v>0.24348617276461992</v>
      </c>
      <c r="CS110" s="1">
        <v>0.32987922042272855</v>
      </c>
      <c r="CT110" s="1">
        <v>0.65536748035482384</v>
      </c>
      <c r="CU110" s="1">
        <v>0.48981984368790571</v>
      </c>
      <c r="CV110" s="1">
        <v>0.27390860484833801</v>
      </c>
      <c r="CW110" s="1">
        <v>0.29572769180111952</v>
      </c>
      <c r="CX110" s="1">
        <v>0.30497089117778775</v>
      </c>
      <c r="CY110" s="1">
        <v>3.307900390051266E-2</v>
      </c>
      <c r="CZ110" s="1">
        <v>0.26825760639971236</v>
      </c>
      <c r="DA110" s="1">
        <v>0</v>
      </c>
      <c r="DB110" s="1">
        <v>3.5711586425818155E-2</v>
      </c>
      <c r="DC110" s="3">
        <v>0.18323244925649623</v>
      </c>
    </row>
    <row r="111" spans="1:107" customFormat="1" ht="12.75" customHeight="1">
      <c r="A111" s="254">
        <v>921</v>
      </c>
      <c r="B111" s="298" t="s">
        <v>225</v>
      </c>
      <c r="C111" s="1">
        <v>0.32011215284704214</v>
      </c>
      <c r="D111" s="1">
        <v>8.7075298438934801E-2</v>
      </c>
      <c r="E111" s="1">
        <v>0.14745237040319006</v>
      </c>
      <c r="F111" s="1">
        <v>0.39095208174873508</v>
      </c>
      <c r="G111" s="1">
        <v>0.1831309075491932</v>
      </c>
      <c r="H111" s="1">
        <v>-8.3192716713102854E-2</v>
      </c>
      <c r="I111" s="1">
        <v>0</v>
      </c>
      <c r="J111" s="1">
        <v>5.1742310920922248E-2</v>
      </c>
      <c r="K111" s="1">
        <v>9.2094282746053108E-2</v>
      </c>
      <c r="L111" s="1">
        <v>5.0931248562888019E-2</v>
      </c>
      <c r="M111" s="1">
        <v>0</v>
      </c>
      <c r="N111" s="1">
        <v>-0.17094017094017094</v>
      </c>
      <c r="O111" s="1">
        <v>0.18892861703486144</v>
      </c>
      <c r="P111" s="1">
        <v>0.10950096608701446</v>
      </c>
      <c r="Q111" s="1">
        <v>-5.5635707844905319E-2</v>
      </c>
      <c r="R111" s="1">
        <v>0.21618905842947525</v>
      </c>
      <c r="S111" s="1">
        <v>5.7973698833117246E-2</v>
      </c>
      <c r="T111" s="1">
        <v>6.4506982349188349E-2</v>
      </c>
      <c r="U111" s="1">
        <v>0.10765316108827559</v>
      </c>
      <c r="V111" s="1">
        <v>5.7073282094208963E-2</v>
      </c>
      <c r="W111" s="1">
        <v>2.5975422647299216E-2</v>
      </c>
      <c r="X111" s="1">
        <v>5.4499459414067829E-2</v>
      </c>
      <c r="Y111" s="1">
        <v>0.12304064363989457</v>
      </c>
      <c r="Z111" s="1">
        <v>0</v>
      </c>
      <c r="AA111" s="1">
        <v>0.28442906574394461</v>
      </c>
      <c r="AB111" s="1">
        <v>0.3035296913995959</v>
      </c>
      <c r="AC111" s="1">
        <v>-6.2360747634337835E-3</v>
      </c>
      <c r="AD111" s="1">
        <v>-3.2881175804219488E-2</v>
      </c>
      <c r="AE111" s="1">
        <v>-3.0461790504795385E-2</v>
      </c>
      <c r="AF111" s="1">
        <v>0.11789382890300322</v>
      </c>
      <c r="AG111" s="1">
        <v>0.26058931860036832</v>
      </c>
      <c r="AH111" s="1">
        <v>-0.30635838150289019</v>
      </c>
      <c r="AI111" s="1">
        <v>0.11682793587317457</v>
      </c>
      <c r="AJ111" s="1">
        <v>3.1748291571753989E-2</v>
      </c>
      <c r="AK111" s="1">
        <v>0.24601342281879193</v>
      </c>
      <c r="AL111" s="1">
        <v>8.0253480929824123E-2</v>
      </c>
      <c r="AM111" s="1">
        <v>0.45267774699907665</v>
      </c>
      <c r="AN111" s="1">
        <v>-0.24710830704521555</v>
      </c>
      <c r="AO111" s="1">
        <v>0.15632958838685976</v>
      </c>
      <c r="AP111" s="1">
        <v>-0.11402030337475012</v>
      </c>
      <c r="AQ111" s="1">
        <v>-0.16246084232509572</v>
      </c>
      <c r="AR111" s="1">
        <v>-1.7515997944789575E-2</v>
      </c>
      <c r="AS111" s="1">
        <v>0.18131771337972341</v>
      </c>
      <c r="AT111" s="1">
        <v>7.9008284600389861E-2</v>
      </c>
      <c r="AU111" s="1">
        <v>0.16947714288533455</v>
      </c>
      <c r="AV111" s="1">
        <v>-8.524915170231423E-2</v>
      </c>
      <c r="AW111" s="1">
        <v>-0.1212636695018226</v>
      </c>
      <c r="AX111" s="1">
        <v>-1.3360251766522177E-2</v>
      </c>
      <c r="AY111" s="1">
        <v>0.10212897253933971</v>
      </c>
      <c r="AZ111" s="1">
        <v>7.6995305164319246E-3</v>
      </c>
      <c r="BA111" s="1">
        <v>0.11165349449868278</v>
      </c>
      <c r="BB111" s="1">
        <v>-5.0839315295416895E-2</v>
      </c>
      <c r="BC111" s="1">
        <v>2.3524189968930315E-2</v>
      </c>
      <c r="BD111" s="1">
        <v>1.481919903954311E-2</v>
      </c>
      <c r="BE111" s="1">
        <v>2.3549101881099429E-2</v>
      </c>
      <c r="BF111" s="1">
        <v>0</v>
      </c>
      <c r="BG111" s="1">
        <v>-0.11795503541730828</v>
      </c>
      <c r="BH111" s="1">
        <v>2.6251773768497872E-2</v>
      </c>
      <c r="BI111" s="1">
        <v>2.478548767286343E-2</v>
      </c>
      <c r="BJ111" s="1">
        <v>1.533016330658175E-2</v>
      </c>
      <c r="BK111" s="1">
        <v>1.2061929491591411E-2</v>
      </c>
      <c r="BL111" s="1">
        <v>2.5627214154011892E-2</v>
      </c>
      <c r="BM111" s="1">
        <v>-0.14023487181909269</v>
      </c>
      <c r="BN111" s="1">
        <v>-7.3988644428672812E-2</v>
      </c>
      <c r="BO111" s="1">
        <v>0.13232535995614161</v>
      </c>
      <c r="BP111" s="1">
        <v>0.33096652178240815</v>
      </c>
      <c r="BQ111" s="1">
        <v>0.11514874332162235</v>
      </c>
      <c r="BR111" s="1">
        <v>0.20874083276752908</v>
      </c>
      <c r="BS111" s="1">
        <v>0.17467962688518873</v>
      </c>
      <c r="BT111" s="1">
        <v>0.38092541104589295</v>
      </c>
      <c r="BU111" s="1">
        <v>0.50815421155034068</v>
      </c>
      <c r="BV111" s="1">
        <v>-0.2873227689741451</v>
      </c>
      <c r="BW111" s="1">
        <v>2.9515592844704765E-2</v>
      </c>
      <c r="BX111" s="1">
        <v>0</v>
      </c>
      <c r="BY111" s="1">
        <v>0.12477652139589961</v>
      </c>
      <c r="BZ111" s="1">
        <v>3.3877692842251561E-2</v>
      </c>
      <c r="CA111" s="1">
        <v>7.452165156092648E-2</v>
      </c>
      <c r="CB111" s="1">
        <v>0.2508838205288782</v>
      </c>
      <c r="CC111" s="1">
        <v>0.1386286014537175</v>
      </c>
      <c r="CD111" s="1">
        <v>-1.0032402791625126</v>
      </c>
      <c r="CE111" s="1">
        <v>0.30802027392436265</v>
      </c>
      <c r="CF111" s="1">
        <v>0.16088418635170604</v>
      </c>
      <c r="CG111" s="1">
        <v>-0.2570683271625715</v>
      </c>
      <c r="CH111" s="1">
        <v>-0.50474898236092269</v>
      </c>
      <c r="CI111" s="1">
        <v>6.5110994581366891E-2</v>
      </c>
      <c r="CJ111" s="1">
        <v>0</v>
      </c>
      <c r="CK111" s="1">
        <v>2.8672044756362547E-3</v>
      </c>
      <c r="CL111" s="1">
        <v>9.2457758361648521E-4</v>
      </c>
      <c r="CM111" s="1">
        <v>2.5759014906470881E-2</v>
      </c>
      <c r="CN111" s="1">
        <v>-1.7231950844854071</v>
      </c>
      <c r="CO111" s="1">
        <v>6.9627320032864936E-3</v>
      </c>
      <c r="CP111" s="1">
        <v>4.7785734288114577E-2</v>
      </c>
      <c r="CQ111" s="1">
        <v>3.4547530477698797E-2</v>
      </c>
      <c r="CR111" s="1">
        <v>-1.1442278529873997E-2</v>
      </c>
      <c r="CS111" s="1">
        <v>-0.16517979687071097</v>
      </c>
      <c r="CT111" s="1">
        <v>-0.35099381479606434</v>
      </c>
      <c r="CU111" s="1">
        <v>9.5105311961849251E-2</v>
      </c>
      <c r="CV111" s="1">
        <v>3.0782274669942728E-2</v>
      </c>
      <c r="CW111" s="1">
        <v>3.2227527164965429E-2</v>
      </c>
      <c r="CX111" s="1">
        <v>0.19011617186059376</v>
      </c>
      <c r="CY111" s="1">
        <v>0.46722113377966573</v>
      </c>
      <c r="CZ111" s="1">
        <v>0.1539031953620062</v>
      </c>
      <c r="DA111" s="1">
        <v>0</v>
      </c>
      <c r="DB111" s="1">
        <v>0.27938175496939005</v>
      </c>
      <c r="DC111" s="3">
        <v>8.9758628318374001E-2</v>
      </c>
    </row>
    <row r="112" spans="1:107" customFormat="1" ht="12.75" customHeight="1">
      <c r="A112" s="254">
        <v>931</v>
      </c>
      <c r="B112" s="298" t="s">
        <v>226</v>
      </c>
      <c r="C112" s="1">
        <v>0.18729082164150984</v>
      </c>
      <c r="D112" s="1">
        <v>8.0853994490358128E-2</v>
      </c>
      <c r="E112" s="1">
        <v>8.8879042977403636E-2</v>
      </c>
      <c r="F112" s="1">
        <v>0.1152815899996693</v>
      </c>
      <c r="G112" s="1">
        <v>0.11147966182008628</v>
      </c>
      <c r="H112" s="1">
        <v>7.1380920613742502E-2</v>
      </c>
      <c r="I112" s="1">
        <v>0</v>
      </c>
      <c r="J112" s="1">
        <v>3.373538080901798E-2</v>
      </c>
      <c r="K112" s="1">
        <v>0.10780523528109406</v>
      </c>
      <c r="L112" s="1">
        <v>2.3683605426534835E-2</v>
      </c>
      <c r="M112" s="1">
        <v>0</v>
      </c>
      <c r="N112" s="1">
        <v>0.12446581196581197</v>
      </c>
      <c r="O112" s="1">
        <v>0.13810496743710893</v>
      </c>
      <c r="P112" s="1">
        <v>5.6166300219868077E-2</v>
      </c>
      <c r="Q112" s="1">
        <v>2.3174030658250678E-2</v>
      </c>
      <c r="R112" s="1">
        <v>7.6293263863044289E-2</v>
      </c>
      <c r="S112" s="1">
        <v>2.7042044823115393E-2</v>
      </c>
      <c r="T112" s="1">
        <v>9.3712341390798898E-2</v>
      </c>
      <c r="U112" s="1">
        <v>7.2225484439224899E-2</v>
      </c>
      <c r="V112" s="1">
        <v>0.23339167491058518</v>
      </c>
      <c r="W112" s="1">
        <v>5.4359827356285577E-2</v>
      </c>
      <c r="X112" s="1">
        <v>6.5179967879748502E-2</v>
      </c>
      <c r="Y112" s="1">
        <v>1.6393649352450849E-2</v>
      </c>
      <c r="Z112" s="1">
        <v>0</v>
      </c>
      <c r="AA112" s="1">
        <v>0.16006513331976388</v>
      </c>
      <c r="AB112" s="1">
        <v>8.6360575208968823E-2</v>
      </c>
      <c r="AC112" s="1">
        <v>1.6464557179647926E-2</v>
      </c>
      <c r="AD112" s="1">
        <v>0.21399333150368169</v>
      </c>
      <c r="AE112" s="1">
        <v>7.9132393597051098E-2</v>
      </c>
      <c r="AF112" s="1">
        <v>8.9547557437465689E-2</v>
      </c>
      <c r="AG112" s="1">
        <v>1.0589318600368325E-2</v>
      </c>
      <c r="AH112" s="1">
        <v>0.22543352601156069</v>
      </c>
      <c r="AI112" s="1">
        <v>0.13125290106044918</v>
      </c>
      <c r="AJ112" s="1">
        <v>0.1005125284738041</v>
      </c>
      <c r="AK112" s="1">
        <v>4.4348993288590606E-2</v>
      </c>
      <c r="AL112" s="1">
        <v>8.201399971291301E-2</v>
      </c>
      <c r="AM112" s="1">
        <v>6.394275161588181E-2</v>
      </c>
      <c r="AN112" s="1">
        <v>1.4020329477742727E-2</v>
      </c>
      <c r="AO112" s="1">
        <v>2.2236343687787635E-2</v>
      </c>
      <c r="AP112" s="1">
        <v>2.4418923685964017E-2</v>
      </c>
      <c r="AQ112" s="1">
        <v>5.5168813087365126E-2</v>
      </c>
      <c r="AR112" s="1">
        <v>7.3006679433882948E-2</v>
      </c>
      <c r="AS112" s="1">
        <v>8.4272879415132562E-2</v>
      </c>
      <c r="AT112" s="1">
        <v>6.3748781676413249E-2</v>
      </c>
      <c r="AU112" s="1">
        <v>7.4378126634236832E-2</v>
      </c>
      <c r="AV112" s="1">
        <v>0.17881352701208586</v>
      </c>
      <c r="AW112" s="1">
        <v>8.7079789388416359E-2</v>
      </c>
      <c r="AX112" s="1">
        <v>6.5494923104328723E-2</v>
      </c>
      <c r="AY112" s="1">
        <v>0.19592718296821968</v>
      </c>
      <c r="AZ112" s="1">
        <v>0.13004694835680752</v>
      </c>
      <c r="BA112" s="1">
        <v>4.2073454207345422E-2</v>
      </c>
      <c r="BB112" s="1">
        <v>0.16500276090557703</v>
      </c>
      <c r="BC112" s="1">
        <v>0.11762094984465157</v>
      </c>
      <c r="BD112" s="1">
        <v>5.4620375487030748E-2</v>
      </c>
      <c r="BE112" s="1">
        <v>4.3515157229739289E-2</v>
      </c>
      <c r="BF112" s="1">
        <v>0</v>
      </c>
      <c r="BG112" s="1">
        <v>8.5155528179858331E-2</v>
      </c>
      <c r="BH112" s="1">
        <v>1.7737684978714779E-2</v>
      </c>
      <c r="BI112" s="1">
        <v>2.637880697873856E-2</v>
      </c>
      <c r="BJ112" s="1">
        <v>2.703487746627364E-2</v>
      </c>
      <c r="BK112" s="1">
        <v>4.6829485334501292E-2</v>
      </c>
      <c r="BL112" s="1">
        <v>2.577223476765626E-2</v>
      </c>
      <c r="BM112" s="1">
        <v>0.19099107001285351</v>
      </c>
      <c r="BN112" s="1">
        <v>0.13614856872486397</v>
      </c>
      <c r="BO112" s="1">
        <v>0.22976599244019968</v>
      </c>
      <c r="BP112" s="1">
        <v>8.037758386144199E-2</v>
      </c>
      <c r="BQ112" s="1">
        <v>7.1208309946018608E-2</v>
      </c>
      <c r="BR112" s="1">
        <v>0.10796989439926036</v>
      </c>
      <c r="BS112" s="1">
        <v>0.21983698021096679</v>
      </c>
      <c r="BT112" s="1">
        <v>0.21455909106511517</v>
      </c>
      <c r="BU112" s="1">
        <v>0.30218315511995958</v>
      </c>
      <c r="BV112" s="1">
        <v>0.37666805671392828</v>
      </c>
      <c r="BW112" s="1">
        <v>7.4513218299825865E-2</v>
      </c>
      <c r="BX112" s="1">
        <v>0</v>
      </c>
      <c r="BY112" s="1">
        <v>0.11344006129698855</v>
      </c>
      <c r="BZ112" s="1">
        <v>0.13377345378735234</v>
      </c>
      <c r="CA112" s="1">
        <v>0.13695871097683787</v>
      </c>
      <c r="CB112" s="1">
        <v>0.17640047675804529</v>
      </c>
      <c r="CC112" s="1">
        <v>6.1301339872142917E-2</v>
      </c>
      <c r="CD112" s="1">
        <v>5.3215353938185446E-2</v>
      </c>
      <c r="CE112" s="1">
        <v>0.13270490875476348</v>
      </c>
      <c r="CF112" s="1">
        <v>7.8494094488188976E-2</v>
      </c>
      <c r="CG112" s="1">
        <v>6.3236284079434532E-2</v>
      </c>
      <c r="CH112" s="1">
        <v>2.3066485753052916E-2</v>
      </c>
      <c r="CI112" s="1">
        <v>4.5796189477364094E-2</v>
      </c>
      <c r="CJ112" s="1">
        <v>0</v>
      </c>
      <c r="CK112" s="1">
        <v>2.2942630934838532E-2</v>
      </c>
      <c r="CL112" s="1">
        <v>0.2485033400365208</v>
      </c>
      <c r="CM112" s="1">
        <v>8.2293645496397463E-2</v>
      </c>
      <c r="CN112" s="1">
        <v>3.1029185867895544E-2</v>
      </c>
      <c r="CO112" s="1">
        <v>2.2268102049845157E-2</v>
      </c>
      <c r="CP112" s="1">
        <v>7.6949233908068973E-2</v>
      </c>
      <c r="CQ112" s="1">
        <v>0.12979264115502193</v>
      </c>
      <c r="CR112" s="1">
        <v>0.40172047754280515</v>
      </c>
      <c r="CS112" s="1">
        <v>7.7340104309634922E-2</v>
      </c>
      <c r="CT112" s="1">
        <v>3.8189782307235146E-2</v>
      </c>
      <c r="CU112" s="1">
        <v>8.3209696648562717E-2</v>
      </c>
      <c r="CV112" s="1">
        <v>0.12039520357136678</v>
      </c>
      <c r="CW112" s="1">
        <v>5.9447371309406215E-2</v>
      </c>
      <c r="CX112" s="1">
        <v>0.10940175443218039</v>
      </c>
      <c r="CY112" s="1">
        <v>0.13711310975843388</v>
      </c>
      <c r="CZ112" s="1">
        <v>0.14990337512920768</v>
      </c>
      <c r="DA112" s="1">
        <v>0</v>
      </c>
      <c r="DB112" s="1">
        <v>5.4908926007104529E-2</v>
      </c>
      <c r="DC112" s="3">
        <v>9.0468947169026648E-2</v>
      </c>
    </row>
    <row r="113" spans="1:107" customFormat="1" ht="12.75" customHeight="1">
      <c r="A113" s="254">
        <v>932</v>
      </c>
      <c r="B113" s="298" t="s">
        <v>370</v>
      </c>
      <c r="C113" s="1">
        <v>0</v>
      </c>
      <c r="D113" s="1">
        <v>0</v>
      </c>
      <c r="E113" s="1">
        <v>0</v>
      </c>
      <c r="F113" s="1">
        <v>0</v>
      </c>
      <c r="G113" s="1">
        <v>0</v>
      </c>
      <c r="H113" s="1">
        <v>0</v>
      </c>
      <c r="I113" s="1">
        <v>0</v>
      </c>
      <c r="J113" s="1">
        <v>7.5738927915475359E-4</v>
      </c>
      <c r="K113" s="1">
        <v>0</v>
      </c>
      <c r="L113" s="1">
        <v>0</v>
      </c>
      <c r="M113" s="1">
        <v>0</v>
      </c>
      <c r="N113" s="1">
        <v>0</v>
      </c>
      <c r="O113" s="1">
        <v>0</v>
      </c>
      <c r="P113" s="1">
        <v>0</v>
      </c>
      <c r="Q113" s="1">
        <v>0</v>
      </c>
      <c r="R113" s="1">
        <v>0</v>
      </c>
      <c r="S113" s="1">
        <v>0</v>
      </c>
      <c r="T113" s="1">
        <v>0</v>
      </c>
      <c r="U113" s="1">
        <v>0</v>
      </c>
      <c r="V113" s="1">
        <v>0</v>
      </c>
      <c r="W113" s="1">
        <v>0</v>
      </c>
      <c r="X113" s="1">
        <v>0</v>
      </c>
      <c r="Y113" s="1">
        <v>0</v>
      </c>
      <c r="Z113" s="1">
        <v>0</v>
      </c>
      <c r="AA113" s="1">
        <v>0</v>
      </c>
      <c r="AB113" s="1">
        <v>0</v>
      </c>
      <c r="AC113" s="1">
        <v>0</v>
      </c>
      <c r="AD113" s="1">
        <v>0</v>
      </c>
      <c r="AE113" s="1">
        <v>0</v>
      </c>
      <c r="AF113" s="1">
        <v>0</v>
      </c>
      <c r="AG113" s="1">
        <v>0</v>
      </c>
      <c r="AH113" s="1">
        <v>0</v>
      </c>
      <c r="AI113" s="1">
        <v>0</v>
      </c>
      <c r="AJ113" s="1">
        <v>0</v>
      </c>
      <c r="AK113" s="1">
        <v>0</v>
      </c>
      <c r="AL113" s="1">
        <v>0</v>
      </c>
      <c r="AM113" s="1">
        <v>0</v>
      </c>
      <c r="AN113" s="1">
        <v>0</v>
      </c>
      <c r="AO113" s="1">
        <v>0</v>
      </c>
      <c r="AP113" s="1">
        <v>0</v>
      </c>
      <c r="AQ113" s="1">
        <v>0</v>
      </c>
      <c r="AR113" s="1">
        <v>0</v>
      </c>
      <c r="AS113" s="1">
        <v>0</v>
      </c>
      <c r="AT113" s="1">
        <v>0</v>
      </c>
      <c r="AU113" s="1">
        <v>0</v>
      </c>
      <c r="AV113" s="1">
        <v>0</v>
      </c>
      <c r="AW113" s="1">
        <v>0</v>
      </c>
      <c r="AX113" s="1">
        <v>0</v>
      </c>
      <c r="AY113" s="1">
        <v>0</v>
      </c>
      <c r="AZ113" s="1">
        <v>0</v>
      </c>
      <c r="BA113" s="1">
        <v>0</v>
      </c>
      <c r="BB113" s="1">
        <v>0</v>
      </c>
      <c r="BC113" s="1">
        <v>0</v>
      </c>
      <c r="BD113" s="1">
        <v>0</v>
      </c>
      <c r="BE113" s="1">
        <v>0</v>
      </c>
      <c r="BF113" s="1">
        <v>0</v>
      </c>
      <c r="BG113" s="1">
        <v>0</v>
      </c>
      <c r="BH113" s="1">
        <v>0</v>
      </c>
      <c r="BI113" s="1">
        <v>0</v>
      </c>
      <c r="BJ113" s="1">
        <v>0</v>
      </c>
      <c r="BK113" s="1">
        <v>0</v>
      </c>
      <c r="BL113" s="1">
        <v>0</v>
      </c>
      <c r="BM113" s="1">
        <v>0</v>
      </c>
      <c r="BN113" s="1">
        <v>0</v>
      </c>
      <c r="BO113" s="1">
        <v>1.6389185445941656E-2</v>
      </c>
      <c r="BP113" s="1">
        <v>2.146720196423239E-2</v>
      </c>
      <c r="BQ113" s="1">
        <v>0</v>
      </c>
      <c r="BR113" s="1">
        <v>0</v>
      </c>
      <c r="BS113" s="1">
        <v>0</v>
      </c>
      <c r="BT113" s="1">
        <v>0</v>
      </c>
      <c r="BU113" s="1">
        <v>0</v>
      </c>
      <c r="BV113" s="1">
        <v>0</v>
      </c>
      <c r="BW113" s="1">
        <v>0</v>
      </c>
      <c r="BX113" s="1">
        <v>0</v>
      </c>
      <c r="BY113" s="1">
        <v>0</v>
      </c>
      <c r="BZ113" s="1">
        <v>0</v>
      </c>
      <c r="CA113" s="1">
        <v>0</v>
      </c>
      <c r="CB113" s="1">
        <v>0</v>
      </c>
      <c r="CC113" s="1">
        <v>1.5325334968035731E-3</v>
      </c>
      <c r="CD113" s="1">
        <v>0</v>
      </c>
      <c r="CE113" s="1">
        <v>0</v>
      </c>
      <c r="CF113" s="1">
        <v>0</v>
      </c>
      <c r="CG113" s="1">
        <v>0</v>
      </c>
      <c r="CH113" s="1">
        <v>0</v>
      </c>
      <c r="CI113" s="1">
        <v>0</v>
      </c>
      <c r="CJ113" s="1">
        <v>0.30460118793489577</v>
      </c>
      <c r="CK113" s="1">
        <v>7.8763205874272588E-2</v>
      </c>
      <c r="CL113" s="1">
        <v>4.035781152485958E-2</v>
      </c>
      <c r="CM113" s="1">
        <v>0</v>
      </c>
      <c r="CN113" s="1">
        <v>3.3794162826420891E-3</v>
      </c>
      <c r="CO113" s="1">
        <v>2.1488613141761644E-2</v>
      </c>
      <c r="CP113" s="1">
        <v>0</v>
      </c>
      <c r="CQ113" s="1">
        <v>0</v>
      </c>
      <c r="CR113" s="1">
        <v>0</v>
      </c>
      <c r="CS113" s="1">
        <v>0</v>
      </c>
      <c r="CT113" s="1">
        <v>0</v>
      </c>
      <c r="CU113" s="1">
        <v>0</v>
      </c>
      <c r="CV113" s="1">
        <v>0</v>
      </c>
      <c r="CW113" s="1">
        <v>0</v>
      </c>
      <c r="CX113" s="1">
        <v>0</v>
      </c>
      <c r="CY113" s="1">
        <v>0</v>
      </c>
      <c r="CZ113" s="1">
        <v>0</v>
      </c>
      <c r="DA113" s="1">
        <v>0</v>
      </c>
      <c r="DB113" s="1">
        <v>0</v>
      </c>
      <c r="DC113" s="3">
        <v>1.3633165557179196E-2</v>
      </c>
    </row>
    <row r="114" spans="1:107" customFormat="1" ht="12.75" customHeight="1">
      <c r="A114" s="254">
        <v>941</v>
      </c>
      <c r="B114" s="298" t="s">
        <v>227</v>
      </c>
      <c r="C114" s="1">
        <v>5.8126648491699358E-2</v>
      </c>
      <c r="D114" s="1">
        <v>2.1005509641873279E-2</v>
      </c>
      <c r="E114" s="1">
        <v>1.9317678334071775E-2</v>
      </c>
      <c r="F114" s="1">
        <v>2.9167631204735606E-2</v>
      </c>
      <c r="G114" s="1">
        <v>4.3045614385116095E-2</v>
      </c>
      <c r="H114" s="1">
        <v>3.0020013342228154E-2</v>
      </c>
      <c r="I114" s="1">
        <v>0</v>
      </c>
      <c r="J114" s="1">
        <v>1.4977372995285251E-2</v>
      </c>
      <c r="K114" s="1">
        <v>0.44424953590953214</v>
      </c>
      <c r="L114" s="1">
        <v>1.2531616463554841E-2</v>
      </c>
      <c r="M114" s="1">
        <v>0</v>
      </c>
      <c r="N114" s="1">
        <v>6.5705128205128208E-2</v>
      </c>
      <c r="O114" s="1">
        <v>6.1039458562124886E-2</v>
      </c>
      <c r="P114" s="1">
        <v>1.8155773202745019E-2</v>
      </c>
      <c r="Q114" s="1">
        <v>3.9495040577096484E-2</v>
      </c>
      <c r="R114" s="1">
        <v>6.4160774097506507E-2</v>
      </c>
      <c r="S114" s="1">
        <v>3.5376921652157806E-2</v>
      </c>
      <c r="T114" s="1">
        <v>3.0693981711207203E-2</v>
      </c>
      <c r="U114" s="1">
        <v>2.4075161479741633E-2</v>
      </c>
      <c r="V114" s="1">
        <v>1.3202952591127007E-2</v>
      </c>
      <c r="W114" s="1">
        <v>1.482671102252685E-2</v>
      </c>
      <c r="X114" s="1">
        <v>1.9618545771358391E-2</v>
      </c>
      <c r="Y114" s="1">
        <v>1.5019104906745356E-2</v>
      </c>
      <c r="Z114" s="1">
        <v>0</v>
      </c>
      <c r="AA114" s="1">
        <v>3.6983513128434765E-2</v>
      </c>
      <c r="AB114" s="1">
        <v>5.3539595135285029E-2</v>
      </c>
      <c r="AC114" s="1">
        <v>0.22106372743959726</v>
      </c>
      <c r="AD114" s="1">
        <v>9.9910658499413156E-3</v>
      </c>
      <c r="AE114" s="1">
        <v>3.2594969111573772E-2</v>
      </c>
      <c r="AF114" s="1">
        <v>4.4695365796283228E-2</v>
      </c>
      <c r="AG114" s="1">
        <v>1.979742173112339E-2</v>
      </c>
      <c r="AH114" s="1">
        <v>2.8901734104046242E-2</v>
      </c>
      <c r="AI114" s="1">
        <v>4.6131324311779201E-2</v>
      </c>
      <c r="AJ114" s="1">
        <v>2.5721336370539104E-2</v>
      </c>
      <c r="AK114" s="1">
        <v>2.1369127516778524E-2</v>
      </c>
      <c r="AL114" s="1">
        <v>1.1065514941189385E-2</v>
      </c>
      <c r="AM114" s="1">
        <v>6.9713758079409049E-2</v>
      </c>
      <c r="AN114" s="1">
        <v>2.4535576586049771E-2</v>
      </c>
      <c r="AO114" s="1">
        <v>9.9887304085351028E-3</v>
      </c>
      <c r="AP114" s="1">
        <v>1.1092384274683495E-2</v>
      </c>
      <c r="AQ114" s="1">
        <v>4.0985033066481033E-2</v>
      </c>
      <c r="AR114" s="1">
        <v>2.9893969825774209E-2</v>
      </c>
      <c r="AS114" s="1">
        <v>1.3542675944684224E-2</v>
      </c>
      <c r="AT114" s="1">
        <v>9.9902534113060423E-3</v>
      </c>
      <c r="AU114" s="1">
        <v>1.6719784502747984E-2</v>
      </c>
      <c r="AV114" s="1">
        <v>1.6622822067177551E-2</v>
      </c>
      <c r="AW114" s="1">
        <v>2.6083434588902391E-2</v>
      </c>
      <c r="AX114" s="1">
        <v>7.7192565762128143E-3</v>
      </c>
      <c r="AY114" s="1">
        <v>1.2033323048441839E-2</v>
      </c>
      <c r="AZ114" s="1">
        <v>5.3521126760563377E-3</v>
      </c>
      <c r="BA114" s="1">
        <v>1.0925151092515109E-2</v>
      </c>
      <c r="BB114" s="1">
        <v>7.0458310325786861E-3</v>
      </c>
      <c r="BC114" s="1">
        <v>5.770084332001775E-3</v>
      </c>
      <c r="BD114" s="1">
        <v>-5.8429664204747867E-3</v>
      </c>
      <c r="BE114" s="1">
        <v>2.1215407100089578E-2</v>
      </c>
      <c r="BF114" s="1">
        <v>0</v>
      </c>
      <c r="BG114" s="1">
        <v>3.0489682784108407E-2</v>
      </c>
      <c r="BH114" s="1">
        <v>4.9361443340766267E-2</v>
      </c>
      <c r="BI114" s="1">
        <v>3.7119653593637968E-2</v>
      </c>
      <c r="BJ114" s="1">
        <v>3.3672569227790092E-2</v>
      </c>
      <c r="BK114" s="1">
        <v>4.0065071850167895E-2</v>
      </c>
      <c r="BL114" s="1">
        <v>3.3976258053823365E-2</v>
      </c>
      <c r="BM114" s="1">
        <v>3.9218398404949784E-2</v>
      </c>
      <c r="BN114" s="1">
        <v>2.7265199905370237E-2</v>
      </c>
      <c r="BO114" s="1">
        <v>3.990535822488963E-2</v>
      </c>
      <c r="BP114" s="1">
        <v>6.7420949600185812E-2</v>
      </c>
      <c r="BQ114" s="1">
        <v>3.6189704037863195E-2</v>
      </c>
      <c r="BR114" s="1">
        <v>1.6343315564672629E-2</v>
      </c>
      <c r="BS114" s="1">
        <v>9.1687734286461514E-2</v>
      </c>
      <c r="BT114" s="1">
        <v>5.1119005938283044E-2</v>
      </c>
      <c r="BU114" s="1">
        <v>4.8076319588275906E-2</v>
      </c>
      <c r="BV114" s="1">
        <v>4.3682235195996663E-2</v>
      </c>
      <c r="BW114" s="1">
        <v>6.5276238720911831E-2</v>
      </c>
      <c r="BX114" s="1">
        <v>0</v>
      </c>
      <c r="BY114" s="1">
        <v>2.6608465485616104E-2</v>
      </c>
      <c r="BZ114" s="1">
        <v>-4.4822793606671296E-2</v>
      </c>
      <c r="CA114" s="1">
        <v>7.9053373615307149E-2</v>
      </c>
      <c r="CB114" s="1">
        <v>0.14005777661057353</v>
      </c>
      <c r="CC114" s="1">
        <v>9.0025396269375599E-2</v>
      </c>
      <c r="CD114" s="1">
        <v>2.3305084745762712E-2</v>
      </c>
      <c r="CE114" s="1">
        <v>1.8525738577052232E-2</v>
      </c>
      <c r="CF114" s="1">
        <v>1.5009842519685039E-2</v>
      </c>
      <c r="CG114" s="1">
        <v>2.2635476270615955E-2</v>
      </c>
      <c r="CH114" s="1">
        <v>1.3568521031207599E-2</v>
      </c>
      <c r="CI114" s="1">
        <v>1.4944939695857367E-2</v>
      </c>
      <c r="CJ114" s="1">
        <v>2.8587336184576818E-3</v>
      </c>
      <c r="CK114" s="1">
        <v>8.2069981767776412E-3</v>
      </c>
      <c r="CL114" s="1">
        <v>3.2059727711901624E-2</v>
      </c>
      <c r="CM114" s="1">
        <v>1.5845612774041177E-2</v>
      </c>
      <c r="CN114" s="1">
        <v>1.5053763440860216E-2</v>
      </c>
      <c r="CO114" s="1">
        <v>5.1509469736869826E-3</v>
      </c>
      <c r="CP114" s="1">
        <v>2.2142657118854263E-2</v>
      </c>
      <c r="CQ114" s="1">
        <v>5.2060697580199627E-2</v>
      </c>
      <c r="CR114" s="1">
        <v>1.6818770851140093E-2</v>
      </c>
      <c r="CS114" s="1">
        <v>1.9489431786988747E-2</v>
      </c>
      <c r="CT114" s="1">
        <v>1.8885782835508794E-2</v>
      </c>
      <c r="CU114" s="1">
        <v>4.8211683666710824E-2</v>
      </c>
      <c r="CV114" s="1">
        <v>2.8740504905438374E-2</v>
      </c>
      <c r="CW114" s="1">
        <v>2.7075787509603776E-2</v>
      </c>
      <c r="CX114" s="1">
        <v>4.8075656594926373E-2</v>
      </c>
      <c r="CY114" s="1">
        <v>2.6077494271840446E-2</v>
      </c>
      <c r="CZ114" s="1">
        <v>7.0918160981528922E-2</v>
      </c>
      <c r="DA114" s="1">
        <v>0</v>
      </c>
      <c r="DB114" s="1">
        <v>9.2585594437306334E-3</v>
      </c>
      <c r="DC114" s="3">
        <v>3.8815730130109603E-2</v>
      </c>
    </row>
    <row r="115" spans="1:107" customFormat="1" ht="12.75" customHeight="1">
      <c r="A115" s="254">
        <v>951</v>
      </c>
      <c r="B115" s="298" t="s">
        <v>228</v>
      </c>
      <c r="C115" s="1">
        <v>-7.0738302635370259E-2</v>
      </c>
      <c r="D115" s="1">
        <v>-2.3186409550045913E-2</v>
      </c>
      <c r="E115" s="1">
        <v>-8.8613203367301732E-5</v>
      </c>
      <c r="F115" s="1">
        <v>-6.6801150831707401E-2</v>
      </c>
      <c r="G115" s="1">
        <v>-1.7457665161982192E-4</v>
      </c>
      <c r="H115" s="1">
        <v>-3.924184750618059E-5</v>
      </c>
      <c r="I115" s="1">
        <v>0</v>
      </c>
      <c r="J115" s="1">
        <v>-3.2693970550180195E-3</v>
      </c>
      <c r="K115" s="1">
        <v>-1.5327758570771668E-4</v>
      </c>
      <c r="L115" s="1">
        <v>-1.3796275005748448E-3</v>
      </c>
      <c r="M115" s="1">
        <v>0</v>
      </c>
      <c r="N115" s="1">
        <v>0</v>
      </c>
      <c r="O115" s="1">
        <v>0</v>
      </c>
      <c r="P115" s="1">
        <v>-6.6626690652275302E-5</v>
      </c>
      <c r="Q115" s="1">
        <v>0</v>
      </c>
      <c r="R115" s="1">
        <v>0</v>
      </c>
      <c r="S115" s="1">
        <v>0</v>
      </c>
      <c r="T115" s="1">
        <v>0</v>
      </c>
      <c r="U115" s="1">
        <v>0</v>
      </c>
      <c r="V115" s="1">
        <v>0</v>
      </c>
      <c r="W115" s="1">
        <v>0</v>
      </c>
      <c r="X115" s="1">
        <v>-5.2484071084425878E-6</v>
      </c>
      <c r="Y115" s="1">
        <v>-1.2610499501885269E-5</v>
      </c>
      <c r="Z115" s="1">
        <v>0</v>
      </c>
      <c r="AA115" s="1">
        <v>-2.0354162426216163E-5</v>
      </c>
      <c r="AB115" s="1">
        <v>-1.9807471378203857E-5</v>
      </c>
      <c r="AC115" s="1">
        <v>-2.7959009660619301E-3</v>
      </c>
      <c r="AD115" s="1">
        <v>-5.8393137638464724E-6</v>
      </c>
      <c r="AE115" s="1">
        <v>-1.7065428854227107E-5</v>
      </c>
      <c r="AF115" s="1">
        <v>-3.9206461224809847E-5</v>
      </c>
      <c r="AG115" s="1">
        <v>0</v>
      </c>
      <c r="AH115" s="1">
        <v>0</v>
      </c>
      <c r="AI115" s="1">
        <v>-1.7852679687221051E-5</v>
      </c>
      <c r="AJ115" s="1">
        <v>-4.745634016704632E-5</v>
      </c>
      <c r="AK115" s="1">
        <v>0</v>
      </c>
      <c r="AL115" s="1">
        <v>-8.4437351706901062E-6</v>
      </c>
      <c r="AM115" s="1">
        <v>0</v>
      </c>
      <c r="AN115" s="1">
        <v>0</v>
      </c>
      <c r="AO115" s="1">
        <v>-2.4822888689202541E-6</v>
      </c>
      <c r="AP115" s="1">
        <v>0</v>
      </c>
      <c r="AQ115" s="1">
        <v>0</v>
      </c>
      <c r="AR115" s="1">
        <v>0</v>
      </c>
      <c r="AS115" s="1">
        <v>-2.2020611292169471E-5</v>
      </c>
      <c r="AT115" s="1">
        <v>0</v>
      </c>
      <c r="AU115" s="1">
        <v>-2.4667725734358195E-5</v>
      </c>
      <c r="AV115" s="1">
        <v>-2.2875443211712228E-5</v>
      </c>
      <c r="AW115" s="1">
        <v>0</v>
      </c>
      <c r="AX115" s="1">
        <v>0</v>
      </c>
      <c r="AY115" s="1">
        <v>0</v>
      </c>
      <c r="AZ115" s="1">
        <v>0</v>
      </c>
      <c r="BA115" s="1">
        <v>0</v>
      </c>
      <c r="BB115" s="1">
        <v>-2.7609055770292657E-5</v>
      </c>
      <c r="BC115" s="1">
        <v>0</v>
      </c>
      <c r="BD115" s="1">
        <v>-1.4025363467294255E-5</v>
      </c>
      <c r="BE115" s="1">
        <v>-2.3572674555655085E-5</v>
      </c>
      <c r="BF115" s="1">
        <v>0</v>
      </c>
      <c r="BG115" s="1">
        <v>0</v>
      </c>
      <c r="BH115" s="1">
        <v>0</v>
      </c>
      <c r="BI115" s="1">
        <v>-5.6234799030886965E-5</v>
      </c>
      <c r="BJ115" s="1">
        <v>-4.3032037351808425E-5</v>
      </c>
      <c r="BK115" s="1">
        <v>-2.9685555578729292E-3</v>
      </c>
      <c r="BL115" s="1">
        <v>-3.4742795583086454E-2</v>
      </c>
      <c r="BM115" s="1">
        <v>-1.3494502676971969E-5</v>
      </c>
      <c r="BN115" s="1">
        <v>-6.1509344688904658E-3</v>
      </c>
      <c r="BO115" s="1">
        <v>-5.9266526242894656E-2</v>
      </c>
      <c r="BP115" s="1">
        <v>-1.6589800590596902E-5</v>
      </c>
      <c r="BQ115" s="1">
        <v>-3.6553506711293126E-4</v>
      </c>
      <c r="BR115" s="1">
        <v>-2.6990065922212751E-2</v>
      </c>
      <c r="BS115" s="1">
        <v>0</v>
      </c>
      <c r="BT115" s="1">
        <v>-3.3038135447774003E-3</v>
      </c>
      <c r="BU115" s="1">
        <v>0</v>
      </c>
      <c r="BV115" s="1">
        <v>-7.9232693911592995E-3</v>
      </c>
      <c r="BW115" s="1">
        <v>-5.0498654424568626E-3</v>
      </c>
      <c r="BX115" s="1">
        <v>0</v>
      </c>
      <c r="BY115" s="1">
        <v>-5.8162483456778661E-3</v>
      </c>
      <c r="BZ115" s="1">
        <v>0</v>
      </c>
      <c r="CA115" s="1">
        <v>0</v>
      </c>
      <c r="CB115" s="1">
        <v>-6.0604836265934022E-5</v>
      </c>
      <c r="CC115" s="1">
        <v>-8.6697609247744986E-3</v>
      </c>
      <c r="CD115" s="1">
        <v>0</v>
      </c>
      <c r="CE115" s="1">
        <v>-1.8865314233250745E-5</v>
      </c>
      <c r="CF115" s="1">
        <v>0</v>
      </c>
      <c r="CG115" s="1">
        <v>-8.4146751935375297E-5</v>
      </c>
      <c r="CH115" s="1">
        <v>0</v>
      </c>
      <c r="CI115" s="1">
        <v>-4.369865408145429E-5</v>
      </c>
      <c r="CJ115" s="1">
        <v>0</v>
      </c>
      <c r="CK115" s="1">
        <v>-4.9951297484952176E-6</v>
      </c>
      <c r="CL115" s="1">
        <v>-3.2360215426576985E-4</v>
      </c>
      <c r="CM115" s="1">
        <v>-1.9533723537163494E-2</v>
      </c>
      <c r="CN115" s="1">
        <v>0</v>
      </c>
      <c r="CO115" s="1">
        <v>-1.0533633893020415E-5</v>
      </c>
      <c r="CP115" s="1">
        <v>-3.8804656558787056E-3</v>
      </c>
      <c r="CQ115" s="1">
        <v>-2.5284519907185738E-2</v>
      </c>
      <c r="CR115" s="1">
        <v>0</v>
      </c>
      <c r="CS115" s="1">
        <v>0</v>
      </c>
      <c r="CT115" s="1">
        <v>-2.2011401906187404E-5</v>
      </c>
      <c r="CU115" s="1">
        <v>-3.245462975228507E-4</v>
      </c>
      <c r="CV115" s="1">
        <v>-5.1909400792483519E-5</v>
      </c>
      <c r="CW115" s="1">
        <v>-6.8598397541433433E-6</v>
      </c>
      <c r="CX115" s="1">
        <v>-5.2685651062933012E-5</v>
      </c>
      <c r="CY115" s="1">
        <v>-2.0434905884486586E-5</v>
      </c>
      <c r="CZ115" s="1">
        <v>-4.4941800368522762E-5</v>
      </c>
      <c r="DA115" s="1">
        <v>0</v>
      </c>
      <c r="DB115" s="1">
        <v>0</v>
      </c>
      <c r="DC115" s="3">
        <v>-3.3239997759186624E-3</v>
      </c>
    </row>
    <row r="116" spans="1:107" customFormat="1" ht="12.75" customHeight="1">
      <c r="A116" s="291">
        <v>960</v>
      </c>
      <c r="B116" s="49" t="s">
        <v>229</v>
      </c>
      <c r="C116" s="29">
        <v>0.56037635481082515</v>
      </c>
      <c r="D116" s="29">
        <v>0.22786960514233243</v>
      </c>
      <c r="E116" s="29">
        <v>0.63074878156845371</v>
      </c>
      <c r="F116" s="29">
        <v>0.61629022123747479</v>
      </c>
      <c r="G116" s="29">
        <v>0.47474873431927578</v>
      </c>
      <c r="H116" s="29">
        <v>0.42510693403445432</v>
      </c>
      <c r="I116" s="29">
        <v>0</v>
      </c>
      <c r="J116" s="29">
        <v>0.30999943195804064</v>
      </c>
      <c r="K116" s="29">
        <v>0.73901936406832769</v>
      </c>
      <c r="L116" s="29">
        <v>0.15681765923200736</v>
      </c>
      <c r="M116" s="29">
        <v>0</v>
      </c>
      <c r="N116" s="29">
        <v>0.37232905982905984</v>
      </c>
      <c r="O116" s="29">
        <v>0.57419231260375436</v>
      </c>
      <c r="P116" s="29">
        <v>0.41265240855486707</v>
      </c>
      <c r="Q116" s="29">
        <v>0.44860234445446345</v>
      </c>
      <c r="R116" s="29">
        <v>0.47662820989951621</v>
      </c>
      <c r="S116" s="29">
        <v>0.39396184478607149</v>
      </c>
      <c r="T116" s="29">
        <v>0.52321542496632878</v>
      </c>
      <c r="U116" s="29">
        <v>0.3255040125269133</v>
      </c>
      <c r="V116" s="29">
        <v>0.3336884559774751</v>
      </c>
      <c r="W116" s="29">
        <v>0.10904228623868997</v>
      </c>
      <c r="X116" s="29">
        <v>0.16171391982533301</v>
      </c>
      <c r="Y116" s="29">
        <v>0.17502112258666566</v>
      </c>
      <c r="Z116" s="29">
        <v>0</v>
      </c>
      <c r="AA116" s="29">
        <v>0.54996946875636066</v>
      </c>
      <c r="AB116" s="29">
        <v>0.59588796894188489</v>
      </c>
      <c r="AC116" s="29">
        <v>0.23483657872024147</v>
      </c>
      <c r="AD116" s="29">
        <v>0.20817153568112676</v>
      </c>
      <c r="AE116" s="29">
        <v>0.32818526229564149</v>
      </c>
      <c r="AF116" s="29">
        <v>0.42174390339527956</v>
      </c>
      <c r="AG116" s="29">
        <v>0.41804788213627991</v>
      </c>
      <c r="AH116" s="29">
        <v>0.59537572254335258</v>
      </c>
      <c r="AI116" s="29">
        <v>0.49437640589852538</v>
      </c>
      <c r="AJ116" s="29">
        <v>0.46559415337889143</v>
      </c>
      <c r="AK116" s="29">
        <v>0.40187919463087246</v>
      </c>
      <c r="AL116" s="29">
        <v>0.19544573070676877</v>
      </c>
      <c r="AM116" s="29">
        <v>0.6941366574330563</v>
      </c>
      <c r="AN116" s="29">
        <v>0.21416053277252015</v>
      </c>
      <c r="AO116" s="29">
        <v>0.20754417233042244</v>
      </c>
      <c r="AP116" s="29">
        <v>0.26323834907694116</v>
      </c>
      <c r="AQ116" s="29">
        <v>0.35877131917855898</v>
      </c>
      <c r="AR116" s="29">
        <v>0.46718669718342754</v>
      </c>
      <c r="AS116" s="29">
        <v>0.48280190258081562</v>
      </c>
      <c r="AT116" s="29">
        <v>0.48471003898635479</v>
      </c>
      <c r="AU116" s="29">
        <v>0.33234826881900797</v>
      </c>
      <c r="AV116" s="29">
        <v>0.33234206412749245</v>
      </c>
      <c r="AW116" s="29">
        <v>0.50757391656541107</v>
      </c>
      <c r="AX116" s="29">
        <v>0.2981414405320349</v>
      </c>
      <c r="AY116" s="29">
        <v>0.46837395865473619</v>
      </c>
      <c r="AZ116" s="29">
        <v>0.4548356807511737</v>
      </c>
      <c r="BA116" s="29">
        <v>0.34805516813885012</v>
      </c>
      <c r="BB116" s="29">
        <v>0.32358917725013803</v>
      </c>
      <c r="BC116" s="29">
        <v>0.27740790057700843</v>
      </c>
      <c r="BD116" s="29">
        <v>0.16620055708743692</v>
      </c>
      <c r="BE116" s="29">
        <v>0.28261279524774879</v>
      </c>
      <c r="BF116" s="29">
        <v>0</v>
      </c>
      <c r="BG116" s="29">
        <v>0.43763473975977824</v>
      </c>
      <c r="BH116" s="29">
        <v>0.34299614838840464</v>
      </c>
      <c r="BI116" s="29">
        <v>0.44753527562080875</v>
      </c>
      <c r="BJ116" s="29">
        <v>0.43442993308518191</v>
      </c>
      <c r="BK116" s="29">
        <v>0.45642063111352116</v>
      </c>
      <c r="BL116" s="29">
        <v>0.48992106735171642</v>
      </c>
      <c r="BM116" s="29">
        <v>0.16772317377208459</v>
      </c>
      <c r="BN116" s="29">
        <v>0.26868937780932101</v>
      </c>
      <c r="BO116" s="29">
        <v>0.49992786450067805</v>
      </c>
      <c r="BP116" s="29">
        <v>0.736852583031952</v>
      </c>
      <c r="BQ116" s="29">
        <v>0.67169060834736571</v>
      </c>
      <c r="BR116" s="29">
        <v>0.65971810910631823</v>
      </c>
      <c r="BS116" s="29">
        <v>0.66585302066079677</v>
      </c>
      <c r="BT116" s="29">
        <v>0.73931623931623935</v>
      </c>
      <c r="BU116" s="29">
        <v>0.85841368625857617</v>
      </c>
      <c r="BV116" s="29">
        <v>0.6900542118432027</v>
      </c>
      <c r="BW116" s="29">
        <v>0.74076302042108599</v>
      </c>
      <c r="BX116" s="29">
        <v>0</v>
      </c>
      <c r="BY116" s="29">
        <v>0.35920847941674988</v>
      </c>
      <c r="BZ116" s="29">
        <v>0.20448227936066712</v>
      </c>
      <c r="CA116" s="29">
        <v>0.65357502517623367</v>
      </c>
      <c r="CB116" s="29">
        <v>0.60380598371750061</v>
      </c>
      <c r="CC116" s="29">
        <v>0.63766529468429811</v>
      </c>
      <c r="CD116" s="29">
        <v>0.81455633100697911</v>
      </c>
      <c r="CE116" s="29">
        <v>0.52405327564739468</v>
      </c>
      <c r="CF116" s="29">
        <v>0.44000164041994749</v>
      </c>
      <c r="CG116" s="29">
        <v>0.61427128912823969</v>
      </c>
      <c r="CH116" s="29">
        <v>0.26458616010854819</v>
      </c>
      <c r="CI116" s="29">
        <v>0.4195944764901241</v>
      </c>
      <c r="CJ116" s="29">
        <v>0.68510237761748893</v>
      </c>
      <c r="CK116" s="29">
        <v>0.83530557706236419</v>
      </c>
      <c r="CL116" s="29">
        <v>0.61375771444421334</v>
      </c>
      <c r="CM116" s="29">
        <v>0.5428668001574507</v>
      </c>
      <c r="CN116" s="29">
        <v>0.67311827956989245</v>
      </c>
      <c r="CO116" s="29">
        <v>0.6727937303811069</v>
      </c>
      <c r="CP116" s="29">
        <v>0.74957994959395124</v>
      </c>
      <c r="CQ116" s="29">
        <v>0.57970240506795334</v>
      </c>
      <c r="CR116" s="29">
        <v>0.66114312498276762</v>
      </c>
      <c r="CS116" s="29">
        <v>0.27806752676365631</v>
      </c>
      <c r="CT116" s="29">
        <v>0.37905835222645329</v>
      </c>
      <c r="CU116" s="29">
        <v>0.73558087163862762</v>
      </c>
      <c r="CV116" s="29">
        <v>0.47768760922603082</v>
      </c>
      <c r="CW116" s="29">
        <v>0.43064702008561079</v>
      </c>
      <c r="CX116" s="29">
        <v>0.69244751192012854</v>
      </c>
      <c r="CY116" s="29">
        <v>0.68833703290275283</v>
      </c>
      <c r="CZ116" s="29">
        <v>0.66457687294953038</v>
      </c>
      <c r="DA116" s="29">
        <v>0</v>
      </c>
      <c r="DB116" s="29">
        <v>0.382170659814073</v>
      </c>
      <c r="DC116" s="31">
        <v>0.42577751951454107</v>
      </c>
    </row>
    <row r="117" spans="1:107" customFormat="1" ht="12.75" customHeight="1">
      <c r="A117" s="291">
        <v>970</v>
      </c>
      <c r="B117" s="49" t="s">
        <v>230</v>
      </c>
      <c r="C117" s="29">
        <v>1</v>
      </c>
      <c r="D117" s="29">
        <v>1</v>
      </c>
      <c r="E117" s="29">
        <v>1</v>
      </c>
      <c r="F117" s="29">
        <v>1</v>
      </c>
      <c r="G117" s="29">
        <v>1</v>
      </c>
      <c r="H117" s="29">
        <v>1</v>
      </c>
      <c r="I117" s="29">
        <v>0</v>
      </c>
      <c r="J117" s="29">
        <v>1</v>
      </c>
      <c r="K117" s="29">
        <v>1</v>
      </c>
      <c r="L117" s="29">
        <v>1</v>
      </c>
      <c r="M117" s="29">
        <v>0</v>
      </c>
      <c r="N117" s="29">
        <v>1</v>
      </c>
      <c r="O117" s="29">
        <v>1</v>
      </c>
      <c r="P117" s="29">
        <v>1</v>
      </c>
      <c r="Q117" s="29">
        <v>1</v>
      </c>
      <c r="R117" s="29">
        <v>1</v>
      </c>
      <c r="S117" s="29">
        <v>1</v>
      </c>
      <c r="T117" s="29">
        <v>1</v>
      </c>
      <c r="U117" s="29">
        <v>1</v>
      </c>
      <c r="V117" s="29">
        <v>1</v>
      </c>
      <c r="W117" s="29">
        <v>1</v>
      </c>
      <c r="X117" s="29">
        <v>1</v>
      </c>
      <c r="Y117" s="29">
        <v>1</v>
      </c>
      <c r="Z117" s="29">
        <v>0</v>
      </c>
      <c r="AA117" s="29">
        <v>1</v>
      </c>
      <c r="AB117" s="29">
        <v>1</v>
      </c>
      <c r="AC117" s="29">
        <v>1</v>
      </c>
      <c r="AD117" s="29">
        <v>1</v>
      </c>
      <c r="AE117" s="29">
        <v>1</v>
      </c>
      <c r="AF117" s="29">
        <v>1</v>
      </c>
      <c r="AG117" s="29">
        <v>1</v>
      </c>
      <c r="AH117" s="29">
        <v>1</v>
      </c>
      <c r="AI117" s="29">
        <v>1</v>
      </c>
      <c r="AJ117" s="29">
        <v>1</v>
      </c>
      <c r="AK117" s="29">
        <v>1</v>
      </c>
      <c r="AL117" s="29">
        <v>1</v>
      </c>
      <c r="AM117" s="29">
        <v>1</v>
      </c>
      <c r="AN117" s="29">
        <v>1</v>
      </c>
      <c r="AO117" s="29">
        <v>1</v>
      </c>
      <c r="AP117" s="29">
        <v>1</v>
      </c>
      <c r="AQ117" s="29">
        <v>1</v>
      </c>
      <c r="AR117" s="29">
        <v>1</v>
      </c>
      <c r="AS117" s="29">
        <v>1</v>
      </c>
      <c r="AT117" s="29">
        <v>1</v>
      </c>
      <c r="AU117" s="29">
        <v>1</v>
      </c>
      <c r="AV117" s="29">
        <v>1</v>
      </c>
      <c r="AW117" s="29">
        <v>1</v>
      </c>
      <c r="AX117" s="29">
        <v>1</v>
      </c>
      <c r="AY117" s="29">
        <v>1</v>
      </c>
      <c r="AZ117" s="29">
        <v>1</v>
      </c>
      <c r="BA117" s="29">
        <v>1</v>
      </c>
      <c r="BB117" s="29">
        <v>1</v>
      </c>
      <c r="BC117" s="29">
        <v>1</v>
      </c>
      <c r="BD117" s="29">
        <v>1</v>
      </c>
      <c r="BE117" s="29">
        <v>1</v>
      </c>
      <c r="BF117" s="29">
        <v>0</v>
      </c>
      <c r="BG117" s="29">
        <v>1</v>
      </c>
      <c r="BH117" s="29">
        <v>1</v>
      </c>
      <c r="BI117" s="29">
        <v>1</v>
      </c>
      <c r="BJ117" s="29">
        <v>1</v>
      </c>
      <c r="BK117" s="29">
        <v>1</v>
      </c>
      <c r="BL117" s="29">
        <v>1</v>
      </c>
      <c r="BM117" s="29">
        <v>1</v>
      </c>
      <c r="BN117" s="29">
        <v>1</v>
      </c>
      <c r="BO117" s="29">
        <v>1</v>
      </c>
      <c r="BP117" s="29">
        <v>1</v>
      </c>
      <c r="BQ117" s="29">
        <v>1</v>
      </c>
      <c r="BR117" s="29">
        <v>1</v>
      </c>
      <c r="BS117" s="29">
        <v>1</v>
      </c>
      <c r="BT117" s="29">
        <v>1</v>
      </c>
      <c r="BU117" s="29">
        <v>1</v>
      </c>
      <c r="BV117" s="29">
        <v>1</v>
      </c>
      <c r="BW117" s="29">
        <v>1</v>
      </c>
      <c r="BX117" s="29">
        <v>1</v>
      </c>
      <c r="BY117" s="29">
        <v>1</v>
      </c>
      <c r="BZ117" s="29">
        <v>1</v>
      </c>
      <c r="CA117" s="29">
        <v>1</v>
      </c>
      <c r="CB117" s="29">
        <v>1</v>
      </c>
      <c r="CC117" s="29">
        <v>1</v>
      </c>
      <c r="CD117" s="29">
        <v>1</v>
      </c>
      <c r="CE117" s="29">
        <v>1</v>
      </c>
      <c r="CF117" s="29">
        <v>1</v>
      </c>
      <c r="CG117" s="29">
        <v>1</v>
      </c>
      <c r="CH117" s="29">
        <v>1</v>
      </c>
      <c r="CI117" s="29">
        <v>1</v>
      </c>
      <c r="CJ117" s="29">
        <v>1</v>
      </c>
      <c r="CK117" s="29">
        <v>1</v>
      </c>
      <c r="CL117" s="29">
        <v>1</v>
      </c>
      <c r="CM117" s="29">
        <v>1</v>
      </c>
      <c r="CN117" s="29">
        <v>1</v>
      </c>
      <c r="CO117" s="29">
        <v>1</v>
      </c>
      <c r="CP117" s="29">
        <v>1</v>
      </c>
      <c r="CQ117" s="29">
        <v>1</v>
      </c>
      <c r="CR117" s="29">
        <v>1</v>
      </c>
      <c r="CS117" s="29">
        <v>1</v>
      </c>
      <c r="CT117" s="29">
        <v>1</v>
      </c>
      <c r="CU117" s="29">
        <v>1</v>
      </c>
      <c r="CV117" s="29">
        <v>1</v>
      </c>
      <c r="CW117" s="29">
        <v>1</v>
      </c>
      <c r="CX117" s="29">
        <v>1</v>
      </c>
      <c r="CY117" s="29">
        <v>1</v>
      </c>
      <c r="CZ117" s="29">
        <v>1</v>
      </c>
      <c r="DA117" s="29">
        <v>1</v>
      </c>
      <c r="DB117" s="29">
        <v>1</v>
      </c>
      <c r="DC117" s="31">
        <v>1</v>
      </c>
    </row>
  </sheetData>
  <sheetProtection sheet="1" objects="1" scenarios="1"/>
  <phoneticPr fontId="5"/>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20"/>
  <sheetViews>
    <sheetView zoomScaleNormal="100" workbookViewId="0">
      <pane xSplit="2" ySplit="3" topLeftCell="DA68" activePane="bottomRight" state="frozen"/>
      <selection activeCell="C4" sqref="C4"/>
      <selection pane="topRight" activeCell="C4" sqref="C4"/>
      <selection pane="bottomLeft" activeCell="C4" sqref="C4"/>
      <selection pane="bottomRight" activeCell="A108" sqref="A108"/>
    </sheetView>
  </sheetViews>
  <sheetFormatPr defaultRowHeight="11.25"/>
  <cols>
    <col min="1" max="1" width="5" bestFit="1" customWidth="1"/>
    <col min="2" max="2" width="42" bestFit="1" customWidth="1"/>
    <col min="3" max="123" width="13.83203125" customWidth="1"/>
  </cols>
  <sheetData>
    <row r="1" spans="1:123" ht="21" customHeight="1">
      <c r="A1" s="211" t="s">
        <v>341</v>
      </c>
      <c r="C1" s="17"/>
      <c r="Q1" s="81"/>
      <c r="DS1" s="81" t="s">
        <v>342</v>
      </c>
    </row>
    <row r="2" spans="1:123" s="284" customFormat="1" ht="12" customHeight="1">
      <c r="A2" s="279"/>
      <c r="B2" s="280"/>
      <c r="C2" s="281">
        <v>11</v>
      </c>
      <c r="D2" s="281">
        <v>12</v>
      </c>
      <c r="E2" s="281">
        <v>13</v>
      </c>
      <c r="F2" s="281">
        <v>15</v>
      </c>
      <c r="G2" s="281">
        <v>17</v>
      </c>
      <c r="H2" s="281">
        <v>61</v>
      </c>
      <c r="I2" s="281">
        <v>62</v>
      </c>
      <c r="J2" s="281">
        <v>111</v>
      </c>
      <c r="K2" s="281">
        <v>112</v>
      </c>
      <c r="L2" s="281">
        <v>113</v>
      </c>
      <c r="M2" s="281">
        <v>114</v>
      </c>
      <c r="N2" s="281">
        <v>151</v>
      </c>
      <c r="O2" s="281">
        <v>152</v>
      </c>
      <c r="P2" s="281">
        <v>161</v>
      </c>
      <c r="Q2" s="281">
        <v>162</v>
      </c>
      <c r="R2" s="281">
        <v>163</v>
      </c>
      <c r="S2" s="281">
        <v>164</v>
      </c>
      <c r="T2" s="281">
        <v>191</v>
      </c>
      <c r="U2" s="281">
        <v>201</v>
      </c>
      <c r="V2" s="281">
        <v>202</v>
      </c>
      <c r="W2" s="281">
        <v>203</v>
      </c>
      <c r="X2" s="281">
        <v>204</v>
      </c>
      <c r="Y2" s="281">
        <v>205</v>
      </c>
      <c r="Z2" s="281">
        <v>206</v>
      </c>
      <c r="AA2" s="281">
        <v>207</v>
      </c>
      <c r="AB2" s="281">
        <v>208</v>
      </c>
      <c r="AC2" s="281">
        <v>211</v>
      </c>
      <c r="AD2" s="281">
        <v>212</v>
      </c>
      <c r="AE2" s="281">
        <v>221</v>
      </c>
      <c r="AF2" s="281">
        <v>222</v>
      </c>
      <c r="AG2" s="281">
        <v>231</v>
      </c>
      <c r="AH2" s="281">
        <v>251</v>
      </c>
      <c r="AI2" s="281">
        <v>252</v>
      </c>
      <c r="AJ2" s="281">
        <v>253</v>
      </c>
      <c r="AK2" s="281">
        <v>259</v>
      </c>
      <c r="AL2" s="281">
        <v>261</v>
      </c>
      <c r="AM2" s="281">
        <v>263</v>
      </c>
      <c r="AN2" s="281">
        <v>269</v>
      </c>
      <c r="AO2" s="281">
        <v>271</v>
      </c>
      <c r="AP2" s="281">
        <v>272</v>
      </c>
      <c r="AQ2" s="281">
        <v>281</v>
      </c>
      <c r="AR2" s="281">
        <v>289</v>
      </c>
      <c r="AS2" s="281">
        <v>291</v>
      </c>
      <c r="AT2" s="281">
        <v>301</v>
      </c>
      <c r="AU2" s="281">
        <v>311</v>
      </c>
      <c r="AV2" s="281">
        <v>321</v>
      </c>
      <c r="AW2" s="281">
        <v>329</v>
      </c>
      <c r="AX2" s="281">
        <v>331</v>
      </c>
      <c r="AY2" s="281">
        <v>332</v>
      </c>
      <c r="AZ2" s="281">
        <v>333</v>
      </c>
      <c r="BA2" s="281">
        <v>339</v>
      </c>
      <c r="BB2" s="281">
        <v>341</v>
      </c>
      <c r="BC2" s="281">
        <v>342</v>
      </c>
      <c r="BD2" s="281">
        <v>351</v>
      </c>
      <c r="BE2" s="281">
        <v>354</v>
      </c>
      <c r="BF2" s="281">
        <v>359</v>
      </c>
      <c r="BG2" s="281">
        <v>391</v>
      </c>
      <c r="BH2" s="281">
        <v>392</v>
      </c>
      <c r="BI2" s="281">
        <v>411</v>
      </c>
      <c r="BJ2" s="281">
        <v>412</v>
      </c>
      <c r="BK2" s="281">
        <v>413</v>
      </c>
      <c r="BL2" s="281">
        <v>419</v>
      </c>
      <c r="BM2" s="281">
        <v>461</v>
      </c>
      <c r="BN2" s="281">
        <v>462</v>
      </c>
      <c r="BO2" s="281">
        <v>471</v>
      </c>
      <c r="BP2" s="281">
        <v>481</v>
      </c>
      <c r="BQ2" s="281">
        <v>511</v>
      </c>
      <c r="BR2" s="281">
        <v>531</v>
      </c>
      <c r="BS2" s="281">
        <v>551</v>
      </c>
      <c r="BT2" s="281">
        <v>552</v>
      </c>
      <c r="BU2" s="281">
        <v>553</v>
      </c>
      <c r="BV2" s="281">
        <v>571</v>
      </c>
      <c r="BW2" s="281">
        <v>572</v>
      </c>
      <c r="BX2" s="281">
        <v>573</v>
      </c>
      <c r="BY2" s="281">
        <v>574</v>
      </c>
      <c r="BZ2" s="281">
        <v>575</v>
      </c>
      <c r="CA2" s="281">
        <v>576</v>
      </c>
      <c r="CB2" s="281">
        <v>577</v>
      </c>
      <c r="CC2" s="281">
        <v>578</v>
      </c>
      <c r="CD2" s="281">
        <v>579</v>
      </c>
      <c r="CE2" s="281">
        <v>591</v>
      </c>
      <c r="CF2" s="281">
        <v>592</v>
      </c>
      <c r="CG2" s="281">
        <v>593</v>
      </c>
      <c r="CH2" s="281">
        <v>594</v>
      </c>
      <c r="CI2" s="281">
        <v>595</v>
      </c>
      <c r="CJ2" s="281">
        <v>611</v>
      </c>
      <c r="CK2" s="281">
        <v>631</v>
      </c>
      <c r="CL2" s="281">
        <v>632</v>
      </c>
      <c r="CM2" s="281">
        <v>641</v>
      </c>
      <c r="CN2" s="281">
        <v>642</v>
      </c>
      <c r="CO2" s="281">
        <v>643</v>
      </c>
      <c r="CP2" s="281">
        <v>644</v>
      </c>
      <c r="CQ2" s="281">
        <v>659</v>
      </c>
      <c r="CR2" s="281">
        <v>661</v>
      </c>
      <c r="CS2" s="281">
        <v>662</v>
      </c>
      <c r="CT2" s="281">
        <v>663</v>
      </c>
      <c r="CU2" s="281">
        <v>669</v>
      </c>
      <c r="CV2" s="281">
        <v>671</v>
      </c>
      <c r="CW2" s="281">
        <v>672</v>
      </c>
      <c r="CX2" s="281">
        <v>673</v>
      </c>
      <c r="CY2" s="281">
        <v>674</v>
      </c>
      <c r="CZ2" s="281">
        <v>679</v>
      </c>
      <c r="DA2" s="281">
        <v>681</v>
      </c>
      <c r="DB2" s="282">
        <v>691</v>
      </c>
      <c r="DC2" s="282">
        <v>700</v>
      </c>
      <c r="DD2" s="270">
        <v>711</v>
      </c>
      <c r="DE2" s="281">
        <v>721</v>
      </c>
      <c r="DF2" s="281">
        <v>731</v>
      </c>
      <c r="DG2" s="281">
        <v>732</v>
      </c>
      <c r="DH2" s="281">
        <v>741</v>
      </c>
      <c r="DI2" s="281">
        <v>751</v>
      </c>
      <c r="DJ2" s="281">
        <v>761</v>
      </c>
      <c r="DK2" s="282">
        <v>771</v>
      </c>
      <c r="DL2" s="281">
        <v>780</v>
      </c>
      <c r="DM2" s="283">
        <v>790</v>
      </c>
      <c r="DN2" s="283">
        <v>810</v>
      </c>
      <c r="DO2" s="283">
        <v>820</v>
      </c>
      <c r="DP2" s="283">
        <v>830</v>
      </c>
      <c r="DQ2" s="283">
        <v>870</v>
      </c>
      <c r="DR2" s="283">
        <v>880</v>
      </c>
      <c r="DS2" s="283">
        <v>970</v>
      </c>
    </row>
    <row r="3" spans="1:123" ht="50.1" customHeight="1">
      <c r="A3" s="285"/>
      <c r="B3" s="83"/>
      <c r="C3" s="286" t="s">
        <v>243</v>
      </c>
      <c r="D3" s="286" t="s">
        <v>244</v>
      </c>
      <c r="E3" s="286" t="s">
        <v>245</v>
      </c>
      <c r="F3" s="286" t="s">
        <v>0</v>
      </c>
      <c r="G3" s="286" t="s">
        <v>1</v>
      </c>
      <c r="H3" s="286" t="s">
        <v>246</v>
      </c>
      <c r="I3" s="286" t="s">
        <v>343</v>
      </c>
      <c r="J3" s="286" t="s">
        <v>248</v>
      </c>
      <c r="K3" s="286" t="s">
        <v>249</v>
      </c>
      <c r="L3" s="286" t="s">
        <v>250</v>
      </c>
      <c r="M3" s="286" t="s">
        <v>251</v>
      </c>
      <c r="N3" s="286" t="s">
        <v>252</v>
      </c>
      <c r="O3" s="286" t="s">
        <v>253</v>
      </c>
      <c r="P3" s="286" t="s">
        <v>254</v>
      </c>
      <c r="Q3" s="286" t="s">
        <v>255</v>
      </c>
      <c r="R3" s="286" t="s">
        <v>344</v>
      </c>
      <c r="S3" s="286" t="s">
        <v>257</v>
      </c>
      <c r="T3" s="286" t="s">
        <v>345</v>
      </c>
      <c r="U3" s="286" t="s">
        <v>259</v>
      </c>
      <c r="V3" s="286" t="s">
        <v>346</v>
      </c>
      <c r="W3" s="286" t="s">
        <v>347</v>
      </c>
      <c r="X3" s="286" t="s">
        <v>262</v>
      </c>
      <c r="Y3" s="286" t="s">
        <v>263</v>
      </c>
      <c r="Z3" s="286" t="s">
        <v>264</v>
      </c>
      <c r="AA3" s="286" t="s">
        <v>265</v>
      </c>
      <c r="AB3" s="286" t="s">
        <v>266</v>
      </c>
      <c r="AC3" s="286" t="s">
        <v>267</v>
      </c>
      <c r="AD3" s="286" t="s">
        <v>268</v>
      </c>
      <c r="AE3" s="286" t="s">
        <v>269</v>
      </c>
      <c r="AF3" s="286" t="s">
        <v>270</v>
      </c>
      <c r="AG3" s="286" t="s">
        <v>348</v>
      </c>
      <c r="AH3" s="286" t="s">
        <v>349</v>
      </c>
      <c r="AI3" s="286" t="s">
        <v>273</v>
      </c>
      <c r="AJ3" s="286" t="s">
        <v>274</v>
      </c>
      <c r="AK3" s="286" t="s">
        <v>275</v>
      </c>
      <c r="AL3" s="286" t="s">
        <v>350</v>
      </c>
      <c r="AM3" s="286" t="s">
        <v>277</v>
      </c>
      <c r="AN3" s="286" t="s">
        <v>278</v>
      </c>
      <c r="AO3" s="286" t="s">
        <v>279</v>
      </c>
      <c r="AP3" s="286" t="s">
        <v>280</v>
      </c>
      <c r="AQ3" s="286" t="s">
        <v>281</v>
      </c>
      <c r="AR3" s="286" t="s">
        <v>282</v>
      </c>
      <c r="AS3" s="286" t="s">
        <v>283</v>
      </c>
      <c r="AT3" s="286" t="s">
        <v>284</v>
      </c>
      <c r="AU3" s="286" t="s">
        <v>285</v>
      </c>
      <c r="AV3" s="286" t="s">
        <v>286</v>
      </c>
      <c r="AW3" s="286" t="s">
        <v>287</v>
      </c>
      <c r="AX3" s="286" t="s">
        <v>288</v>
      </c>
      <c r="AY3" s="286" t="s">
        <v>289</v>
      </c>
      <c r="AZ3" s="286" t="s">
        <v>290</v>
      </c>
      <c r="BA3" s="286" t="s">
        <v>291</v>
      </c>
      <c r="BB3" s="286" t="s">
        <v>351</v>
      </c>
      <c r="BC3" s="286" t="s">
        <v>352</v>
      </c>
      <c r="BD3" s="286" t="s">
        <v>294</v>
      </c>
      <c r="BE3" s="286" t="s">
        <v>295</v>
      </c>
      <c r="BF3" s="286" t="s">
        <v>296</v>
      </c>
      <c r="BG3" s="286" t="s">
        <v>2</v>
      </c>
      <c r="BH3" s="286" t="s">
        <v>297</v>
      </c>
      <c r="BI3" s="286" t="s">
        <v>298</v>
      </c>
      <c r="BJ3" s="286" t="s">
        <v>299</v>
      </c>
      <c r="BK3" s="286" t="s">
        <v>300</v>
      </c>
      <c r="BL3" s="286" t="s">
        <v>301</v>
      </c>
      <c r="BM3" s="286" t="s">
        <v>302</v>
      </c>
      <c r="BN3" s="286" t="s">
        <v>303</v>
      </c>
      <c r="BO3" s="286" t="s">
        <v>216</v>
      </c>
      <c r="BP3" s="286" t="s">
        <v>217</v>
      </c>
      <c r="BQ3" s="286" t="s">
        <v>3</v>
      </c>
      <c r="BR3" s="286" t="s">
        <v>4</v>
      </c>
      <c r="BS3" s="286" t="s">
        <v>304</v>
      </c>
      <c r="BT3" s="286" t="s">
        <v>305</v>
      </c>
      <c r="BU3" s="286" t="s">
        <v>306</v>
      </c>
      <c r="BV3" s="286" t="s">
        <v>307</v>
      </c>
      <c r="BW3" s="286" t="s">
        <v>308</v>
      </c>
      <c r="BX3" s="286" t="s">
        <v>309</v>
      </c>
      <c r="BY3" s="286" t="s">
        <v>310</v>
      </c>
      <c r="BZ3" s="286" t="s">
        <v>311</v>
      </c>
      <c r="CA3" s="286" t="s">
        <v>312</v>
      </c>
      <c r="CB3" s="286" t="s">
        <v>313</v>
      </c>
      <c r="CC3" s="286" t="s">
        <v>353</v>
      </c>
      <c r="CD3" s="286" t="s">
        <v>315</v>
      </c>
      <c r="CE3" s="286" t="s">
        <v>316</v>
      </c>
      <c r="CF3" s="286" t="s">
        <v>317</v>
      </c>
      <c r="CG3" s="286" t="s">
        <v>318</v>
      </c>
      <c r="CH3" s="286" t="s">
        <v>319</v>
      </c>
      <c r="CI3" s="286" t="s">
        <v>320</v>
      </c>
      <c r="CJ3" s="286" t="s">
        <v>5</v>
      </c>
      <c r="CK3" s="286" t="s">
        <v>321</v>
      </c>
      <c r="CL3" s="286" t="s">
        <v>322</v>
      </c>
      <c r="CM3" s="286" t="s">
        <v>323</v>
      </c>
      <c r="CN3" s="286" t="s">
        <v>324</v>
      </c>
      <c r="CO3" s="286" t="s">
        <v>354</v>
      </c>
      <c r="CP3" s="286" t="s">
        <v>326</v>
      </c>
      <c r="CQ3" s="286" t="s">
        <v>327</v>
      </c>
      <c r="CR3" s="286" t="s">
        <v>328</v>
      </c>
      <c r="CS3" s="286" t="s">
        <v>329</v>
      </c>
      <c r="CT3" s="286" t="s">
        <v>355</v>
      </c>
      <c r="CU3" s="286" t="s">
        <v>331</v>
      </c>
      <c r="CV3" s="286" t="s">
        <v>332</v>
      </c>
      <c r="CW3" s="286" t="s">
        <v>333</v>
      </c>
      <c r="CX3" s="286" t="s">
        <v>334</v>
      </c>
      <c r="CY3" s="286" t="s">
        <v>335</v>
      </c>
      <c r="CZ3" s="286" t="s">
        <v>336</v>
      </c>
      <c r="DA3" s="286" t="s">
        <v>6</v>
      </c>
      <c r="DB3" s="287" t="s">
        <v>7</v>
      </c>
      <c r="DC3" s="287" t="s">
        <v>356</v>
      </c>
      <c r="DD3" s="288" t="s">
        <v>357</v>
      </c>
      <c r="DE3" s="286" t="s">
        <v>358</v>
      </c>
      <c r="DF3" s="286" t="s">
        <v>359</v>
      </c>
      <c r="DG3" s="286" t="s">
        <v>360</v>
      </c>
      <c r="DH3" s="286" t="s">
        <v>361</v>
      </c>
      <c r="DI3" s="286" t="s">
        <v>362</v>
      </c>
      <c r="DJ3" s="286" t="s">
        <v>231</v>
      </c>
      <c r="DK3" s="287" t="s">
        <v>232</v>
      </c>
      <c r="DL3" s="286" t="s">
        <v>363</v>
      </c>
      <c r="DM3" s="289" t="s">
        <v>364</v>
      </c>
      <c r="DN3" s="289" t="s">
        <v>365</v>
      </c>
      <c r="DO3" s="289" t="s">
        <v>366</v>
      </c>
      <c r="DP3" s="289" t="s">
        <v>367</v>
      </c>
      <c r="DQ3" s="289" t="s">
        <v>368</v>
      </c>
      <c r="DR3" s="289" t="s">
        <v>369</v>
      </c>
      <c r="DS3" s="289" t="s">
        <v>230</v>
      </c>
    </row>
    <row r="4" spans="1:123" ht="12.75" customHeight="1">
      <c r="A4" s="254">
        <v>11</v>
      </c>
      <c r="B4" s="83" t="s">
        <v>243</v>
      </c>
      <c r="C4" s="63">
        <v>2477</v>
      </c>
      <c r="D4" s="63">
        <v>4404</v>
      </c>
      <c r="E4" s="63">
        <v>107</v>
      </c>
      <c r="F4" s="63">
        <v>89</v>
      </c>
      <c r="G4" s="63">
        <v>0</v>
      </c>
      <c r="H4" s="63">
        <v>0</v>
      </c>
      <c r="I4" s="63">
        <v>0</v>
      </c>
      <c r="J4" s="63">
        <v>34854</v>
      </c>
      <c r="K4" s="63">
        <v>1048</v>
      </c>
      <c r="L4" s="63">
        <v>3274</v>
      </c>
      <c r="M4" s="63">
        <v>0</v>
      </c>
      <c r="N4" s="63">
        <v>184</v>
      </c>
      <c r="O4" s="63">
        <v>56</v>
      </c>
      <c r="P4" s="63">
        <v>0</v>
      </c>
      <c r="Q4" s="63">
        <v>0</v>
      </c>
      <c r="R4" s="63">
        <v>0</v>
      </c>
      <c r="S4" s="63">
        <v>0</v>
      </c>
      <c r="T4" s="63">
        <v>0</v>
      </c>
      <c r="U4" s="63">
        <v>0</v>
      </c>
      <c r="V4" s="63">
        <v>0</v>
      </c>
      <c r="W4" s="63">
        <v>0</v>
      </c>
      <c r="X4" s="63">
        <v>45</v>
      </c>
      <c r="Y4" s="63">
        <v>0</v>
      </c>
      <c r="Z4" s="63">
        <v>0</v>
      </c>
      <c r="AA4" s="63">
        <v>93</v>
      </c>
      <c r="AB4" s="63">
        <v>15</v>
      </c>
      <c r="AC4" s="63">
        <v>0</v>
      </c>
      <c r="AD4" s="63">
        <v>0</v>
      </c>
      <c r="AE4" s="63">
        <v>0</v>
      </c>
      <c r="AF4" s="63">
        <v>1242</v>
      </c>
      <c r="AG4" s="63">
        <v>0</v>
      </c>
      <c r="AH4" s="63">
        <v>0</v>
      </c>
      <c r="AI4" s="63">
        <v>0</v>
      </c>
      <c r="AJ4" s="63">
        <v>0</v>
      </c>
      <c r="AK4" s="63">
        <v>3</v>
      </c>
      <c r="AL4" s="63">
        <v>0</v>
      </c>
      <c r="AM4" s="63">
        <v>0</v>
      </c>
      <c r="AN4" s="63">
        <v>0</v>
      </c>
      <c r="AO4" s="63">
        <v>0</v>
      </c>
      <c r="AP4" s="63">
        <v>11</v>
      </c>
      <c r="AQ4" s="63">
        <v>0</v>
      </c>
      <c r="AR4" s="63">
        <v>0</v>
      </c>
      <c r="AS4" s="63">
        <v>0</v>
      </c>
      <c r="AT4" s="63">
        <v>0</v>
      </c>
      <c r="AU4" s="63">
        <v>0</v>
      </c>
      <c r="AV4" s="63">
        <v>0</v>
      </c>
      <c r="AW4" s="63">
        <v>0</v>
      </c>
      <c r="AX4" s="63">
        <v>0</v>
      </c>
      <c r="AY4" s="63">
        <v>0</v>
      </c>
      <c r="AZ4" s="63">
        <v>0</v>
      </c>
      <c r="BA4" s="63">
        <v>0</v>
      </c>
      <c r="BB4" s="63">
        <v>0</v>
      </c>
      <c r="BC4" s="63">
        <v>0</v>
      </c>
      <c r="BD4" s="63">
        <v>0</v>
      </c>
      <c r="BE4" s="63">
        <v>0</v>
      </c>
      <c r="BF4" s="63">
        <v>0</v>
      </c>
      <c r="BG4" s="63">
        <v>68</v>
      </c>
      <c r="BH4" s="63">
        <v>0</v>
      </c>
      <c r="BI4" s="63">
        <v>193</v>
      </c>
      <c r="BJ4" s="63">
        <v>1</v>
      </c>
      <c r="BK4" s="63">
        <v>350</v>
      </c>
      <c r="BL4" s="63">
        <v>61</v>
      </c>
      <c r="BM4" s="63">
        <v>0</v>
      </c>
      <c r="BN4" s="63">
        <v>0</v>
      </c>
      <c r="BO4" s="63">
        <v>0</v>
      </c>
      <c r="BP4" s="63">
        <v>0</v>
      </c>
      <c r="BQ4" s="63">
        <v>89</v>
      </c>
      <c r="BR4" s="63">
        <v>0</v>
      </c>
      <c r="BS4" s="63">
        <v>0</v>
      </c>
      <c r="BT4" s="63">
        <v>0</v>
      </c>
      <c r="BU4" s="63">
        <v>1</v>
      </c>
      <c r="BV4" s="63">
        <v>0</v>
      </c>
      <c r="BW4" s="63">
        <v>0</v>
      </c>
      <c r="BX4" s="63">
        <v>0</v>
      </c>
      <c r="BY4" s="63">
        <v>0</v>
      </c>
      <c r="BZ4" s="63">
        <v>0</v>
      </c>
      <c r="CA4" s="63">
        <v>0</v>
      </c>
      <c r="CB4" s="63">
        <v>0</v>
      </c>
      <c r="CC4" s="63">
        <v>9</v>
      </c>
      <c r="CD4" s="63">
        <v>0</v>
      </c>
      <c r="CE4" s="63">
        <v>0</v>
      </c>
      <c r="CF4" s="63">
        <v>0</v>
      </c>
      <c r="CG4" s="63">
        <v>0</v>
      </c>
      <c r="CH4" s="63">
        <v>0</v>
      </c>
      <c r="CI4" s="63">
        <v>0</v>
      </c>
      <c r="CJ4" s="63">
        <v>11</v>
      </c>
      <c r="CK4" s="63">
        <v>27</v>
      </c>
      <c r="CL4" s="63">
        <v>0</v>
      </c>
      <c r="CM4" s="63">
        <v>222</v>
      </c>
      <c r="CN4" s="63">
        <v>0</v>
      </c>
      <c r="CO4" s="63">
        <v>422</v>
      </c>
      <c r="CP4" s="63">
        <v>393</v>
      </c>
      <c r="CQ4" s="63">
        <v>90</v>
      </c>
      <c r="CR4" s="63">
        <v>3</v>
      </c>
      <c r="CS4" s="63">
        <v>0</v>
      </c>
      <c r="CT4" s="63">
        <v>0</v>
      </c>
      <c r="CU4" s="63">
        <v>0</v>
      </c>
      <c r="CV4" s="63">
        <v>1021</v>
      </c>
      <c r="CW4" s="63">
        <v>3147</v>
      </c>
      <c r="CX4" s="63">
        <v>2</v>
      </c>
      <c r="CY4" s="63">
        <v>37</v>
      </c>
      <c r="CZ4" s="63">
        <v>350</v>
      </c>
      <c r="DA4" s="63">
        <v>0</v>
      </c>
      <c r="DB4" s="24">
        <v>0</v>
      </c>
      <c r="DC4" s="24">
        <v>54399</v>
      </c>
      <c r="DD4" s="44">
        <v>476</v>
      </c>
      <c r="DE4" s="63">
        <v>17847</v>
      </c>
      <c r="DF4" s="63">
        <v>0</v>
      </c>
      <c r="DG4" s="63">
        <v>0</v>
      </c>
      <c r="DH4" s="63">
        <v>0</v>
      </c>
      <c r="DI4" s="63">
        <v>421</v>
      </c>
      <c r="DJ4" s="63">
        <v>-597</v>
      </c>
      <c r="DK4" s="24">
        <v>9</v>
      </c>
      <c r="DL4" s="63">
        <v>18156</v>
      </c>
      <c r="DM4" s="40">
        <v>72555</v>
      </c>
      <c r="DN4" s="40">
        <v>39465</v>
      </c>
      <c r="DO4" s="40">
        <v>57621</v>
      </c>
      <c r="DP4" s="40">
        <v>112020</v>
      </c>
      <c r="DQ4" s="40">
        <v>-21786</v>
      </c>
      <c r="DR4" s="40">
        <v>35835</v>
      </c>
      <c r="DS4" s="40">
        <v>90234</v>
      </c>
    </row>
    <row r="5" spans="1:123" ht="12.75" customHeight="1">
      <c r="A5" s="254">
        <v>12</v>
      </c>
      <c r="B5" s="83" t="s">
        <v>244</v>
      </c>
      <c r="C5" s="63">
        <v>590</v>
      </c>
      <c r="D5" s="63">
        <v>4352</v>
      </c>
      <c r="E5" s="63">
        <v>224</v>
      </c>
      <c r="F5" s="63">
        <v>0</v>
      </c>
      <c r="G5" s="63">
        <v>0</v>
      </c>
      <c r="H5" s="63">
        <v>0</v>
      </c>
      <c r="I5" s="63">
        <v>0</v>
      </c>
      <c r="J5" s="63">
        <v>12010</v>
      </c>
      <c r="K5" s="63">
        <v>0</v>
      </c>
      <c r="L5" s="63">
        <v>5</v>
      </c>
      <c r="M5" s="63">
        <v>0</v>
      </c>
      <c r="N5" s="63">
        <v>11</v>
      </c>
      <c r="O5" s="63">
        <v>0</v>
      </c>
      <c r="P5" s="63">
        <v>0</v>
      </c>
      <c r="Q5" s="63">
        <v>0</v>
      </c>
      <c r="R5" s="63">
        <v>0</v>
      </c>
      <c r="S5" s="63">
        <v>0</v>
      </c>
      <c r="T5" s="63">
        <v>0</v>
      </c>
      <c r="U5" s="63">
        <v>3</v>
      </c>
      <c r="V5" s="63">
        <v>0</v>
      </c>
      <c r="W5" s="63">
        <v>0</v>
      </c>
      <c r="X5" s="63">
        <v>0</v>
      </c>
      <c r="Y5" s="63">
        <v>0</v>
      </c>
      <c r="Z5" s="63">
        <v>0</v>
      </c>
      <c r="AA5" s="63">
        <v>0</v>
      </c>
      <c r="AB5" s="63">
        <v>0</v>
      </c>
      <c r="AC5" s="63">
        <v>0</v>
      </c>
      <c r="AD5" s="63">
        <v>0</v>
      </c>
      <c r="AE5" s="63">
        <v>0</v>
      </c>
      <c r="AF5" s="63">
        <v>0</v>
      </c>
      <c r="AG5" s="63">
        <v>0</v>
      </c>
      <c r="AH5" s="63">
        <v>0</v>
      </c>
      <c r="AI5" s="63">
        <v>0</v>
      </c>
      <c r="AJ5" s="63">
        <v>0</v>
      </c>
      <c r="AK5" s="63">
        <v>0</v>
      </c>
      <c r="AL5" s="63">
        <v>0</v>
      </c>
      <c r="AM5" s="63">
        <v>0</v>
      </c>
      <c r="AN5" s="63">
        <v>0</v>
      </c>
      <c r="AO5" s="63">
        <v>0</v>
      </c>
      <c r="AP5" s="63">
        <v>0</v>
      </c>
      <c r="AQ5" s="63">
        <v>0</v>
      </c>
      <c r="AR5" s="63">
        <v>0</v>
      </c>
      <c r="AS5" s="63">
        <v>0</v>
      </c>
      <c r="AT5" s="63">
        <v>0</v>
      </c>
      <c r="AU5" s="63">
        <v>0</v>
      </c>
      <c r="AV5" s="63">
        <v>0</v>
      </c>
      <c r="AW5" s="63">
        <v>0</v>
      </c>
      <c r="AX5" s="63">
        <v>0</v>
      </c>
      <c r="AY5" s="63">
        <v>0</v>
      </c>
      <c r="AZ5" s="63">
        <v>0</v>
      </c>
      <c r="BA5" s="63">
        <v>0</v>
      </c>
      <c r="BB5" s="63">
        <v>0</v>
      </c>
      <c r="BC5" s="63">
        <v>0</v>
      </c>
      <c r="BD5" s="63">
        <v>0</v>
      </c>
      <c r="BE5" s="63">
        <v>0</v>
      </c>
      <c r="BF5" s="63">
        <v>0</v>
      </c>
      <c r="BG5" s="63">
        <v>0</v>
      </c>
      <c r="BH5" s="63">
        <v>0</v>
      </c>
      <c r="BI5" s="63">
        <v>0</v>
      </c>
      <c r="BJ5" s="63">
        <v>0</v>
      </c>
      <c r="BK5" s="63">
        <v>0</v>
      </c>
      <c r="BL5" s="63">
        <v>0</v>
      </c>
      <c r="BM5" s="63">
        <v>0</v>
      </c>
      <c r="BN5" s="63">
        <v>0</v>
      </c>
      <c r="BO5" s="63">
        <v>0</v>
      </c>
      <c r="BP5" s="63">
        <v>0</v>
      </c>
      <c r="BQ5" s="63">
        <v>0</v>
      </c>
      <c r="BR5" s="63">
        <v>0</v>
      </c>
      <c r="BS5" s="63">
        <v>0</v>
      </c>
      <c r="BT5" s="63">
        <v>0</v>
      </c>
      <c r="BU5" s="63">
        <v>0</v>
      </c>
      <c r="BV5" s="63">
        <v>0</v>
      </c>
      <c r="BW5" s="63">
        <v>0</v>
      </c>
      <c r="BX5" s="63">
        <v>0</v>
      </c>
      <c r="BY5" s="63">
        <v>0</v>
      </c>
      <c r="BZ5" s="63">
        <v>0</v>
      </c>
      <c r="CA5" s="63">
        <v>0</v>
      </c>
      <c r="CB5" s="63">
        <v>0</v>
      </c>
      <c r="CC5" s="63">
        <v>1</v>
      </c>
      <c r="CD5" s="63">
        <v>0</v>
      </c>
      <c r="CE5" s="63">
        <v>0</v>
      </c>
      <c r="CF5" s="63">
        <v>0</v>
      </c>
      <c r="CG5" s="63">
        <v>0</v>
      </c>
      <c r="CH5" s="63">
        <v>0</v>
      </c>
      <c r="CI5" s="63">
        <v>0</v>
      </c>
      <c r="CJ5" s="63">
        <v>1</v>
      </c>
      <c r="CK5" s="63">
        <v>0</v>
      </c>
      <c r="CL5" s="63">
        <v>59</v>
      </c>
      <c r="CM5" s="63">
        <v>29</v>
      </c>
      <c r="CN5" s="63">
        <v>0</v>
      </c>
      <c r="CO5" s="63">
        <v>63</v>
      </c>
      <c r="CP5" s="63">
        <v>66</v>
      </c>
      <c r="CQ5" s="63">
        <v>0</v>
      </c>
      <c r="CR5" s="63">
        <v>0</v>
      </c>
      <c r="CS5" s="63">
        <v>0</v>
      </c>
      <c r="CT5" s="63">
        <v>0</v>
      </c>
      <c r="CU5" s="63">
        <v>0</v>
      </c>
      <c r="CV5" s="63">
        <v>161</v>
      </c>
      <c r="CW5" s="63">
        <v>780</v>
      </c>
      <c r="CX5" s="63">
        <v>0</v>
      </c>
      <c r="CY5" s="63">
        <v>0</v>
      </c>
      <c r="CZ5" s="63">
        <v>13</v>
      </c>
      <c r="DA5" s="63">
        <v>0</v>
      </c>
      <c r="DB5" s="24">
        <v>0</v>
      </c>
      <c r="DC5" s="24">
        <v>18368</v>
      </c>
      <c r="DD5" s="44">
        <v>0</v>
      </c>
      <c r="DE5" s="63">
        <v>1718</v>
      </c>
      <c r="DF5" s="63">
        <v>0</v>
      </c>
      <c r="DG5" s="63">
        <v>0</v>
      </c>
      <c r="DH5" s="63">
        <v>0</v>
      </c>
      <c r="DI5" s="63">
        <v>1241</v>
      </c>
      <c r="DJ5" s="63">
        <v>-211</v>
      </c>
      <c r="DK5" s="24">
        <v>2</v>
      </c>
      <c r="DL5" s="63">
        <v>2750</v>
      </c>
      <c r="DM5" s="40">
        <v>21118</v>
      </c>
      <c r="DN5" s="40">
        <v>23872</v>
      </c>
      <c r="DO5" s="40">
        <v>26622</v>
      </c>
      <c r="DP5" s="40">
        <v>44990</v>
      </c>
      <c r="DQ5" s="40">
        <v>-1430</v>
      </c>
      <c r="DR5" s="40">
        <v>25192</v>
      </c>
      <c r="DS5" s="40">
        <v>43560</v>
      </c>
    </row>
    <row r="6" spans="1:123" ht="12.75" customHeight="1">
      <c r="A6" s="254">
        <v>13</v>
      </c>
      <c r="B6" s="83" t="s">
        <v>245</v>
      </c>
      <c r="C6" s="63">
        <v>5044</v>
      </c>
      <c r="D6" s="63">
        <v>2989</v>
      </c>
      <c r="E6" s="63">
        <v>0</v>
      </c>
      <c r="F6" s="63">
        <v>1</v>
      </c>
      <c r="G6" s="63">
        <v>0</v>
      </c>
      <c r="H6" s="63">
        <v>0</v>
      </c>
      <c r="I6" s="63">
        <v>0</v>
      </c>
      <c r="J6" s="63">
        <v>0</v>
      </c>
      <c r="K6" s="63">
        <v>0</v>
      </c>
      <c r="L6" s="63">
        <v>0</v>
      </c>
      <c r="M6" s="63">
        <v>0</v>
      </c>
      <c r="N6" s="63">
        <v>0</v>
      </c>
      <c r="O6" s="63">
        <v>0</v>
      </c>
      <c r="P6" s="63">
        <v>0</v>
      </c>
      <c r="Q6" s="63">
        <v>0</v>
      </c>
      <c r="R6" s="63">
        <v>0</v>
      </c>
      <c r="S6" s="63">
        <v>0</v>
      </c>
      <c r="T6" s="63">
        <v>0</v>
      </c>
      <c r="U6" s="63">
        <v>0</v>
      </c>
      <c r="V6" s="63">
        <v>0</v>
      </c>
      <c r="W6" s="63">
        <v>0</v>
      </c>
      <c r="X6" s="63">
        <v>0</v>
      </c>
      <c r="Y6" s="63">
        <v>0</v>
      </c>
      <c r="Z6" s="63">
        <v>0</v>
      </c>
      <c r="AA6" s="63">
        <v>0</v>
      </c>
      <c r="AB6" s="63">
        <v>0</v>
      </c>
      <c r="AC6" s="63">
        <v>0</v>
      </c>
      <c r="AD6" s="63">
        <v>0</v>
      </c>
      <c r="AE6" s="63">
        <v>0</v>
      </c>
      <c r="AF6" s="63">
        <v>0</v>
      </c>
      <c r="AG6" s="63">
        <v>0</v>
      </c>
      <c r="AH6" s="63">
        <v>0</v>
      </c>
      <c r="AI6" s="63">
        <v>0</v>
      </c>
      <c r="AJ6" s="63">
        <v>0</v>
      </c>
      <c r="AK6" s="63">
        <v>0</v>
      </c>
      <c r="AL6" s="63">
        <v>0</v>
      </c>
      <c r="AM6" s="63">
        <v>0</v>
      </c>
      <c r="AN6" s="63">
        <v>0</v>
      </c>
      <c r="AO6" s="63">
        <v>0</v>
      </c>
      <c r="AP6" s="63">
        <v>0</v>
      </c>
      <c r="AQ6" s="63">
        <v>0</v>
      </c>
      <c r="AR6" s="63">
        <v>0</v>
      </c>
      <c r="AS6" s="63">
        <v>0</v>
      </c>
      <c r="AT6" s="63">
        <v>0</v>
      </c>
      <c r="AU6" s="63">
        <v>0</v>
      </c>
      <c r="AV6" s="63">
        <v>0</v>
      </c>
      <c r="AW6" s="63">
        <v>0</v>
      </c>
      <c r="AX6" s="63">
        <v>0</v>
      </c>
      <c r="AY6" s="63">
        <v>0</v>
      </c>
      <c r="AZ6" s="63">
        <v>0</v>
      </c>
      <c r="BA6" s="63">
        <v>0</v>
      </c>
      <c r="BB6" s="63">
        <v>0</v>
      </c>
      <c r="BC6" s="63">
        <v>0</v>
      </c>
      <c r="BD6" s="63">
        <v>0</v>
      </c>
      <c r="BE6" s="63">
        <v>0</v>
      </c>
      <c r="BF6" s="63">
        <v>0</v>
      </c>
      <c r="BG6" s="63">
        <v>0</v>
      </c>
      <c r="BH6" s="63">
        <v>0</v>
      </c>
      <c r="BI6" s="63">
        <v>0</v>
      </c>
      <c r="BJ6" s="63">
        <v>0</v>
      </c>
      <c r="BK6" s="63">
        <v>0</v>
      </c>
      <c r="BL6" s="63">
        <v>0</v>
      </c>
      <c r="BM6" s="63">
        <v>0</v>
      </c>
      <c r="BN6" s="63">
        <v>0</v>
      </c>
      <c r="BO6" s="63">
        <v>0</v>
      </c>
      <c r="BP6" s="63">
        <v>0</v>
      </c>
      <c r="BQ6" s="63">
        <v>0</v>
      </c>
      <c r="BR6" s="63">
        <v>0</v>
      </c>
      <c r="BS6" s="63">
        <v>0</v>
      </c>
      <c r="BT6" s="63">
        <v>0</v>
      </c>
      <c r="BU6" s="63">
        <v>0</v>
      </c>
      <c r="BV6" s="63">
        <v>0</v>
      </c>
      <c r="BW6" s="63">
        <v>0</v>
      </c>
      <c r="BX6" s="63">
        <v>0</v>
      </c>
      <c r="BY6" s="63">
        <v>0</v>
      </c>
      <c r="BZ6" s="63">
        <v>0</v>
      </c>
      <c r="CA6" s="63">
        <v>0</v>
      </c>
      <c r="CB6" s="63">
        <v>0</v>
      </c>
      <c r="CC6" s="63">
        <v>0</v>
      </c>
      <c r="CD6" s="63">
        <v>0</v>
      </c>
      <c r="CE6" s="63">
        <v>0</v>
      </c>
      <c r="CF6" s="63">
        <v>0</v>
      </c>
      <c r="CG6" s="63">
        <v>0</v>
      </c>
      <c r="CH6" s="63">
        <v>0</v>
      </c>
      <c r="CI6" s="63">
        <v>0</v>
      </c>
      <c r="CJ6" s="63">
        <v>0</v>
      </c>
      <c r="CK6" s="63">
        <v>104</v>
      </c>
      <c r="CL6" s="63">
        <v>0</v>
      </c>
      <c r="CM6" s="63">
        <v>0</v>
      </c>
      <c r="CN6" s="63">
        <v>0</v>
      </c>
      <c r="CO6" s="63">
        <v>0</v>
      </c>
      <c r="CP6" s="63">
        <v>0</v>
      </c>
      <c r="CQ6" s="63">
        <v>0</v>
      </c>
      <c r="CR6" s="63">
        <v>0</v>
      </c>
      <c r="CS6" s="63">
        <v>0</v>
      </c>
      <c r="CT6" s="63">
        <v>0</v>
      </c>
      <c r="CU6" s="63">
        <v>0</v>
      </c>
      <c r="CV6" s="63">
        <v>0</v>
      </c>
      <c r="CW6" s="63">
        <v>0</v>
      </c>
      <c r="CX6" s="63">
        <v>0</v>
      </c>
      <c r="CY6" s="63">
        <v>16</v>
      </c>
      <c r="CZ6" s="63">
        <v>0</v>
      </c>
      <c r="DA6" s="63">
        <v>0</v>
      </c>
      <c r="DB6" s="24">
        <v>0</v>
      </c>
      <c r="DC6" s="24">
        <v>8154</v>
      </c>
      <c r="DD6" s="44">
        <v>0</v>
      </c>
      <c r="DE6" s="63">
        <v>2350</v>
      </c>
      <c r="DF6" s="63">
        <v>0</v>
      </c>
      <c r="DG6" s="63">
        <v>0</v>
      </c>
      <c r="DH6" s="63">
        <v>0</v>
      </c>
      <c r="DI6" s="63">
        <v>0</v>
      </c>
      <c r="DJ6" s="63">
        <v>0</v>
      </c>
      <c r="DK6" s="24">
        <v>0</v>
      </c>
      <c r="DL6" s="63">
        <v>2350</v>
      </c>
      <c r="DM6" s="40">
        <v>10504</v>
      </c>
      <c r="DN6" s="40">
        <v>798</v>
      </c>
      <c r="DO6" s="40">
        <v>3148</v>
      </c>
      <c r="DP6" s="40">
        <v>11302</v>
      </c>
      <c r="DQ6" s="40">
        <v>-17</v>
      </c>
      <c r="DR6" s="40">
        <v>3131</v>
      </c>
      <c r="DS6" s="40">
        <v>11285</v>
      </c>
    </row>
    <row r="7" spans="1:123" ht="12.75" customHeight="1">
      <c r="A7" s="254">
        <v>15</v>
      </c>
      <c r="B7" s="83" t="s">
        <v>0</v>
      </c>
      <c r="C7" s="63">
        <v>19</v>
      </c>
      <c r="D7" s="63">
        <v>0</v>
      </c>
      <c r="E7" s="63">
        <v>0</v>
      </c>
      <c r="F7" s="63">
        <v>4654</v>
      </c>
      <c r="G7" s="63">
        <v>11</v>
      </c>
      <c r="H7" s="63">
        <v>1</v>
      </c>
      <c r="I7" s="63">
        <v>0</v>
      </c>
      <c r="J7" s="63">
        <v>62</v>
      </c>
      <c r="K7" s="63">
        <v>0</v>
      </c>
      <c r="L7" s="63">
        <v>1</v>
      </c>
      <c r="M7" s="63">
        <v>0</v>
      </c>
      <c r="N7" s="63">
        <v>0</v>
      </c>
      <c r="O7" s="63">
        <v>0</v>
      </c>
      <c r="P7" s="63">
        <v>10831</v>
      </c>
      <c r="Q7" s="63">
        <v>0</v>
      </c>
      <c r="R7" s="63">
        <v>0</v>
      </c>
      <c r="S7" s="63">
        <v>0</v>
      </c>
      <c r="T7" s="63">
        <v>0</v>
      </c>
      <c r="U7" s="63">
        <v>0</v>
      </c>
      <c r="V7" s="63">
        <v>5</v>
      </c>
      <c r="W7" s="63">
        <v>0</v>
      </c>
      <c r="X7" s="63">
        <v>0</v>
      </c>
      <c r="Y7" s="63">
        <v>0</v>
      </c>
      <c r="Z7" s="63">
        <v>0</v>
      </c>
      <c r="AA7" s="63">
        <v>0</v>
      </c>
      <c r="AB7" s="63">
        <v>5</v>
      </c>
      <c r="AC7" s="63">
        <v>0</v>
      </c>
      <c r="AD7" s="63">
        <v>0</v>
      </c>
      <c r="AE7" s="63">
        <v>0</v>
      </c>
      <c r="AF7" s="63">
        <v>0</v>
      </c>
      <c r="AG7" s="63">
        <v>2</v>
      </c>
      <c r="AH7" s="63">
        <v>0</v>
      </c>
      <c r="AI7" s="63">
        <v>0</v>
      </c>
      <c r="AJ7" s="63">
        <v>0</v>
      </c>
      <c r="AK7" s="63">
        <v>0</v>
      </c>
      <c r="AL7" s="63">
        <v>0</v>
      </c>
      <c r="AM7" s="63">
        <v>0</v>
      </c>
      <c r="AN7" s="63">
        <v>0</v>
      </c>
      <c r="AO7" s="63">
        <v>0</v>
      </c>
      <c r="AP7" s="63">
        <v>0</v>
      </c>
      <c r="AQ7" s="63">
        <v>0</v>
      </c>
      <c r="AR7" s="63">
        <v>0</v>
      </c>
      <c r="AS7" s="63">
        <v>0</v>
      </c>
      <c r="AT7" s="63">
        <v>0</v>
      </c>
      <c r="AU7" s="63">
        <v>0</v>
      </c>
      <c r="AV7" s="63">
        <v>0</v>
      </c>
      <c r="AW7" s="63">
        <v>0</v>
      </c>
      <c r="AX7" s="63">
        <v>0</v>
      </c>
      <c r="AY7" s="63">
        <v>0</v>
      </c>
      <c r="AZ7" s="63">
        <v>0</v>
      </c>
      <c r="BA7" s="63">
        <v>0</v>
      </c>
      <c r="BB7" s="63">
        <v>0</v>
      </c>
      <c r="BC7" s="63">
        <v>0</v>
      </c>
      <c r="BD7" s="63">
        <v>0</v>
      </c>
      <c r="BE7" s="63">
        <v>0</v>
      </c>
      <c r="BF7" s="63">
        <v>0</v>
      </c>
      <c r="BG7" s="63">
        <v>2</v>
      </c>
      <c r="BH7" s="63">
        <v>0</v>
      </c>
      <c r="BI7" s="63">
        <v>2</v>
      </c>
      <c r="BJ7" s="63">
        <v>3</v>
      </c>
      <c r="BK7" s="63">
        <v>9</v>
      </c>
      <c r="BL7" s="63">
        <v>1</v>
      </c>
      <c r="BM7" s="63">
        <v>0</v>
      </c>
      <c r="BN7" s="63">
        <v>0</v>
      </c>
      <c r="BO7" s="63">
        <v>0</v>
      </c>
      <c r="BP7" s="63">
        <v>0</v>
      </c>
      <c r="BQ7" s="63">
        <v>0</v>
      </c>
      <c r="BR7" s="63">
        <v>0</v>
      </c>
      <c r="BS7" s="63">
        <v>0</v>
      </c>
      <c r="BT7" s="63">
        <v>0</v>
      </c>
      <c r="BU7" s="63">
        <v>0</v>
      </c>
      <c r="BV7" s="63">
        <v>0</v>
      </c>
      <c r="BW7" s="63">
        <v>0</v>
      </c>
      <c r="BX7" s="63">
        <v>0</v>
      </c>
      <c r="BY7" s="63">
        <v>0</v>
      </c>
      <c r="BZ7" s="63">
        <v>0</v>
      </c>
      <c r="CA7" s="63">
        <v>0</v>
      </c>
      <c r="CB7" s="63">
        <v>0</v>
      </c>
      <c r="CC7" s="63">
        <v>0</v>
      </c>
      <c r="CD7" s="63">
        <v>0</v>
      </c>
      <c r="CE7" s="63">
        <v>0</v>
      </c>
      <c r="CF7" s="63">
        <v>0</v>
      </c>
      <c r="CG7" s="63">
        <v>0</v>
      </c>
      <c r="CH7" s="63">
        <v>0</v>
      </c>
      <c r="CI7" s="63">
        <v>0</v>
      </c>
      <c r="CJ7" s="63">
        <v>2</v>
      </c>
      <c r="CK7" s="63">
        <v>0</v>
      </c>
      <c r="CL7" s="63">
        <v>0</v>
      </c>
      <c r="CM7" s="63">
        <v>2</v>
      </c>
      <c r="CN7" s="63">
        <v>0</v>
      </c>
      <c r="CO7" s="63">
        <v>21</v>
      </c>
      <c r="CP7" s="63">
        <v>19</v>
      </c>
      <c r="CQ7" s="63">
        <v>0</v>
      </c>
      <c r="CR7" s="63">
        <v>0</v>
      </c>
      <c r="CS7" s="63">
        <v>0</v>
      </c>
      <c r="CT7" s="63">
        <v>0</v>
      </c>
      <c r="CU7" s="63">
        <v>0</v>
      </c>
      <c r="CV7" s="63">
        <v>100</v>
      </c>
      <c r="CW7" s="63">
        <v>293</v>
      </c>
      <c r="CX7" s="63">
        <v>0</v>
      </c>
      <c r="CY7" s="63">
        <v>0</v>
      </c>
      <c r="CZ7" s="63">
        <v>8</v>
      </c>
      <c r="DA7" s="63">
        <v>0</v>
      </c>
      <c r="DB7" s="24">
        <v>0</v>
      </c>
      <c r="DC7" s="24">
        <v>16053</v>
      </c>
      <c r="DD7" s="44">
        <v>32</v>
      </c>
      <c r="DE7" s="63">
        <v>1445</v>
      </c>
      <c r="DF7" s="63">
        <v>0</v>
      </c>
      <c r="DG7" s="63">
        <v>0</v>
      </c>
      <c r="DH7" s="63">
        <v>0</v>
      </c>
      <c r="DI7" s="63">
        <v>0</v>
      </c>
      <c r="DJ7" s="63">
        <v>7521</v>
      </c>
      <c r="DK7" s="24">
        <v>6</v>
      </c>
      <c r="DL7" s="63">
        <v>9004</v>
      </c>
      <c r="DM7" s="40">
        <v>25057</v>
      </c>
      <c r="DN7" s="40">
        <v>11097</v>
      </c>
      <c r="DO7" s="40">
        <v>20101</v>
      </c>
      <c r="DP7" s="40">
        <v>36154</v>
      </c>
      <c r="DQ7" s="40">
        <v>-5915</v>
      </c>
      <c r="DR7" s="40">
        <v>14186</v>
      </c>
      <c r="DS7" s="40">
        <v>30239</v>
      </c>
    </row>
    <row r="8" spans="1:123" ht="12.75" customHeight="1">
      <c r="A8" s="255">
        <v>17</v>
      </c>
      <c r="B8" s="256" t="s">
        <v>1</v>
      </c>
      <c r="C8" s="64">
        <v>0</v>
      </c>
      <c r="D8" s="64">
        <v>0</v>
      </c>
      <c r="E8" s="64">
        <v>0</v>
      </c>
      <c r="F8" s="64">
        <v>0</v>
      </c>
      <c r="G8" s="64">
        <v>2156</v>
      </c>
      <c r="H8" s="64">
        <v>0</v>
      </c>
      <c r="I8" s="64">
        <v>0</v>
      </c>
      <c r="J8" s="64">
        <v>11241</v>
      </c>
      <c r="K8" s="64">
        <v>0</v>
      </c>
      <c r="L8" s="64">
        <v>17</v>
      </c>
      <c r="M8" s="64">
        <v>0</v>
      </c>
      <c r="N8" s="64">
        <v>0</v>
      </c>
      <c r="O8" s="64">
        <v>0</v>
      </c>
      <c r="P8" s="64">
        <v>0</v>
      </c>
      <c r="Q8" s="64">
        <v>0</v>
      </c>
      <c r="R8" s="64">
        <v>0</v>
      </c>
      <c r="S8" s="64">
        <v>0</v>
      </c>
      <c r="T8" s="64">
        <v>0</v>
      </c>
      <c r="U8" s="64">
        <v>0</v>
      </c>
      <c r="V8" s="64">
        <v>0</v>
      </c>
      <c r="W8" s="64">
        <v>0</v>
      </c>
      <c r="X8" s="64">
        <v>0</v>
      </c>
      <c r="Y8" s="64">
        <v>0</v>
      </c>
      <c r="Z8" s="64">
        <v>0</v>
      </c>
      <c r="AA8" s="64">
        <v>4</v>
      </c>
      <c r="AB8" s="64">
        <v>0</v>
      </c>
      <c r="AC8" s="64">
        <v>0</v>
      </c>
      <c r="AD8" s="64">
        <v>0</v>
      </c>
      <c r="AE8" s="64">
        <v>0</v>
      </c>
      <c r="AF8" s="64">
        <v>0</v>
      </c>
      <c r="AG8" s="64">
        <v>0</v>
      </c>
      <c r="AH8" s="64">
        <v>0</v>
      </c>
      <c r="AI8" s="64">
        <v>0</v>
      </c>
      <c r="AJ8" s="64">
        <v>0</v>
      </c>
      <c r="AK8" s="64">
        <v>0</v>
      </c>
      <c r="AL8" s="64">
        <v>0</v>
      </c>
      <c r="AM8" s="64">
        <v>0</v>
      </c>
      <c r="AN8" s="64">
        <v>0</v>
      </c>
      <c r="AO8" s="64">
        <v>0</v>
      </c>
      <c r="AP8" s="64">
        <v>0</v>
      </c>
      <c r="AQ8" s="64">
        <v>0</v>
      </c>
      <c r="AR8" s="64">
        <v>0</v>
      </c>
      <c r="AS8" s="64">
        <v>0</v>
      </c>
      <c r="AT8" s="64">
        <v>0</v>
      </c>
      <c r="AU8" s="64">
        <v>0</v>
      </c>
      <c r="AV8" s="64">
        <v>0</v>
      </c>
      <c r="AW8" s="64">
        <v>0</v>
      </c>
      <c r="AX8" s="64">
        <v>0</v>
      </c>
      <c r="AY8" s="64">
        <v>0</v>
      </c>
      <c r="AZ8" s="64">
        <v>0</v>
      </c>
      <c r="BA8" s="64">
        <v>0</v>
      </c>
      <c r="BB8" s="64">
        <v>0</v>
      </c>
      <c r="BC8" s="64">
        <v>0</v>
      </c>
      <c r="BD8" s="64">
        <v>0</v>
      </c>
      <c r="BE8" s="64">
        <v>0</v>
      </c>
      <c r="BF8" s="64">
        <v>0</v>
      </c>
      <c r="BG8" s="64">
        <v>9</v>
      </c>
      <c r="BH8" s="64">
        <v>0</v>
      </c>
      <c r="BI8" s="64">
        <v>0</v>
      </c>
      <c r="BJ8" s="64">
        <v>0</v>
      </c>
      <c r="BK8" s="64">
        <v>0</v>
      </c>
      <c r="BL8" s="64">
        <v>0</v>
      </c>
      <c r="BM8" s="64">
        <v>0</v>
      </c>
      <c r="BN8" s="64">
        <v>0</v>
      </c>
      <c r="BO8" s="64">
        <v>0</v>
      </c>
      <c r="BP8" s="64">
        <v>0</v>
      </c>
      <c r="BQ8" s="64">
        <v>0</v>
      </c>
      <c r="BR8" s="64">
        <v>0</v>
      </c>
      <c r="BS8" s="64">
        <v>0</v>
      </c>
      <c r="BT8" s="64">
        <v>0</v>
      </c>
      <c r="BU8" s="64">
        <v>0</v>
      </c>
      <c r="BV8" s="64">
        <v>0</v>
      </c>
      <c r="BW8" s="64">
        <v>0</v>
      </c>
      <c r="BX8" s="64">
        <v>0</v>
      </c>
      <c r="BY8" s="64">
        <v>0</v>
      </c>
      <c r="BZ8" s="64">
        <v>0</v>
      </c>
      <c r="CA8" s="64">
        <v>0</v>
      </c>
      <c r="CB8" s="64">
        <v>0</v>
      </c>
      <c r="CC8" s="64">
        <v>1</v>
      </c>
      <c r="CD8" s="64">
        <v>0</v>
      </c>
      <c r="CE8" s="64">
        <v>0</v>
      </c>
      <c r="CF8" s="64">
        <v>0</v>
      </c>
      <c r="CG8" s="64">
        <v>0</v>
      </c>
      <c r="CH8" s="64">
        <v>0</v>
      </c>
      <c r="CI8" s="64">
        <v>0</v>
      </c>
      <c r="CJ8" s="64">
        <v>2</v>
      </c>
      <c r="CK8" s="64">
        <v>0</v>
      </c>
      <c r="CL8" s="64">
        <v>0</v>
      </c>
      <c r="CM8" s="64">
        <v>53</v>
      </c>
      <c r="CN8" s="64">
        <v>0</v>
      </c>
      <c r="CO8" s="64">
        <v>123</v>
      </c>
      <c r="CP8" s="64">
        <v>132</v>
      </c>
      <c r="CQ8" s="64">
        <v>0</v>
      </c>
      <c r="CR8" s="64">
        <v>0</v>
      </c>
      <c r="CS8" s="64">
        <v>0</v>
      </c>
      <c r="CT8" s="64">
        <v>0</v>
      </c>
      <c r="CU8" s="64">
        <v>0</v>
      </c>
      <c r="CV8" s="64">
        <v>347</v>
      </c>
      <c r="CW8" s="64">
        <v>1368</v>
      </c>
      <c r="CX8" s="64">
        <v>0</v>
      </c>
      <c r="CY8" s="64">
        <v>1</v>
      </c>
      <c r="CZ8" s="64">
        <v>28</v>
      </c>
      <c r="DA8" s="64">
        <v>0</v>
      </c>
      <c r="DB8" s="25">
        <v>0</v>
      </c>
      <c r="DC8" s="25">
        <v>15482</v>
      </c>
      <c r="DD8" s="51">
        <v>138</v>
      </c>
      <c r="DE8" s="64">
        <v>2816</v>
      </c>
      <c r="DF8" s="64">
        <v>0</v>
      </c>
      <c r="DG8" s="64">
        <v>0</v>
      </c>
      <c r="DH8" s="64">
        <v>0</v>
      </c>
      <c r="DI8" s="64">
        <v>0</v>
      </c>
      <c r="DJ8" s="64">
        <v>485</v>
      </c>
      <c r="DK8" s="25">
        <v>58</v>
      </c>
      <c r="DL8" s="64">
        <v>3497</v>
      </c>
      <c r="DM8" s="48">
        <v>18979</v>
      </c>
      <c r="DN8" s="48">
        <v>35826</v>
      </c>
      <c r="DO8" s="48">
        <v>39323</v>
      </c>
      <c r="DP8" s="48">
        <v>54805</v>
      </c>
      <c r="DQ8" s="48">
        <v>-14708</v>
      </c>
      <c r="DR8" s="48">
        <v>24615</v>
      </c>
      <c r="DS8" s="48">
        <v>40097</v>
      </c>
    </row>
    <row r="9" spans="1:123" ht="12.75" customHeight="1">
      <c r="A9" s="254">
        <v>61</v>
      </c>
      <c r="B9" s="83" t="s">
        <v>246</v>
      </c>
      <c r="C9" s="63">
        <v>0</v>
      </c>
      <c r="D9" s="63">
        <v>0</v>
      </c>
      <c r="E9" s="63">
        <v>0</v>
      </c>
      <c r="F9" s="63">
        <v>5</v>
      </c>
      <c r="G9" s="63">
        <v>0</v>
      </c>
      <c r="H9" s="63">
        <v>170</v>
      </c>
      <c r="I9" s="63">
        <v>0</v>
      </c>
      <c r="J9" s="63">
        <v>0</v>
      </c>
      <c r="K9" s="63">
        <v>0</v>
      </c>
      <c r="L9" s="63">
        <v>0</v>
      </c>
      <c r="M9" s="63">
        <v>0</v>
      </c>
      <c r="N9" s="63">
        <v>0</v>
      </c>
      <c r="O9" s="63">
        <v>0</v>
      </c>
      <c r="P9" s="63">
        <v>0</v>
      </c>
      <c r="Q9" s="63">
        <v>0</v>
      </c>
      <c r="R9" s="63">
        <v>28</v>
      </c>
      <c r="S9" s="63">
        <v>0</v>
      </c>
      <c r="T9" s="63">
        <v>0</v>
      </c>
      <c r="U9" s="63">
        <v>42</v>
      </c>
      <c r="V9" s="63">
        <v>404</v>
      </c>
      <c r="W9" s="63">
        <v>-5</v>
      </c>
      <c r="X9" s="63">
        <v>18</v>
      </c>
      <c r="Y9" s="63">
        <v>3</v>
      </c>
      <c r="Z9" s="63">
        <v>0</v>
      </c>
      <c r="AA9" s="63">
        <v>4</v>
      </c>
      <c r="AB9" s="63">
        <v>60</v>
      </c>
      <c r="AC9" s="63">
        <v>-607</v>
      </c>
      <c r="AD9" s="63">
        <v>267</v>
      </c>
      <c r="AE9" s="63">
        <v>0</v>
      </c>
      <c r="AF9" s="63">
        <v>3</v>
      </c>
      <c r="AG9" s="63">
        <v>0</v>
      </c>
      <c r="AH9" s="63">
        <v>4</v>
      </c>
      <c r="AI9" s="63">
        <v>3887</v>
      </c>
      <c r="AJ9" s="63">
        <v>634</v>
      </c>
      <c r="AK9" s="63">
        <v>1479</v>
      </c>
      <c r="AL9" s="63">
        <v>140914</v>
      </c>
      <c r="AM9" s="63">
        <v>0</v>
      </c>
      <c r="AN9" s="63">
        <v>0</v>
      </c>
      <c r="AO9" s="63">
        <v>247608</v>
      </c>
      <c r="AP9" s="63">
        <v>0</v>
      </c>
      <c r="AQ9" s="63">
        <v>0</v>
      </c>
      <c r="AR9" s="63">
        <v>2</v>
      </c>
      <c r="AS9" s="63">
        <v>1</v>
      </c>
      <c r="AT9" s="63">
        <v>2</v>
      </c>
      <c r="AU9" s="63">
        <v>25</v>
      </c>
      <c r="AV9" s="63">
        <v>0</v>
      </c>
      <c r="AW9" s="63">
        <v>0</v>
      </c>
      <c r="AX9" s="63">
        <v>0</v>
      </c>
      <c r="AY9" s="63">
        <v>0</v>
      </c>
      <c r="AZ9" s="63">
        <v>0</v>
      </c>
      <c r="BA9" s="63">
        <v>0</v>
      </c>
      <c r="BB9" s="63">
        <v>0</v>
      </c>
      <c r="BC9" s="63">
        <v>0</v>
      </c>
      <c r="BD9" s="63">
        <v>0</v>
      </c>
      <c r="BE9" s="63">
        <v>0</v>
      </c>
      <c r="BF9" s="63">
        <v>0</v>
      </c>
      <c r="BG9" s="63">
        <v>8</v>
      </c>
      <c r="BH9" s="63">
        <v>0</v>
      </c>
      <c r="BI9" s="63">
        <v>390</v>
      </c>
      <c r="BJ9" s="63">
        <v>21</v>
      </c>
      <c r="BK9" s="63">
        <v>2251</v>
      </c>
      <c r="BL9" s="63">
        <v>663</v>
      </c>
      <c r="BM9" s="63">
        <v>-4</v>
      </c>
      <c r="BN9" s="63">
        <v>0</v>
      </c>
      <c r="BO9" s="63">
        <v>0</v>
      </c>
      <c r="BP9" s="63">
        <v>0</v>
      </c>
      <c r="BQ9" s="63">
        <v>0</v>
      </c>
      <c r="BR9" s="63">
        <v>0</v>
      </c>
      <c r="BS9" s="63">
        <v>0</v>
      </c>
      <c r="BT9" s="63">
        <v>0</v>
      </c>
      <c r="BU9" s="63">
        <v>0</v>
      </c>
      <c r="BV9" s="63">
        <v>0</v>
      </c>
      <c r="BW9" s="63">
        <v>0</v>
      </c>
      <c r="BX9" s="63">
        <v>0</v>
      </c>
      <c r="BY9" s="63">
        <v>0</v>
      </c>
      <c r="BZ9" s="63">
        <v>0</v>
      </c>
      <c r="CA9" s="63">
        <v>0</v>
      </c>
      <c r="CB9" s="63">
        <v>0</v>
      </c>
      <c r="CC9" s="63">
        <v>0</v>
      </c>
      <c r="CD9" s="63">
        <v>0</v>
      </c>
      <c r="CE9" s="63">
        <v>0</v>
      </c>
      <c r="CF9" s="63">
        <v>0</v>
      </c>
      <c r="CG9" s="63">
        <v>0</v>
      </c>
      <c r="CH9" s="63">
        <v>0</v>
      </c>
      <c r="CI9" s="63">
        <v>0</v>
      </c>
      <c r="CJ9" s="63">
        <v>3</v>
      </c>
      <c r="CK9" s="63">
        <v>0</v>
      </c>
      <c r="CL9" s="63">
        <v>0</v>
      </c>
      <c r="CM9" s="63">
        <v>0</v>
      </c>
      <c r="CN9" s="63">
        <v>0</v>
      </c>
      <c r="CO9" s="63">
        <v>0</v>
      </c>
      <c r="CP9" s="63">
        <v>0</v>
      </c>
      <c r="CQ9" s="63">
        <v>0</v>
      </c>
      <c r="CR9" s="63">
        <v>0</v>
      </c>
      <c r="CS9" s="63">
        <v>0</v>
      </c>
      <c r="CT9" s="63">
        <v>0</v>
      </c>
      <c r="CU9" s="63">
        <v>0</v>
      </c>
      <c r="CV9" s="63">
        <v>-3</v>
      </c>
      <c r="CW9" s="63">
        <v>-5</v>
      </c>
      <c r="CX9" s="63">
        <v>0</v>
      </c>
      <c r="CY9" s="63">
        <v>2</v>
      </c>
      <c r="CZ9" s="63">
        <v>1</v>
      </c>
      <c r="DA9" s="63">
        <v>0</v>
      </c>
      <c r="DB9" s="24">
        <v>2</v>
      </c>
      <c r="DC9" s="24">
        <v>398277</v>
      </c>
      <c r="DD9" s="44">
        <v>-55</v>
      </c>
      <c r="DE9" s="63">
        <v>-51</v>
      </c>
      <c r="DF9" s="63">
        <v>0</v>
      </c>
      <c r="DG9" s="63">
        <v>0</v>
      </c>
      <c r="DH9" s="63">
        <v>0</v>
      </c>
      <c r="DI9" s="63">
        <v>0</v>
      </c>
      <c r="DJ9" s="63">
        <v>-2186</v>
      </c>
      <c r="DK9" s="24">
        <v>0</v>
      </c>
      <c r="DL9" s="63">
        <v>-2292</v>
      </c>
      <c r="DM9" s="40">
        <v>395985</v>
      </c>
      <c r="DN9" s="40">
        <v>22196</v>
      </c>
      <c r="DO9" s="40">
        <v>19904</v>
      </c>
      <c r="DP9" s="40">
        <v>418181</v>
      </c>
      <c r="DQ9" s="40">
        <v>-392698</v>
      </c>
      <c r="DR9" s="40">
        <v>-372794</v>
      </c>
      <c r="DS9" s="40">
        <v>25483</v>
      </c>
    </row>
    <row r="10" spans="1:123" ht="12.75" customHeight="1">
      <c r="A10" s="254">
        <v>62</v>
      </c>
      <c r="B10" s="83" t="s">
        <v>247</v>
      </c>
      <c r="C10" s="63">
        <v>0</v>
      </c>
      <c r="D10" s="63">
        <v>0</v>
      </c>
      <c r="E10" s="63">
        <v>0</v>
      </c>
      <c r="F10" s="63">
        <v>0</v>
      </c>
      <c r="G10" s="63">
        <v>0</v>
      </c>
      <c r="H10" s="63">
        <v>0</v>
      </c>
      <c r="I10" s="63">
        <v>0</v>
      </c>
      <c r="J10" s="63">
        <v>11</v>
      </c>
      <c r="K10" s="63">
        <v>0</v>
      </c>
      <c r="L10" s="63">
        <v>0</v>
      </c>
      <c r="M10" s="63">
        <v>0</v>
      </c>
      <c r="N10" s="63">
        <v>0</v>
      </c>
      <c r="O10" s="63">
        <v>0</v>
      </c>
      <c r="P10" s="63">
        <v>0</v>
      </c>
      <c r="Q10" s="63">
        <v>0</v>
      </c>
      <c r="R10" s="63">
        <v>152</v>
      </c>
      <c r="S10" s="63">
        <v>0</v>
      </c>
      <c r="T10" s="63">
        <v>0</v>
      </c>
      <c r="U10" s="63">
        <v>355</v>
      </c>
      <c r="V10" s="63">
        <v>7</v>
      </c>
      <c r="W10" s="63">
        <v>110</v>
      </c>
      <c r="X10" s="63">
        <v>994</v>
      </c>
      <c r="Y10" s="63">
        <v>26</v>
      </c>
      <c r="Z10" s="63">
        <v>0</v>
      </c>
      <c r="AA10" s="63">
        <v>1</v>
      </c>
      <c r="AB10" s="63">
        <v>2</v>
      </c>
      <c r="AC10" s="63">
        <v>385337</v>
      </c>
      <c r="AD10" s="63">
        <v>107253</v>
      </c>
      <c r="AE10" s="63">
        <v>0</v>
      </c>
      <c r="AF10" s="63">
        <v>0</v>
      </c>
      <c r="AG10" s="63">
        <v>0</v>
      </c>
      <c r="AH10" s="63">
        <v>1</v>
      </c>
      <c r="AI10" s="63">
        <v>3110</v>
      </c>
      <c r="AJ10" s="63">
        <v>194</v>
      </c>
      <c r="AK10" s="63">
        <v>128</v>
      </c>
      <c r="AL10" s="63">
        <v>7586</v>
      </c>
      <c r="AM10" s="63">
        <v>0</v>
      </c>
      <c r="AN10" s="63">
        <v>0</v>
      </c>
      <c r="AO10" s="63">
        <v>502</v>
      </c>
      <c r="AP10" s="63">
        <v>2</v>
      </c>
      <c r="AQ10" s="63">
        <v>1</v>
      </c>
      <c r="AR10" s="63">
        <v>3</v>
      </c>
      <c r="AS10" s="63">
        <v>1</v>
      </c>
      <c r="AT10" s="63">
        <v>0</v>
      </c>
      <c r="AU10" s="63">
        <v>0</v>
      </c>
      <c r="AV10" s="63">
        <v>0</v>
      </c>
      <c r="AW10" s="63">
        <v>2</v>
      </c>
      <c r="AX10" s="63">
        <v>1</v>
      </c>
      <c r="AY10" s="63">
        <v>0</v>
      </c>
      <c r="AZ10" s="63">
        <v>0</v>
      </c>
      <c r="BA10" s="63">
        <v>1</v>
      </c>
      <c r="BB10" s="63">
        <v>0</v>
      </c>
      <c r="BC10" s="63">
        <v>0</v>
      </c>
      <c r="BD10" s="63">
        <v>19</v>
      </c>
      <c r="BE10" s="63">
        <v>0</v>
      </c>
      <c r="BF10" s="63">
        <v>0</v>
      </c>
      <c r="BG10" s="63">
        <v>0</v>
      </c>
      <c r="BH10" s="63">
        <v>1</v>
      </c>
      <c r="BI10" s="63">
        <v>0</v>
      </c>
      <c r="BJ10" s="63">
        <v>0</v>
      </c>
      <c r="BK10" s="63">
        <v>0</v>
      </c>
      <c r="BL10" s="63">
        <v>0</v>
      </c>
      <c r="BM10" s="63">
        <v>112458</v>
      </c>
      <c r="BN10" s="63">
        <v>7033</v>
      </c>
      <c r="BO10" s="63">
        <v>0</v>
      </c>
      <c r="BP10" s="63">
        <v>0</v>
      </c>
      <c r="BQ10" s="63">
        <v>0</v>
      </c>
      <c r="BR10" s="63">
        <v>0</v>
      </c>
      <c r="BS10" s="63">
        <v>0</v>
      </c>
      <c r="BT10" s="63">
        <v>0</v>
      </c>
      <c r="BU10" s="63">
        <v>0</v>
      </c>
      <c r="BV10" s="63">
        <v>0</v>
      </c>
      <c r="BW10" s="63">
        <v>0</v>
      </c>
      <c r="BX10" s="63">
        <v>0</v>
      </c>
      <c r="BY10" s="63">
        <v>0</v>
      </c>
      <c r="BZ10" s="63">
        <v>0</v>
      </c>
      <c r="CA10" s="63">
        <v>0</v>
      </c>
      <c r="CB10" s="63">
        <v>0</v>
      </c>
      <c r="CC10" s="63">
        <v>0</v>
      </c>
      <c r="CD10" s="63">
        <v>0</v>
      </c>
      <c r="CE10" s="63">
        <v>0</v>
      </c>
      <c r="CF10" s="63">
        <v>0</v>
      </c>
      <c r="CG10" s="63">
        <v>0</v>
      </c>
      <c r="CH10" s="63">
        <v>0</v>
      </c>
      <c r="CI10" s="63">
        <v>0</v>
      </c>
      <c r="CJ10" s="63">
        <v>0</v>
      </c>
      <c r="CK10" s="63">
        <v>0</v>
      </c>
      <c r="CL10" s="63">
        <v>5</v>
      </c>
      <c r="CM10" s="63">
        <v>0</v>
      </c>
      <c r="CN10" s="63">
        <v>0</v>
      </c>
      <c r="CO10" s="63">
        <v>0</v>
      </c>
      <c r="CP10" s="63">
        <v>0</v>
      </c>
      <c r="CQ10" s="63">
        <v>0</v>
      </c>
      <c r="CR10" s="63">
        <v>0</v>
      </c>
      <c r="CS10" s="63">
        <v>0</v>
      </c>
      <c r="CT10" s="63">
        <v>0</v>
      </c>
      <c r="CU10" s="63">
        <v>0</v>
      </c>
      <c r="CV10" s="63">
        <v>0</v>
      </c>
      <c r="CW10" s="63">
        <v>0</v>
      </c>
      <c r="CX10" s="63">
        <v>0</v>
      </c>
      <c r="CY10" s="63">
        <v>0</v>
      </c>
      <c r="CZ10" s="63">
        <v>0</v>
      </c>
      <c r="DA10" s="63">
        <v>0</v>
      </c>
      <c r="DB10" s="24">
        <v>0</v>
      </c>
      <c r="DC10" s="24">
        <v>625296</v>
      </c>
      <c r="DD10" s="44">
        <v>0</v>
      </c>
      <c r="DE10" s="63">
        <v>0</v>
      </c>
      <c r="DF10" s="63">
        <v>0</v>
      </c>
      <c r="DG10" s="63">
        <v>0</v>
      </c>
      <c r="DH10" s="63">
        <v>0</v>
      </c>
      <c r="DI10" s="63">
        <v>0</v>
      </c>
      <c r="DJ10" s="63">
        <v>-957</v>
      </c>
      <c r="DK10" s="24">
        <v>0</v>
      </c>
      <c r="DL10" s="63">
        <v>-957</v>
      </c>
      <c r="DM10" s="40">
        <v>624339</v>
      </c>
      <c r="DN10" s="40">
        <v>0</v>
      </c>
      <c r="DO10" s="40">
        <v>-957</v>
      </c>
      <c r="DP10" s="40">
        <v>624339</v>
      </c>
      <c r="DQ10" s="40">
        <v>-624339</v>
      </c>
      <c r="DR10" s="40">
        <v>-625296</v>
      </c>
      <c r="DS10" s="40">
        <v>0</v>
      </c>
    </row>
    <row r="11" spans="1:123" ht="12.75" customHeight="1">
      <c r="A11" s="254">
        <v>111</v>
      </c>
      <c r="B11" s="83" t="s">
        <v>248</v>
      </c>
      <c r="C11" s="63">
        <v>0</v>
      </c>
      <c r="D11" s="63">
        <v>659</v>
      </c>
      <c r="E11" s="63">
        <v>0</v>
      </c>
      <c r="F11" s="63">
        <v>477</v>
      </c>
      <c r="G11" s="63">
        <v>2376</v>
      </c>
      <c r="H11" s="63">
        <v>0</v>
      </c>
      <c r="I11" s="63">
        <v>0</v>
      </c>
      <c r="J11" s="63">
        <v>16908</v>
      </c>
      <c r="K11" s="63">
        <v>3984</v>
      </c>
      <c r="L11" s="63">
        <v>2223</v>
      </c>
      <c r="M11" s="63">
        <v>0</v>
      </c>
      <c r="N11" s="63">
        <v>0</v>
      </c>
      <c r="O11" s="63">
        <v>3</v>
      </c>
      <c r="P11" s="63">
        <v>2</v>
      </c>
      <c r="Q11" s="63">
        <v>0</v>
      </c>
      <c r="R11" s="63">
        <v>43</v>
      </c>
      <c r="S11" s="63">
        <v>0</v>
      </c>
      <c r="T11" s="63">
        <v>0</v>
      </c>
      <c r="U11" s="63">
        <v>0</v>
      </c>
      <c r="V11" s="63">
        <v>5</v>
      </c>
      <c r="W11" s="63">
        <v>0</v>
      </c>
      <c r="X11" s="63">
        <v>254</v>
      </c>
      <c r="Y11" s="63">
        <v>0</v>
      </c>
      <c r="Z11" s="63">
        <v>0</v>
      </c>
      <c r="AA11" s="63">
        <v>306</v>
      </c>
      <c r="AB11" s="63">
        <v>145</v>
      </c>
      <c r="AC11" s="63">
        <v>2</v>
      </c>
      <c r="AD11" s="63">
        <v>0</v>
      </c>
      <c r="AE11" s="63">
        <v>1</v>
      </c>
      <c r="AF11" s="63">
        <v>0</v>
      </c>
      <c r="AG11" s="63">
        <v>0</v>
      </c>
      <c r="AH11" s="63">
        <v>0</v>
      </c>
      <c r="AI11" s="63">
        <v>0</v>
      </c>
      <c r="AJ11" s="63">
        <v>15</v>
      </c>
      <c r="AK11" s="63">
        <v>42</v>
      </c>
      <c r="AL11" s="63">
        <v>0</v>
      </c>
      <c r="AM11" s="63">
        <v>0</v>
      </c>
      <c r="AN11" s="63">
        <v>0</v>
      </c>
      <c r="AO11" s="63">
        <v>0</v>
      </c>
      <c r="AP11" s="63">
        <v>0</v>
      </c>
      <c r="AQ11" s="63">
        <v>0</v>
      </c>
      <c r="AR11" s="63">
        <v>0</v>
      </c>
      <c r="AS11" s="63">
        <v>0</v>
      </c>
      <c r="AT11" s="63">
        <v>0</v>
      </c>
      <c r="AU11" s="63">
        <v>0</v>
      </c>
      <c r="AV11" s="63">
        <v>0</v>
      </c>
      <c r="AW11" s="63">
        <v>0</v>
      </c>
      <c r="AX11" s="63">
        <v>0</v>
      </c>
      <c r="AY11" s="63">
        <v>0</v>
      </c>
      <c r="AZ11" s="63">
        <v>0</v>
      </c>
      <c r="BA11" s="63">
        <v>0</v>
      </c>
      <c r="BB11" s="63">
        <v>0</v>
      </c>
      <c r="BC11" s="63">
        <v>0</v>
      </c>
      <c r="BD11" s="63">
        <v>0</v>
      </c>
      <c r="BE11" s="63">
        <v>0</v>
      </c>
      <c r="BF11" s="63">
        <v>0</v>
      </c>
      <c r="BG11" s="63">
        <v>15</v>
      </c>
      <c r="BH11" s="63">
        <v>0</v>
      </c>
      <c r="BI11" s="63">
        <v>0</v>
      </c>
      <c r="BJ11" s="63">
        <v>0</v>
      </c>
      <c r="BK11" s="63">
        <v>0</v>
      </c>
      <c r="BL11" s="63">
        <v>0</v>
      </c>
      <c r="BM11" s="63">
        <v>0</v>
      </c>
      <c r="BN11" s="63">
        <v>0</v>
      </c>
      <c r="BO11" s="63">
        <v>0</v>
      </c>
      <c r="BP11" s="63">
        <v>0</v>
      </c>
      <c r="BQ11" s="63">
        <v>0</v>
      </c>
      <c r="BR11" s="63">
        <v>0</v>
      </c>
      <c r="BS11" s="63">
        <v>0</v>
      </c>
      <c r="BT11" s="63">
        <v>0</v>
      </c>
      <c r="BU11" s="63">
        <v>0</v>
      </c>
      <c r="BV11" s="63">
        <v>0</v>
      </c>
      <c r="BW11" s="63">
        <v>0</v>
      </c>
      <c r="BX11" s="63">
        <v>0</v>
      </c>
      <c r="BY11" s="63">
        <v>0</v>
      </c>
      <c r="BZ11" s="63">
        <v>0</v>
      </c>
      <c r="CA11" s="63">
        <v>0</v>
      </c>
      <c r="CB11" s="63">
        <v>0</v>
      </c>
      <c r="CC11" s="63">
        <v>19</v>
      </c>
      <c r="CD11" s="63">
        <v>0</v>
      </c>
      <c r="CE11" s="63">
        <v>0</v>
      </c>
      <c r="CF11" s="63">
        <v>0</v>
      </c>
      <c r="CG11" s="63">
        <v>0</v>
      </c>
      <c r="CH11" s="63">
        <v>0</v>
      </c>
      <c r="CI11" s="63">
        <v>0</v>
      </c>
      <c r="CJ11" s="63">
        <v>123</v>
      </c>
      <c r="CK11" s="63">
        <v>6</v>
      </c>
      <c r="CL11" s="63">
        <v>0</v>
      </c>
      <c r="CM11" s="63">
        <v>847</v>
      </c>
      <c r="CN11" s="63">
        <v>0</v>
      </c>
      <c r="CO11" s="63">
        <v>1672</v>
      </c>
      <c r="CP11" s="63">
        <v>1708</v>
      </c>
      <c r="CQ11" s="63">
        <v>69</v>
      </c>
      <c r="CR11" s="63">
        <v>0</v>
      </c>
      <c r="CS11" s="63">
        <v>0</v>
      </c>
      <c r="CT11" s="63">
        <v>0</v>
      </c>
      <c r="CU11" s="63">
        <v>0</v>
      </c>
      <c r="CV11" s="63">
        <v>4554</v>
      </c>
      <c r="CW11" s="63">
        <v>23314</v>
      </c>
      <c r="CX11" s="63">
        <v>0</v>
      </c>
      <c r="CY11" s="63">
        <v>2</v>
      </c>
      <c r="CZ11" s="63">
        <v>383</v>
      </c>
      <c r="DA11" s="63">
        <v>0</v>
      </c>
      <c r="DB11" s="24">
        <v>0</v>
      </c>
      <c r="DC11" s="24">
        <v>60157</v>
      </c>
      <c r="DD11" s="44">
        <v>3883</v>
      </c>
      <c r="DE11" s="63">
        <v>138616</v>
      </c>
      <c r="DF11" s="63">
        <v>2035</v>
      </c>
      <c r="DG11" s="63">
        <v>120</v>
      </c>
      <c r="DH11" s="63">
        <v>0</v>
      </c>
      <c r="DI11" s="63">
        <v>0</v>
      </c>
      <c r="DJ11" s="63">
        <v>697</v>
      </c>
      <c r="DK11" s="24">
        <v>53</v>
      </c>
      <c r="DL11" s="63">
        <v>145404</v>
      </c>
      <c r="DM11" s="40">
        <v>205561</v>
      </c>
      <c r="DN11" s="40">
        <v>110596</v>
      </c>
      <c r="DO11" s="40">
        <v>256000</v>
      </c>
      <c r="DP11" s="40">
        <v>316157</v>
      </c>
      <c r="DQ11" s="40">
        <v>-157718</v>
      </c>
      <c r="DR11" s="40">
        <v>98282</v>
      </c>
      <c r="DS11" s="40">
        <v>158439</v>
      </c>
    </row>
    <row r="12" spans="1:123" ht="12.75" customHeight="1">
      <c r="A12" s="254">
        <v>112</v>
      </c>
      <c r="B12" s="83" t="s">
        <v>249</v>
      </c>
      <c r="C12" s="63">
        <v>0</v>
      </c>
      <c r="D12" s="63">
        <v>4</v>
      </c>
      <c r="E12" s="63">
        <v>0</v>
      </c>
      <c r="F12" s="63">
        <v>0</v>
      </c>
      <c r="G12" s="63">
        <v>265</v>
      </c>
      <c r="H12" s="63">
        <v>0</v>
      </c>
      <c r="I12" s="63">
        <v>0</v>
      </c>
      <c r="J12" s="63">
        <v>215</v>
      </c>
      <c r="K12" s="63">
        <v>3018</v>
      </c>
      <c r="L12" s="63">
        <v>0</v>
      </c>
      <c r="M12" s="63">
        <v>0</v>
      </c>
      <c r="N12" s="63">
        <v>0</v>
      </c>
      <c r="O12" s="63">
        <v>0</v>
      </c>
      <c r="P12" s="63">
        <v>0</v>
      </c>
      <c r="Q12" s="63">
        <v>0</v>
      </c>
      <c r="R12" s="63">
        <v>0</v>
      </c>
      <c r="S12" s="63">
        <v>0</v>
      </c>
      <c r="T12" s="63">
        <v>0</v>
      </c>
      <c r="U12" s="63">
        <v>0</v>
      </c>
      <c r="V12" s="63">
        <v>0</v>
      </c>
      <c r="W12" s="63">
        <v>0</v>
      </c>
      <c r="X12" s="63">
        <v>0</v>
      </c>
      <c r="Y12" s="63">
        <v>0</v>
      </c>
      <c r="Z12" s="63">
        <v>0</v>
      </c>
      <c r="AA12" s="63">
        <v>1</v>
      </c>
      <c r="AB12" s="63">
        <v>0</v>
      </c>
      <c r="AC12" s="63">
        <v>0</v>
      </c>
      <c r="AD12" s="63">
        <v>0</v>
      </c>
      <c r="AE12" s="63">
        <v>0</v>
      </c>
      <c r="AF12" s="63">
        <v>0</v>
      </c>
      <c r="AG12" s="63">
        <v>0</v>
      </c>
      <c r="AH12" s="63">
        <v>0</v>
      </c>
      <c r="AI12" s="63">
        <v>0</v>
      </c>
      <c r="AJ12" s="63">
        <v>0</v>
      </c>
      <c r="AK12" s="63">
        <v>0</v>
      </c>
      <c r="AL12" s="63">
        <v>0</v>
      </c>
      <c r="AM12" s="63">
        <v>0</v>
      </c>
      <c r="AN12" s="63">
        <v>0</v>
      </c>
      <c r="AO12" s="63">
        <v>0</v>
      </c>
      <c r="AP12" s="63">
        <v>0</v>
      </c>
      <c r="AQ12" s="63">
        <v>0</v>
      </c>
      <c r="AR12" s="63">
        <v>0</v>
      </c>
      <c r="AS12" s="63">
        <v>0</v>
      </c>
      <c r="AT12" s="63">
        <v>0</v>
      </c>
      <c r="AU12" s="63">
        <v>0</v>
      </c>
      <c r="AV12" s="63">
        <v>0</v>
      </c>
      <c r="AW12" s="63">
        <v>0</v>
      </c>
      <c r="AX12" s="63">
        <v>0</v>
      </c>
      <c r="AY12" s="63">
        <v>0</v>
      </c>
      <c r="AZ12" s="63">
        <v>0</v>
      </c>
      <c r="BA12" s="63">
        <v>0</v>
      </c>
      <c r="BB12" s="63">
        <v>0</v>
      </c>
      <c r="BC12" s="63">
        <v>0</v>
      </c>
      <c r="BD12" s="63">
        <v>0</v>
      </c>
      <c r="BE12" s="63">
        <v>0</v>
      </c>
      <c r="BF12" s="63">
        <v>0</v>
      </c>
      <c r="BG12" s="63">
        <v>0</v>
      </c>
      <c r="BH12" s="63">
        <v>0</v>
      </c>
      <c r="BI12" s="63">
        <v>0</v>
      </c>
      <c r="BJ12" s="63">
        <v>0</v>
      </c>
      <c r="BK12" s="63">
        <v>0</v>
      </c>
      <c r="BL12" s="63">
        <v>0</v>
      </c>
      <c r="BM12" s="63">
        <v>0</v>
      </c>
      <c r="BN12" s="63">
        <v>0</v>
      </c>
      <c r="BO12" s="63">
        <v>0</v>
      </c>
      <c r="BP12" s="63">
        <v>0</v>
      </c>
      <c r="BQ12" s="63">
        <v>50</v>
      </c>
      <c r="BR12" s="63">
        <v>0</v>
      </c>
      <c r="BS12" s="63">
        <v>0</v>
      </c>
      <c r="BT12" s="63">
        <v>0</v>
      </c>
      <c r="BU12" s="63">
        <v>0</v>
      </c>
      <c r="BV12" s="63">
        <v>0</v>
      </c>
      <c r="BW12" s="63">
        <v>0</v>
      </c>
      <c r="BX12" s="63">
        <v>0</v>
      </c>
      <c r="BY12" s="63">
        <v>0</v>
      </c>
      <c r="BZ12" s="63">
        <v>0</v>
      </c>
      <c r="CA12" s="63">
        <v>0</v>
      </c>
      <c r="CB12" s="63">
        <v>0</v>
      </c>
      <c r="CC12" s="63">
        <v>22</v>
      </c>
      <c r="CD12" s="63">
        <v>0</v>
      </c>
      <c r="CE12" s="63">
        <v>0</v>
      </c>
      <c r="CF12" s="63">
        <v>0</v>
      </c>
      <c r="CG12" s="63">
        <v>0</v>
      </c>
      <c r="CH12" s="63">
        <v>0</v>
      </c>
      <c r="CI12" s="63">
        <v>0</v>
      </c>
      <c r="CJ12" s="63">
        <v>10</v>
      </c>
      <c r="CK12" s="63">
        <v>0</v>
      </c>
      <c r="CL12" s="63">
        <v>0</v>
      </c>
      <c r="CM12" s="63">
        <v>109</v>
      </c>
      <c r="CN12" s="63">
        <v>0</v>
      </c>
      <c r="CO12" s="63">
        <v>192</v>
      </c>
      <c r="CP12" s="63">
        <v>193</v>
      </c>
      <c r="CQ12" s="63">
        <v>0</v>
      </c>
      <c r="CR12" s="63">
        <v>0</v>
      </c>
      <c r="CS12" s="63">
        <v>0</v>
      </c>
      <c r="CT12" s="63">
        <v>0</v>
      </c>
      <c r="CU12" s="63">
        <v>2</v>
      </c>
      <c r="CV12" s="63">
        <v>1588</v>
      </c>
      <c r="CW12" s="63">
        <v>10911</v>
      </c>
      <c r="CX12" s="63">
        <v>0</v>
      </c>
      <c r="CY12" s="63">
        <v>0</v>
      </c>
      <c r="CZ12" s="63">
        <v>97</v>
      </c>
      <c r="DA12" s="63">
        <v>0</v>
      </c>
      <c r="DB12" s="24">
        <v>33</v>
      </c>
      <c r="DC12" s="24">
        <v>16710</v>
      </c>
      <c r="DD12" s="44">
        <v>2847</v>
      </c>
      <c r="DE12" s="63">
        <v>38363</v>
      </c>
      <c r="DF12" s="63">
        <v>0</v>
      </c>
      <c r="DG12" s="63">
        <v>0</v>
      </c>
      <c r="DH12" s="63">
        <v>0</v>
      </c>
      <c r="DI12" s="63">
        <v>0</v>
      </c>
      <c r="DJ12" s="63">
        <v>277</v>
      </c>
      <c r="DK12" s="24">
        <v>20</v>
      </c>
      <c r="DL12" s="63">
        <v>41507</v>
      </c>
      <c r="DM12" s="40">
        <v>58217</v>
      </c>
      <c r="DN12" s="40">
        <v>109070</v>
      </c>
      <c r="DO12" s="40">
        <v>150577</v>
      </c>
      <c r="DP12" s="40">
        <v>167287</v>
      </c>
      <c r="DQ12" s="40">
        <v>-49853</v>
      </c>
      <c r="DR12" s="40">
        <v>100724</v>
      </c>
      <c r="DS12" s="40">
        <v>117434</v>
      </c>
    </row>
    <row r="13" spans="1:123" ht="12.75" customHeight="1">
      <c r="A13" s="255">
        <v>113</v>
      </c>
      <c r="B13" s="256" t="s">
        <v>250</v>
      </c>
      <c r="C13" s="64">
        <v>653</v>
      </c>
      <c r="D13" s="64">
        <v>13168</v>
      </c>
      <c r="E13" s="64">
        <v>178</v>
      </c>
      <c r="F13" s="64">
        <v>0</v>
      </c>
      <c r="G13" s="64">
        <v>2402</v>
      </c>
      <c r="H13" s="64">
        <v>0</v>
      </c>
      <c r="I13" s="64">
        <v>0</v>
      </c>
      <c r="J13" s="64">
        <v>0</v>
      </c>
      <c r="K13" s="64">
        <v>0</v>
      </c>
      <c r="L13" s="64">
        <v>73</v>
      </c>
      <c r="M13" s="64">
        <v>0</v>
      </c>
      <c r="N13" s="64">
        <v>0</v>
      </c>
      <c r="O13" s="64">
        <v>0</v>
      </c>
      <c r="P13" s="64">
        <v>0</v>
      </c>
      <c r="Q13" s="64">
        <v>0</v>
      </c>
      <c r="R13" s="64">
        <v>0</v>
      </c>
      <c r="S13" s="64">
        <v>0</v>
      </c>
      <c r="T13" s="64">
        <v>0</v>
      </c>
      <c r="U13" s="64">
        <v>1</v>
      </c>
      <c r="V13" s="64">
        <v>0</v>
      </c>
      <c r="W13" s="64">
        <v>0</v>
      </c>
      <c r="X13" s="64">
        <v>0</v>
      </c>
      <c r="Y13" s="64">
        <v>0</v>
      </c>
      <c r="Z13" s="64">
        <v>0</v>
      </c>
      <c r="AA13" s="64">
        <v>0</v>
      </c>
      <c r="AB13" s="64">
        <v>0</v>
      </c>
      <c r="AC13" s="64">
        <v>0</v>
      </c>
      <c r="AD13" s="64">
        <v>0</v>
      </c>
      <c r="AE13" s="64">
        <v>0</v>
      </c>
      <c r="AF13" s="64">
        <v>0</v>
      </c>
      <c r="AG13" s="64">
        <v>0</v>
      </c>
      <c r="AH13" s="64">
        <v>0</v>
      </c>
      <c r="AI13" s="64">
        <v>0</v>
      </c>
      <c r="AJ13" s="64">
        <v>0</v>
      </c>
      <c r="AK13" s="64">
        <v>0</v>
      </c>
      <c r="AL13" s="64">
        <v>0</v>
      </c>
      <c r="AM13" s="64">
        <v>0</v>
      </c>
      <c r="AN13" s="64">
        <v>0</v>
      </c>
      <c r="AO13" s="64">
        <v>0</v>
      </c>
      <c r="AP13" s="64">
        <v>0</v>
      </c>
      <c r="AQ13" s="64">
        <v>0</v>
      </c>
      <c r="AR13" s="64">
        <v>0</v>
      </c>
      <c r="AS13" s="64">
        <v>0</v>
      </c>
      <c r="AT13" s="64">
        <v>0</v>
      </c>
      <c r="AU13" s="64">
        <v>0</v>
      </c>
      <c r="AV13" s="64">
        <v>0</v>
      </c>
      <c r="AW13" s="64">
        <v>0</v>
      </c>
      <c r="AX13" s="64">
        <v>0</v>
      </c>
      <c r="AY13" s="64">
        <v>0</v>
      </c>
      <c r="AZ13" s="64">
        <v>0</v>
      </c>
      <c r="BA13" s="64">
        <v>0</v>
      </c>
      <c r="BB13" s="64">
        <v>0</v>
      </c>
      <c r="BC13" s="64">
        <v>0</v>
      </c>
      <c r="BD13" s="64">
        <v>0</v>
      </c>
      <c r="BE13" s="64">
        <v>0</v>
      </c>
      <c r="BF13" s="64">
        <v>0</v>
      </c>
      <c r="BG13" s="64">
        <v>0</v>
      </c>
      <c r="BH13" s="64">
        <v>0</v>
      </c>
      <c r="BI13" s="64">
        <v>0</v>
      </c>
      <c r="BJ13" s="64">
        <v>0</v>
      </c>
      <c r="BK13" s="64">
        <v>9</v>
      </c>
      <c r="BL13" s="64">
        <v>0</v>
      </c>
      <c r="BM13" s="64">
        <v>0</v>
      </c>
      <c r="BN13" s="64">
        <v>0</v>
      </c>
      <c r="BO13" s="64">
        <v>0</v>
      </c>
      <c r="BP13" s="64">
        <v>0</v>
      </c>
      <c r="BQ13" s="64">
        <v>27</v>
      </c>
      <c r="BR13" s="64">
        <v>0</v>
      </c>
      <c r="BS13" s="64">
        <v>0</v>
      </c>
      <c r="BT13" s="64">
        <v>0</v>
      </c>
      <c r="BU13" s="64">
        <v>0</v>
      </c>
      <c r="BV13" s="64">
        <v>0</v>
      </c>
      <c r="BW13" s="64">
        <v>0</v>
      </c>
      <c r="BX13" s="64">
        <v>0</v>
      </c>
      <c r="BY13" s="64">
        <v>0</v>
      </c>
      <c r="BZ13" s="64">
        <v>0</v>
      </c>
      <c r="CA13" s="64">
        <v>0</v>
      </c>
      <c r="CB13" s="64">
        <v>0</v>
      </c>
      <c r="CC13" s="64">
        <v>0</v>
      </c>
      <c r="CD13" s="64">
        <v>0</v>
      </c>
      <c r="CE13" s="64">
        <v>0</v>
      </c>
      <c r="CF13" s="64">
        <v>0</v>
      </c>
      <c r="CG13" s="64">
        <v>0</v>
      </c>
      <c r="CH13" s="64">
        <v>0</v>
      </c>
      <c r="CI13" s="64">
        <v>0</v>
      </c>
      <c r="CJ13" s="64">
        <v>0</v>
      </c>
      <c r="CK13" s="64">
        <v>65</v>
      </c>
      <c r="CL13" s="64">
        <v>143</v>
      </c>
      <c r="CM13" s="64">
        <v>6</v>
      </c>
      <c r="CN13" s="64">
        <v>0</v>
      </c>
      <c r="CO13" s="64">
        <v>4</v>
      </c>
      <c r="CP13" s="64">
        <v>2</v>
      </c>
      <c r="CQ13" s="64">
        <v>0</v>
      </c>
      <c r="CR13" s="64">
        <v>0</v>
      </c>
      <c r="CS13" s="64">
        <v>0</v>
      </c>
      <c r="CT13" s="64">
        <v>0</v>
      </c>
      <c r="CU13" s="64">
        <v>0</v>
      </c>
      <c r="CV13" s="64">
        <v>0</v>
      </c>
      <c r="CW13" s="64">
        <v>0</v>
      </c>
      <c r="CX13" s="64">
        <v>0</v>
      </c>
      <c r="CY13" s="64">
        <v>29</v>
      </c>
      <c r="CZ13" s="64">
        <v>0</v>
      </c>
      <c r="DA13" s="64">
        <v>0</v>
      </c>
      <c r="DB13" s="25">
        <v>0</v>
      </c>
      <c r="DC13" s="25">
        <v>16760</v>
      </c>
      <c r="DD13" s="51">
        <v>0</v>
      </c>
      <c r="DE13" s="64">
        <v>1458</v>
      </c>
      <c r="DF13" s="64">
        <v>0</v>
      </c>
      <c r="DG13" s="64">
        <v>0</v>
      </c>
      <c r="DH13" s="64">
        <v>0</v>
      </c>
      <c r="DI13" s="64">
        <v>0</v>
      </c>
      <c r="DJ13" s="64">
        <v>24</v>
      </c>
      <c r="DK13" s="25">
        <v>0</v>
      </c>
      <c r="DL13" s="64">
        <v>1482</v>
      </c>
      <c r="DM13" s="48">
        <v>18242</v>
      </c>
      <c r="DN13" s="48">
        <v>2241</v>
      </c>
      <c r="DO13" s="48">
        <v>3723</v>
      </c>
      <c r="DP13" s="48">
        <v>20483</v>
      </c>
      <c r="DQ13" s="48">
        <v>-11785</v>
      </c>
      <c r="DR13" s="48">
        <v>-8062</v>
      </c>
      <c r="DS13" s="48">
        <v>8698</v>
      </c>
    </row>
    <row r="14" spans="1:123" ht="12.75" customHeight="1">
      <c r="A14" s="254">
        <v>114</v>
      </c>
      <c r="B14" s="83" t="s">
        <v>251</v>
      </c>
      <c r="C14" s="63">
        <v>0</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3">
        <v>0</v>
      </c>
      <c r="AI14" s="63">
        <v>0</v>
      </c>
      <c r="AJ14" s="63">
        <v>0</v>
      </c>
      <c r="AK14" s="63">
        <v>0</v>
      </c>
      <c r="AL14" s="63">
        <v>0</v>
      </c>
      <c r="AM14" s="63">
        <v>0</v>
      </c>
      <c r="AN14" s="63">
        <v>0</v>
      </c>
      <c r="AO14" s="63">
        <v>0</v>
      </c>
      <c r="AP14" s="63">
        <v>0</v>
      </c>
      <c r="AQ14" s="63">
        <v>0</v>
      </c>
      <c r="AR14" s="63">
        <v>0</v>
      </c>
      <c r="AS14" s="63">
        <v>0</v>
      </c>
      <c r="AT14" s="63">
        <v>0</v>
      </c>
      <c r="AU14" s="63">
        <v>0</v>
      </c>
      <c r="AV14" s="63">
        <v>0</v>
      </c>
      <c r="AW14" s="63">
        <v>0</v>
      </c>
      <c r="AX14" s="63">
        <v>0</v>
      </c>
      <c r="AY14" s="63">
        <v>0</v>
      </c>
      <c r="AZ14" s="63">
        <v>0</v>
      </c>
      <c r="BA14" s="63">
        <v>0</v>
      </c>
      <c r="BB14" s="63">
        <v>0</v>
      </c>
      <c r="BC14" s="63">
        <v>0</v>
      </c>
      <c r="BD14" s="63">
        <v>0</v>
      </c>
      <c r="BE14" s="63">
        <v>0</v>
      </c>
      <c r="BF14" s="63">
        <v>0</v>
      </c>
      <c r="BG14" s="63">
        <v>0</v>
      </c>
      <c r="BH14" s="63">
        <v>0</v>
      </c>
      <c r="BI14" s="63">
        <v>0</v>
      </c>
      <c r="BJ14" s="63">
        <v>0</v>
      </c>
      <c r="BK14" s="63">
        <v>0</v>
      </c>
      <c r="BL14" s="63">
        <v>0</v>
      </c>
      <c r="BM14" s="63">
        <v>0</v>
      </c>
      <c r="BN14" s="63">
        <v>0</v>
      </c>
      <c r="BO14" s="63">
        <v>0</v>
      </c>
      <c r="BP14" s="63">
        <v>0</v>
      </c>
      <c r="BQ14" s="63">
        <v>0</v>
      </c>
      <c r="BR14" s="63">
        <v>0</v>
      </c>
      <c r="BS14" s="63">
        <v>0</v>
      </c>
      <c r="BT14" s="63">
        <v>0</v>
      </c>
      <c r="BU14" s="63">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24">
        <v>0</v>
      </c>
      <c r="DC14" s="24">
        <v>0</v>
      </c>
      <c r="DD14" s="44">
        <v>1791</v>
      </c>
      <c r="DE14" s="63">
        <v>29932</v>
      </c>
      <c r="DF14" s="63">
        <v>0</v>
      </c>
      <c r="DG14" s="63">
        <v>0</v>
      </c>
      <c r="DH14" s="63">
        <v>0</v>
      </c>
      <c r="DI14" s="63">
        <v>0</v>
      </c>
      <c r="DJ14" s="63">
        <v>363</v>
      </c>
      <c r="DK14" s="24">
        <v>0</v>
      </c>
      <c r="DL14" s="63">
        <v>32086</v>
      </c>
      <c r="DM14" s="40">
        <v>32086</v>
      </c>
      <c r="DN14" s="40">
        <v>0</v>
      </c>
      <c r="DO14" s="40">
        <v>32086</v>
      </c>
      <c r="DP14" s="40">
        <v>32086</v>
      </c>
      <c r="DQ14" s="40">
        <v>-32086</v>
      </c>
      <c r="DR14" s="40">
        <v>0</v>
      </c>
      <c r="DS14" s="40">
        <v>0</v>
      </c>
    </row>
    <row r="15" spans="1:123" ht="12.75" customHeight="1">
      <c r="A15" s="254">
        <v>151</v>
      </c>
      <c r="B15" s="83" t="s">
        <v>252</v>
      </c>
      <c r="C15" s="63">
        <v>13</v>
      </c>
      <c r="D15" s="63">
        <v>2</v>
      </c>
      <c r="E15" s="63">
        <v>1</v>
      </c>
      <c r="F15" s="63">
        <v>86</v>
      </c>
      <c r="G15" s="63">
        <v>341</v>
      </c>
      <c r="H15" s="63">
        <v>0</v>
      </c>
      <c r="I15" s="63">
        <v>0</v>
      </c>
      <c r="J15" s="63">
        <v>0</v>
      </c>
      <c r="K15" s="63">
        <v>0</v>
      </c>
      <c r="L15" s="63">
        <v>0</v>
      </c>
      <c r="M15" s="63">
        <v>0</v>
      </c>
      <c r="N15" s="63">
        <v>451</v>
      </c>
      <c r="O15" s="63">
        <v>2517</v>
      </c>
      <c r="P15" s="63">
        <v>9</v>
      </c>
      <c r="Q15" s="63">
        <v>53</v>
      </c>
      <c r="R15" s="63">
        <v>66</v>
      </c>
      <c r="S15" s="63">
        <v>1</v>
      </c>
      <c r="T15" s="63">
        <v>6</v>
      </c>
      <c r="U15" s="63">
        <v>5</v>
      </c>
      <c r="V15" s="63">
        <v>0</v>
      </c>
      <c r="W15" s="63">
        <v>0</v>
      </c>
      <c r="X15" s="63">
        <v>0</v>
      </c>
      <c r="Y15" s="63">
        <v>0</v>
      </c>
      <c r="Z15" s="63">
        <v>0</v>
      </c>
      <c r="AA15" s="63">
        <v>0</v>
      </c>
      <c r="AB15" s="63">
        <v>1</v>
      </c>
      <c r="AC15" s="63">
        <v>0</v>
      </c>
      <c r="AD15" s="63">
        <v>0</v>
      </c>
      <c r="AE15" s="63">
        <v>37</v>
      </c>
      <c r="AF15" s="63">
        <v>338</v>
      </c>
      <c r="AG15" s="63">
        <v>105</v>
      </c>
      <c r="AH15" s="63">
        <v>0</v>
      </c>
      <c r="AI15" s="63">
        <v>0</v>
      </c>
      <c r="AJ15" s="63">
        <v>0</v>
      </c>
      <c r="AK15" s="63">
        <v>17</v>
      </c>
      <c r="AL15" s="63">
        <v>0</v>
      </c>
      <c r="AM15" s="63">
        <v>0</v>
      </c>
      <c r="AN15" s="63">
        <v>0</v>
      </c>
      <c r="AO15" s="63">
        <v>0</v>
      </c>
      <c r="AP15" s="63">
        <v>65</v>
      </c>
      <c r="AQ15" s="63">
        <v>1</v>
      </c>
      <c r="AR15" s="63">
        <v>4</v>
      </c>
      <c r="AS15" s="63">
        <v>5</v>
      </c>
      <c r="AT15" s="63">
        <v>37</v>
      </c>
      <c r="AU15" s="63">
        <v>87</v>
      </c>
      <c r="AV15" s="63">
        <v>646</v>
      </c>
      <c r="AW15" s="63">
        <v>0</v>
      </c>
      <c r="AX15" s="63">
        <v>0</v>
      </c>
      <c r="AY15" s="63">
        <v>6</v>
      </c>
      <c r="AZ15" s="63">
        <v>0</v>
      </c>
      <c r="BA15" s="63">
        <v>0</v>
      </c>
      <c r="BB15" s="63">
        <v>124</v>
      </c>
      <c r="BC15" s="63">
        <v>0</v>
      </c>
      <c r="BD15" s="63">
        <v>206</v>
      </c>
      <c r="BE15" s="63">
        <v>142</v>
      </c>
      <c r="BF15" s="63">
        <v>0</v>
      </c>
      <c r="BG15" s="63">
        <v>28</v>
      </c>
      <c r="BH15" s="63">
        <v>0</v>
      </c>
      <c r="BI15" s="63">
        <v>74</v>
      </c>
      <c r="BJ15" s="63">
        <v>201</v>
      </c>
      <c r="BK15" s="63">
        <v>12</v>
      </c>
      <c r="BL15" s="63">
        <v>2</v>
      </c>
      <c r="BM15" s="63">
        <v>0</v>
      </c>
      <c r="BN15" s="63">
        <v>0</v>
      </c>
      <c r="BO15" s="63">
        <v>3</v>
      </c>
      <c r="BP15" s="63">
        <v>2</v>
      </c>
      <c r="BQ15" s="63">
        <v>163</v>
      </c>
      <c r="BR15" s="63">
        <v>1</v>
      </c>
      <c r="BS15" s="63">
        <v>0</v>
      </c>
      <c r="BT15" s="63">
        <v>0</v>
      </c>
      <c r="BU15" s="63">
        <v>0</v>
      </c>
      <c r="BV15" s="63">
        <v>2</v>
      </c>
      <c r="BW15" s="63">
        <v>8</v>
      </c>
      <c r="BX15" s="63">
        <v>1</v>
      </c>
      <c r="BY15" s="63">
        <v>449</v>
      </c>
      <c r="BZ15" s="63">
        <v>1</v>
      </c>
      <c r="CA15" s="63">
        <v>2</v>
      </c>
      <c r="CB15" s="63">
        <v>14</v>
      </c>
      <c r="CC15" s="63">
        <v>10</v>
      </c>
      <c r="CD15" s="63">
        <v>0</v>
      </c>
      <c r="CE15" s="63">
        <v>0</v>
      </c>
      <c r="CF15" s="63">
        <v>0</v>
      </c>
      <c r="CG15" s="63">
        <v>8</v>
      </c>
      <c r="CH15" s="63">
        <v>0</v>
      </c>
      <c r="CI15" s="63">
        <v>2</v>
      </c>
      <c r="CJ15" s="63">
        <v>29</v>
      </c>
      <c r="CK15" s="63">
        <v>0</v>
      </c>
      <c r="CL15" s="63">
        <v>0</v>
      </c>
      <c r="CM15" s="63">
        <v>26</v>
      </c>
      <c r="CN15" s="63">
        <v>6</v>
      </c>
      <c r="CO15" s="63">
        <v>5</v>
      </c>
      <c r="CP15" s="63">
        <v>5</v>
      </c>
      <c r="CQ15" s="63">
        <v>7</v>
      </c>
      <c r="CR15" s="63">
        <v>6</v>
      </c>
      <c r="CS15" s="63">
        <v>0</v>
      </c>
      <c r="CT15" s="63">
        <v>0</v>
      </c>
      <c r="CU15" s="63">
        <v>49</v>
      </c>
      <c r="CV15" s="63">
        <v>34</v>
      </c>
      <c r="CW15" s="63">
        <v>0</v>
      </c>
      <c r="CX15" s="63">
        <v>9</v>
      </c>
      <c r="CY15" s="63">
        <v>966</v>
      </c>
      <c r="CZ15" s="63">
        <v>20</v>
      </c>
      <c r="DA15" s="63">
        <v>153</v>
      </c>
      <c r="DB15" s="24">
        <v>4</v>
      </c>
      <c r="DC15" s="24">
        <v>7674</v>
      </c>
      <c r="DD15" s="44">
        <v>12</v>
      </c>
      <c r="DE15" s="63">
        <v>534</v>
      </c>
      <c r="DF15" s="63">
        <v>0</v>
      </c>
      <c r="DG15" s="63">
        <v>0</v>
      </c>
      <c r="DH15" s="63">
        <v>5</v>
      </c>
      <c r="DI15" s="63">
        <v>342</v>
      </c>
      <c r="DJ15" s="63">
        <v>-321</v>
      </c>
      <c r="DK15" s="24">
        <v>0</v>
      </c>
      <c r="DL15" s="63">
        <v>572</v>
      </c>
      <c r="DM15" s="40">
        <v>8246</v>
      </c>
      <c r="DN15" s="40">
        <v>2955</v>
      </c>
      <c r="DO15" s="40">
        <v>3527</v>
      </c>
      <c r="DP15" s="40">
        <v>11201</v>
      </c>
      <c r="DQ15" s="40">
        <v>-7457</v>
      </c>
      <c r="DR15" s="40">
        <v>-3930</v>
      </c>
      <c r="DS15" s="40">
        <v>3744</v>
      </c>
    </row>
    <row r="16" spans="1:123" ht="12.75" customHeight="1">
      <c r="A16" s="254">
        <v>152</v>
      </c>
      <c r="B16" s="83" t="s">
        <v>253</v>
      </c>
      <c r="C16" s="63">
        <v>348</v>
      </c>
      <c r="D16" s="63">
        <v>29</v>
      </c>
      <c r="E16" s="63">
        <v>19</v>
      </c>
      <c r="F16" s="63">
        <v>9</v>
      </c>
      <c r="G16" s="63">
        <v>223</v>
      </c>
      <c r="H16" s="63">
        <v>102</v>
      </c>
      <c r="I16" s="63">
        <v>0</v>
      </c>
      <c r="J16" s="63">
        <v>105</v>
      </c>
      <c r="K16" s="63">
        <v>13</v>
      </c>
      <c r="L16" s="63">
        <v>0</v>
      </c>
      <c r="M16" s="63">
        <v>0</v>
      </c>
      <c r="N16" s="63">
        <v>11</v>
      </c>
      <c r="O16" s="63">
        <v>125</v>
      </c>
      <c r="P16" s="63">
        <v>25</v>
      </c>
      <c r="Q16" s="63">
        <v>19</v>
      </c>
      <c r="R16" s="63">
        <v>40</v>
      </c>
      <c r="S16" s="63">
        <v>6</v>
      </c>
      <c r="T16" s="63">
        <v>4</v>
      </c>
      <c r="U16" s="63">
        <v>15</v>
      </c>
      <c r="V16" s="63">
        <v>6</v>
      </c>
      <c r="W16" s="63">
        <v>14</v>
      </c>
      <c r="X16" s="63">
        <v>50</v>
      </c>
      <c r="Y16" s="63">
        <v>14</v>
      </c>
      <c r="Z16" s="63">
        <v>0</v>
      </c>
      <c r="AA16" s="63">
        <v>34</v>
      </c>
      <c r="AB16" s="63">
        <v>16</v>
      </c>
      <c r="AC16" s="63">
        <v>5</v>
      </c>
      <c r="AD16" s="63">
        <v>20</v>
      </c>
      <c r="AE16" s="63">
        <v>16</v>
      </c>
      <c r="AF16" s="63">
        <v>39</v>
      </c>
      <c r="AG16" s="63">
        <v>4</v>
      </c>
      <c r="AH16" s="63">
        <v>0</v>
      </c>
      <c r="AI16" s="63">
        <v>41</v>
      </c>
      <c r="AJ16" s="63">
        <v>74</v>
      </c>
      <c r="AK16" s="63">
        <v>47</v>
      </c>
      <c r="AL16" s="63">
        <v>212</v>
      </c>
      <c r="AM16" s="63">
        <v>3</v>
      </c>
      <c r="AN16" s="63">
        <v>1</v>
      </c>
      <c r="AO16" s="63">
        <v>16</v>
      </c>
      <c r="AP16" s="63">
        <v>17</v>
      </c>
      <c r="AQ16" s="63">
        <v>11</v>
      </c>
      <c r="AR16" s="63">
        <v>16</v>
      </c>
      <c r="AS16" s="63">
        <v>47</v>
      </c>
      <c r="AT16" s="63">
        <v>20</v>
      </c>
      <c r="AU16" s="63">
        <v>142</v>
      </c>
      <c r="AV16" s="63">
        <v>1073</v>
      </c>
      <c r="AW16" s="63">
        <v>27</v>
      </c>
      <c r="AX16" s="63">
        <v>36</v>
      </c>
      <c r="AY16" s="63">
        <v>14</v>
      </c>
      <c r="AZ16" s="63">
        <v>11</v>
      </c>
      <c r="BA16" s="63">
        <v>17</v>
      </c>
      <c r="BB16" s="63">
        <v>67</v>
      </c>
      <c r="BC16" s="63">
        <v>3</v>
      </c>
      <c r="BD16" s="63">
        <v>455</v>
      </c>
      <c r="BE16" s="63">
        <v>42</v>
      </c>
      <c r="BF16" s="63">
        <v>0</v>
      </c>
      <c r="BG16" s="63">
        <v>35</v>
      </c>
      <c r="BH16" s="63">
        <v>13</v>
      </c>
      <c r="BI16" s="63">
        <v>675</v>
      </c>
      <c r="BJ16" s="63">
        <v>151</v>
      </c>
      <c r="BK16" s="63">
        <v>146</v>
      </c>
      <c r="BL16" s="63">
        <v>56</v>
      </c>
      <c r="BM16" s="63">
        <v>26</v>
      </c>
      <c r="BN16" s="63">
        <v>5</v>
      </c>
      <c r="BO16" s="63">
        <v>22</v>
      </c>
      <c r="BP16" s="63">
        <v>111</v>
      </c>
      <c r="BQ16" s="63">
        <v>2222</v>
      </c>
      <c r="BR16" s="63">
        <v>309</v>
      </c>
      <c r="BS16" s="63">
        <v>8</v>
      </c>
      <c r="BT16" s="63">
        <v>2</v>
      </c>
      <c r="BU16" s="63">
        <v>0</v>
      </c>
      <c r="BV16" s="63">
        <v>13</v>
      </c>
      <c r="BW16" s="63">
        <v>153</v>
      </c>
      <c r="BX16" s="63">
        <v>31</v>
      </c>
      <c r="BY16" s="63">
        <v>528</v>
      </c>
      <c r="BZ16" s="63">
        <v>22</v>
      </c>
      <c r="CA16" s="63">
        <v>1</v>
      </c>
      <c r="CB16" s="63">
        <v>38</v>
      </c>
      <c r="CC16" s="63">
        <v>44</v>
      </c>
      <c r="CD16" s="63">
        <v>14</v>
      </c>
      <c r="CE16" s="63">
        <v>64</v>
      </c>
      <c r="CF16" s="63">
        <v>16</v>
      </c>
      <c r="CG16" s="63">
        <v>24</v>
      </c>
      <c r="CH16" s="63">
        <v>1</v>
      </c>
      <c r="CI16" s="63">
        <v>29</v>
      </c>
      <c r="CJ16" s="63">
        <v>1455</v>
      </c>
      <c r="CK16" s="63">
        <v>35</v>
      </c>
      <c r="CL16" s="63">
        <v>30</v>
      </c>
      <c r="CM16" s="63">
        <v>1098</v>
      </c>
      <c r="CN16" s="63">
        <v>18</v>
      </c>
      <c r="CO16" s="63">
        <v>610</v>
      </c>
      <c r="CP16" s="63">
        <v>332</v>
      </c>
      <c r="CQ16" s="63">
        <v>1257</v>
      </c>
      <c r="CR16" s="63">
        <v>99</v>
      </c>
      <c r="CS16" s="63">
        <v>5</v>
      </c>
      <c r="CT16" s="63">
        <v>41</v>
      </c>
      <c r="CU16" s="63">
        <v>353</v>
      </c>
      <c r="CV16" s="63">
        <v>468</v>
      </c>
      <c r="CW16" s="63">
        <v>88</v>
      </c>
      <c r="CX16" s="63">
        <v>213</v>
      </c>
      <c r="CY16" s="63">
        <v>2023</v>
      </c>
      <c r="CZ16" s="63">
        <v>262</v>
      </c>
      <c r="DA16" s="63">
        <v>24</v>
      </c>
      <c r="DB16" s="24">
        <v>13</v>
      </c>
      <c r="DC16" s="24">
        <v>16886</v>
      </c>
      <c r="DD16" s="44">
        <v>1043</v>
      </c>
      <c r="DE16" s="63">
        <v>31265</v>
      </c>
      <c r="DF16" s="63">
        <v>0</v>
      </c>
      <c r="DG16" s="63">
        <v>0</v>
      </c>
      <c r="DH16" s="63">
        <v>3</v>
      </c>
      <c r="DI16" s="63">
        <v>1466</v>
      </c>
      <c r="DJ16" s="63">
        <v>-1087</v>
      </c>
      <c r="DK16" s="24">
        <v>0</v>
      </c>
      <c r="DL16" s="63">
        <v>32690</v>
      </c>
      <c r="DM16" s="40">
        <v>49576</v>
      </c>
      <c r="DN16" s="40">
        <v>14462</v>
      </c>
      <c r="DO16" s="40">
        <v>47152</v>
      </c>
      <c r="DP16" s="40">
        <v>64038</v>
      </c>
      <c r="DQ16" s="40">
        <v>-48376</v>
      </c>
      <c r="DR16" s="40">
        <v>-1224</v>
      </c>
      <c r="DS16" s="40">
        <v>15662</v>
      </c>
    </row>
    <row r="17" spans="1:123" ht="12.75" customHeight="1">
      <c r="A17" s="254">
        <v>161</v>
      </c>
      <c r="B17" s="83" t="s">
        <v>254</v>
      </c>
      <c r="C17" s="63">
        <v>6</v>
      </c>
      <c r="D17" s="63">
        <v>70</v>
      </c>
      <c r="E17" s="63">
        <v>1</v>
      </c>
      <c r="F17" s="63">
        <v>100</v>
      </c>
      <c r="G17" s="63">
        <v>67</v>
      </c>
      <c r="H17" s="63">
        <v>9</v>
      </c>
      <c r="I17" s="63">
        <v>0</v>
      </c>
      <c r="J17" s="63">
        <v>42</v>
      </c>
      <c r="K17" s="63">
        <v>24</v>
      </c>
      <c r="L17" s="63">
        <v>11</v>
      </c>
      <c r="M17" s="63">
        <v>0</v>
      </c>
      <c r="N17" s="63">
        <v>0</v>
      </c>
      <c r="O17" s="63">
        <v>3</v>
      </c>
      <c r="P17" s="63">
        <v>229</v>
      </c>
      <c r="Q17" s="63">
        <v>1448</v>
      </c>
      <c r="R17" s="63">
        <v>0</v>
      </c>
      <c r="S17" s="63">
        <v>3</v>
      </c>
      <c r="T17" s="63">
        <v>0</v>
      </c>
      <c r="U17" s="63">
        <v>2</v>
      </c>
      <c r="V17" s="63">
        <v>0</v>
      </c>
      <c r="W17" s="63">
        <v>0</v>
      </c>
      <c r="X17" s="63">
        <v>15</v>
      </c>
      <c r="Y17" s="63">
        <v>1</v>
      </c>
      <c r="Z17" s="63">
        <v>0</v>
      </c>
      <c r="AA17" s="63">
        <v>0</v>
      </c>
      <c r="AB17" s="63">
        <v>7</v>
      </c>
      <c r="AC17" s="63">
        <v>0</v>
      </c>
      <c r="AD17" s="63">
        <v>0</v>
      </c>
      <c r="AE17" s="63">
        <v>8</v>
      </c>
      <c r="AF17" s="63">
        <v>1</v>
      </c>
      <c r="AG17" s="63">
        <v>1</v>
      </c>
      <c r="AH17" s="63">
        <v>0</v>
      </c>
      <c r="AI17" s="63">
        <v>6</v>
      </c>
      <c r="AJ17" s="63">
        <v>337</v>
      </c>
      <c r="AK17" s="63">
        <v>67</v>
      </c>
      <c r="AL17" s="63">
        <v>2</v>
      </c>
      <c r="AM17" s="63">
        <v>0</v>
      </c>
      <c r="AN17" s="63">
        <v>0</v>
      </c>
      <c r="AO17" s="63">
        <v>0</v>
      </c>
      <c r="AP17" s="63">
        <v>120</v>
      </c>
      <c r="AQ17" s="63">
        <v>9</v>
      </c>
      <c r="AR17" s="63">
        <v>14</v>
      </c>
      <c r="AS17" s="63">
        <v>4</v>
      </c>
      <c r="AT17" s="63">
        <v>2</v>
      </c>
      <c r="AU17" s="63">
        <v>111</v>
      </c>
      <c r="AV17" s="63">
        <v>17</v>
      </c>
      <c r="AW17" s="63">
        <v>2</v>
      </c>
      <c r="AX17" s="63">
        <v>2</v>
      </c>
      <c r="AY17" s="63">
        <v>1</v>
      </c>
      <c r="AZ17" s="63">
        <v>2</v>
      </c>
      <c r="BA17" s="63">
        <v>6</v>
      </c>
      <c r="BB17" s="63">
        <v>4</v>
      </c>
      <c r="BC17" s="63">
        <v>0</v>
      </c>
      <c r="BD17" s="63">
        <v>71</v>
      </c>
      <c r="BE17" s="63">
        <v>133</v>
      </c>
      <c r="BF17" s="63">
        <v>0</v>
      </c>
      <c r="BG17" s="63">
        <v>145</v>
      </c>
      <c r="BH17" s="63">
        <v>0</v>
      </c>
      <c r="BI17" s="63">
        <v>11251</v>
      </c>
      <c r="BJ17" s="63">
        <v>1250</v>
      </c>
      <c r="BK17" s="63">
        <v>239</v>
      </c>
      <c r="BL17" s="63">
        <v>176</v>
      </c>
      <c r="BM17" s="63">
        <v>432</v>
      </c>
      <c r="BN17" s="63">
        <v>0</v>
      </c>
      <c r="BO17" s="63">
        <v>0</v>
      </c>
      <c r="BP17" s="63">
        <v>0</v>
      </c>
      <c r="BQ17" s="63">
        <v>292</v>
      </c>
      <c r="BR17" s="63">
        <v>17</v>
      </c>
      <c r="BS17" s="63">
        <v>0</v>
      </c>
      <c r="BT17" s="63">
        <v>0</v>
      </c>
      <c r="BU17" s="63">
        <v>1</v>
      </c>
      <c r="BV17" s="63">
        <v>0</v>
      </c>
      <c r="BW17" s="63">
        <v>0</v>
      </c>
      <c r="BX17" s="63">
        <v>0</v>
      </c>
      <c r="BY17" s="63">
        <v>29</v>
      </c>
      <c r="BZ17" s="63">
        <v>0</v>
      </c>
      <c r="CA17" s="63">
        <v>0</v>
      </c>
      <c r="CB17" s="63">
        <v>23</v>
      </c>
      <c r="CC17" s="63">
        <v>84</v>
      </c>
      <c r="CD17" s="63">
        <v>0</v>
      </c>
      <c r="CE17" s="63">
        <v>6</v>
      </c>
      <c r="CF17" s="63">
        <v>2</v>
      </c>
      <c r="CG17" s="63">
        <v>0</v>
      </c>
      <c r="CH17" s="63">
        <v>0</v>
      </c>
      <c r="CI17" s="63">
        <v>2</v>
      </c>
      <c r="CJ17" s="63">
        <v>10</v>
      </c>
      <c r="CK17" s="63">
        <v>5</v>
      </c>
      <c r="CL17" s="63">
        <v>3</v>
      </c>
      <c r="CM17" s="63">
        <v>0</v>
      </c>
      <c r="CN17" s="63">
        <v>1</v>
      </c>
      <c r="CO17" s="63">
        <v>2</v>
      </c>
      <c r="CP17" s="63">
        <v>2</v>
      </c>
      <c r="CQ17" s="63">
        <v>5</v>
      </c>
      <c r="CR17" s="63">
        <v>1</v>
      </c>
      <c r="CS17" s="63">
        <v>0</v>
      </c>
      <c r="CT17" s="63">
        <v>3</v>
      </c>
      <c r="CU17" s="63">
        <v>37</v>
      </c>
      <c r="CV17" s="63">
        <v>13</v>
      </c>
      <c r="CW17" s="63">
        <v>108</v>
      </c>
      <c r="CX17" s="63">
        <v>12</v>
      </c>
      <c r="CY17" s="63">
        <v>148</v>
      </c>
      <c r="CZ17" s="63">
        <v>31</v>
      </c>
      <c r="DA17" s="63">
        <v>0</v>
      </c>
      <c r="DB17" s="24">
        <v>0</v>
      </c>
      <c r="DC17" s="24">
        <v>17288</v>
      </c>
      <c r="DD17" s="44">
        <v>51</v>
      </c>
      <c r="DE17" s="63">
        <v>320</v>
      </c>
      <c r="DF17" s="63">
        <v>1</v>
      </c>
      <c r="DG17" s="63">
        <v>0</v>
      </c>
      <c r="DH17" s="63">
        <v>7</v>
      </c>
      <c r="DI17" s="63">
        <v>98</v>
      </c>
      <c r="DJ17" s="63">
        <v>-101</v>
      </c>
      <c r="DK17" s="24">
        <v>20</v>
      </c>
      <c r="DL17" s="63">
        <v>396</v>
      </c>
      <c r="DM17" s="40">
        <v>17684</v>
      </c>
      <c r="DN17" s="40">
        <v>25170</v>
      </c>
      <c r="DO17" s="40">
        <v>25566</v>
      </c>
      <c r="DP17" s="40">
        <v>42854</v>
      </c>
      <c r="DQ17" s="40">
        <v>-12836</v>
      </c>
      <c r="DR17" s="40">
        <v>12730</v>
      </c>
      <c r="DS17" s="40">
        <v>30018</v>
      </c>
    </row>
    <row r="18" spans="1:123" ht="12.75" customHeight="1">
      <c r="A18" s="255">
        <v>162</v>
      </c>
      <c r="B18" s="256" t="s">
        <v>255</v>
      </c>
      <c r="C18" s="64">
        <v>0</v>
      </c>
      <c r="D18" s="64">
        <v>0</v>
      </c>
      <c r="E18" s="64">
        <v>0</v>
      </c>
      <c r="F18" s="64">
        <v>1</v>
      </c>
      <c r="G18" s="64">
        <v>13</v>
      </c>
      <c r="H18" s="64">
        <v>20</v>
      </c>
      <c r="I18" s="64">
        <v>0</v>
      </c>
      <c r="J18" s="64">
        <v>24</v>
      </c>
      <c r="K18" s="64">
        <v>7</v>
      </c>
      <c r="L18" s="64">
        <v>0</v>
      </c>
      <c r="M18" s="64">
        <v>0</v>
      </c>
      <c r="N18" s="64">
        <v>1</v>
      </c>
      <c r="O18" s="64">
        <v>6</v>
      </c>
      <c r="P18" s="64">
        <v>3</v>
      </c>
      <c r="Q18" s="64">
        <v>261</v>
      </c>
      <c r="R18" s="64">
        <v>16</v>
      </c>
      <c r="S18" s="64">
        <v>3</v>
      </c>
      <c r="T18" s="64">
        <v>3</v>
      </c>
      <c r="U18" s="64">
        <v>0</v>
      </c>
      <c r="V18" s="64">
        <v>23</v>
      </c>
      <c r="W18" s="64">
        <v>25</v>
      </c>
      <c r="X18" s="64">
        <v>101</v>
      </c>
      <c r="Y18" s="64">
        <v>13</v>
      </c>
      <c r="Z18" s="64">
        <v>0</v>
      </c>
      <c r="AA18" s="64">
        <v>48</v>
      </c>
      <c r="AB18" s="64">
        <v>13</v>
      </c>
      <c r="AC18" s="64">
        <v>3</v>
      </c>
      <c r="AD18" s="64">
        <v>11</v>
      </c>
      <c r="AE18" s="64">
        <v>46</v>
      </c>
      <c r="AF18" s="64">
        <v>25</v>
      </c>
      <c r="AG18" s="64">
        <v>0</v>
      </c>
      <c r="AH18" s="64">
        <v>0</v>
      </c>
      <c r="AI18" s="64">
        <v>22</v>
      </c>
      <c r="AJ18" s="64">
        <v>62</v>
      </c>
      <c r="AK18" s="64">
        <v>32</v>
      </c>
      <c r="AL18" s="64">
        <v>124</v>
      </c>
      <c r="AM18" s="64">
        <v>1</v>
      </c>
      <c r="AN18" s="64">
        <v>0</v>
      </c>
      <c r="AO18" s="64">
        <v>0</v>
      </c>
      <c r="AP18" s="64">
        <v>5</v>
      </c>
      <c r="AQ18" s="64">
        <v>3</v>
      </c>
      <c r="AR18" s="64">
        <v>4</v>
      </c>
      <c r="AS18" s="64">
        <v>19</v>
      </c>
      <c r="AT18" s="64">
        <v>7</v>
      </c>
      <c r="AU18" s="64">
        <v>74</v>
      </c>
      <c r="AV18" s="64">
        <v>343</v>
      </c>
      <c r="AW18" s="64">
        <v>10</v>
      </c>
      <c r="AX18" s="64">
        <v>11</v>
      </c>
      <c r="AY18" s="64">
        <v>3</v>
      </c>
      <c r="AZ18" s="64">
        <v>12</v>
      </c>
      <c r="BA18" s="64">
        <v>7</v>
      </c>
      <c r="BB18" s="64">
        <v>689</v>
      </c>
      <c r="BC18" s="64">
        <v>3</v>
      </c>
      <c r="BD18" s="64">
        <v>108</v>
      </c>
      <c r="BE18" s="64">
        <v>298</v>
      </c>
      <c r="BF18" s="64">
        <v>0</v>
      </c>
      <c r="BG18" s="64">
        <v>24</v>
      </c>
      <c r="BH18" s="64">
        <v>1</v>
      </c>
      <c r="BI18" s="64">
        <v>2242</v>
      </c>
      <c r="BJ18" s="64">
        <v>1935</v>
      </c>
      <c r="BK18" s="64">
        <v>7</v>
      </c>
      <c r="BL18" s="64">
        <v>4</v>
      </c>
      <c r="BM18" s="64">
        <v>198</v>
      </c>
      <c r="BN18" s="64">
        <v>9</v>
      </c>
      <c r="BO18" s="64">
        <v>56</v>
      </c>
      <c r="BP18" s="64">
        <v>150</v>
      </c>
      <c r="BQ18" s="64">
        <v>643</v>
      </c>
      <c r="BR18" s="64">
        <v>497</v>
      </c>
      <c r="BS18" s="64">
        <v>17</v>
      </c>
      <c r="BT18" s="64">
        <v>121</v>
      </c>
      <c r="BU18" s="64">
        <v>50</v>
      </c>
      <c r="BV18" s="64">
        <v>2</v>
      </c>
      <c r="BW18" s="64">
        <v>49</v>
      </c>
      <c r="BX18" s="64">
        <v>0</v>
      </c>
      <c r="BY18" s="64">
        <v>207</v>
      </c>
      <c r="BZ18" s="64">
        <v>7</v>
      </c>
      <c r="CA18" s="64">
        <v>0</v>
      </c>
      <c r="CB18" s="64">
        <v>106</v>
      </c>
      <c r="CC18" s="64">
        <v>51</v>
      </c>
      <c r="CD18" s="64">
        <v>2</v>
      </c>
      <c r="CE18" s="64">
        <v>375</v>
      </c>
      <c r="CF18" s="64">
        <v>17</v>
      </c>
      <c r="CG18" s="64">
        <v>82</v>
      </c>
      <c r="CH18" s="64">
        <v>2</v>
      </c>
      <c r="CI18" s="64">
        <v>31</v>
      </c>
      <c r="CJ18" s="64">
        <v>394</v>
      </c>
      <c r="CK18" s="64">
        <v>336</v>
      </c>
      <c r="CL18" s="64">
        <v>116</v>
      </c>
      <c r="CM18" s="64">
        <v>787</v>
      </c>
      <c r="CN18" s="64">
        <v>2</v>
      </c>
      <c r="CO18" s="64">
        <v>845</v>
      </c>
      <c r="CP18" s="64">
        <v>327</v>
      </c>
      <c r="CQ18" s="64">
        <v>688</v>
      </c>
      <c r="CR18" s="64">
        <v>48</v>
      </c>
      <c r="CS18" s="64">
        <v>7</v>
      </c>
      <c r="CT18" s="64">
        <v>9</v>
      </c>
      <c r="CU18" s="64">
        <v>270</v>
      </c>
      <c r="CV18" s="64">
        <v>178</v>
      </c>
      <c r="CW18" s="64">
        <v>389</v>
      </c>
      <c r="CX18" s="64">
        <v>36</v>
      </c>
      <c r="CY18" s="64">
        <v>2916</v>
      </c>
      <c r="CZ18" s="64">
        <v>155</v>
      </c>
      <c r="DA18" s="64">
        <v>0</v>
      </c>
      <c r="DB18" s="25">
        <v>4</v>
      </c>
      <c r="DC18" s="25">
        <v>16895</v>
      </c>
      <c r="DD18" s="51">
        <v>209</v>
      </c>
      <c r="DE18" s="64">
        <v>975</v>
      </c>
      <c r="DF18" s="64">
        <v>5</v>
      </c>
      <c r="DG18" s="64">
        <v>0</v>
      </c>
      <c r="DH18" s="64">
        <v>139</v>
      </c>
      <c r="DI18" s="64">
        <v>1764</v>
      </c>
      <c r="DJ18" s="64">
        <v>23</v>
      </c>
      <c r="DK18" s="25">
        <v>0</v>
      </c>
      <c r="DL18" s="64">
        <v>3115</v>
      </c>
      <c r="DM18" s="48">
        <v>20010</v>
      </c>
      <c r="DN18" s="48">
        <v>7366</v>
      </c>
      <c r="DO18" s="48">
        <v>10481</v>
      </c>
      <c r="DP18" s="48">
        <v>27376</v>
      </c>
      <c r="DQ18" s="48">
        <v>-16286</v>
      </c>
      <c r="DR18" s="48">
        <v>-5805</v>
      </c>
      <c r="DS18" s="48">
        <v>11090</v>
      </c>
    </row>
    <row r="19" spans="1:123" ht="12.75" customHeight="1">
      <c r="A19" s="254">
        <v>163</v>
      </c>
      <c r="B19" s="83" t="s">
        <v>256</v>
      </c>
      <c r="C19" s="63">
        <v>9</v>
      </c>
      <c r="D19" s="63">
        <v>0</v>
      </c>
      <c r="E19" s="63">
        <v>2</v>
      </c>
      <c r="F19" s="63">
        <v>0</v>
      </c>
      <c r="G19" s="63">
        <v>13</v>
      </c>
      <c r="H19" s="63">
        <v>0</v>
      </c>
      <c r="I19" s="63">
        <v>0</v>
      </c>
      <c r="J19" s="63">
        <v>14</v>
      </c>
      <c r="K19" s="63">
        <v>4</v>
      </c>
      <c r="L19" s="63">
        <v>0</v>
      </c>
      <c r="M19" s="63">
        <v>0</v>
      </c>
      <c r="N19" s="63">
        <v>3</v>
      </c>
      <c r="O19" s="63">
        <v>44</v>
      </c>
      <c r="P19" s="63">
        <v>32</v>
      </c>
      <c r="Q19" s="63">
        <v>175</v>
      </c>
      <c r="R19" s="63">
        <v>6728</v>
      </c>
      <c r="S19" s="63">
        <v>1997</v>
      </c>
      <c r="T19" s="63">
        <v>1896</v>
      </c>
      <c r="U19" s="63">
        <v>0</v>
      </c>
      <c r="V19" s="63">
        <v>3</v>
      </c>
      <c r="W19" s="63">
        <v>0</v>
      </c>
      <c r="X19" s="63">
        <v>0</v>
      </c>
      <c r="Y19" s="63">
        <v>44</v>
      </c>
      <c r="Z19" s="63">
        <v>0</v>
      </c>
      <c r="AA19" s="63">
        <v>75</v>
      </c>
      <c r="AB19" s="63">
        <v>8</v>
      </c>
      <c r="AC19" s="63">
        <v>0</v>
      </c>
      <c r="AD19" s="63">
        <v>0</v>
      </c>
      <c r="AE19" s="63">
        <v>227</v>
      </c>
      <c r="AF19" s="63">
        <v>105</v>
      </c>
      <c r="AG19" s="63">
        <v>3</v>
      </c>
      <c r="AH19" s="63">
        <v>4</v>
      </c>
      <c r="AI19" s="63">
        <v>0</v>
      </c>
      <c r="AJ19" s="63">
        <v>292</v>
      </c>
      <c r="AK19" s="63">
        <v>1</v>
      </c>
      <c r="AL19" s="63">
        <v>0</v>
      </c>
      <c r="AM19" s="63">
        <v>0</v>
      </c>
      <c r="AN19" s="63">
        <v>1</v>
      </c>
      <c r="AO19" s="63">
        <v>0</v>
      </c>
      <c r="AP19" s="63">
        <v>95</v>
      </c>
      <c r="AQ19" s="63">
        <v>1</v>
      </c>
      <c r="AR19" s="63">
        <v>6</v>
      </c>
      <c r="AS19" s="63">
        <v>12</v>
      </c>
      <c r="AT19" s="63">
        <v>7</v>
      </c>
      <c r="AU19" s="63">
        <v>94</v>
      </c>
      <c r="AV19" s="63">
        <v>361</v>
      </c>
      <c r="AW19" s="63">
        <v>32</v>
      </c>
      <c r="AX19" s="63">
        <v>21</v>
      </c>
      <c r="AY19" s="63">
        <v>5</v>
      </c>
      <c r="AZ19" s="63">
        <v>3</v>
      </c>
      <c r="BA19" s="63">
        <v>7</v>
      </c>
      <c r="BB19" s="63">
        <v>170</v>
      </c>
      <c r="BC19" s="63">
        <v>5</v>
      </c>
      <c r="BD19" s="63">
        <v>47</v>
      </c>
      <c r="BE19" s="63">
        <v>0</v>
      </c>
      <c r="BF19" s="63">
        <v>0</v>
      </c>
      <c r="BG19" s="63">
        <v>71</v>
      </c>
      <c r="BH19" s="63">
        <v>1</v>
      </c>
      <c r="BI19" s="63">
        <v>810</v>
      </c>
      <c r="BJ19" s="63">
        <v>253</v>
      </c>
      <c r="BK19" s="63">
        <v>0</v>
      </c>
      <c r="BL19" s="63">
        <v>0</v>
      </c>
      <c r="BM19" s="63">
        <v>0</v>
      </c>
      <c r="BN19" s="63">
        <v>0</v>
      </c>
      <c r="BO19" s="63">
        <v>0</v>
      </c>
      <c r="BP19" s="63">
        <v>11</v>
      </c>
      <c r="BQ19" s="63">
        <v>-456</v>
      </c>
      <c r="BR19" s="63">
        <v>88</v>
      </c>
      <c r="BS19" s="63">
        <v>0</v>
      </c>
      <c r="BT19" s="63">
        <v>0</v>
      </c>
      <c r="BU19" s="63">
        <v>26</v>
      </c>
      <c r="BV19" s="63">
        <v>0</v>
      </c>
      <c r="BW19" s="63">
        <v>31</v>
      </c>
      <c r="BX19" s="63">
        <v>0</v>
      </c>
      <c r="BY19" s="63">
        <v>11</v>
      </c>
      <c r="BZ19" s="63">
        <v>1</v>
      </c>
      <c r="CA19" s="63">
        <v>10</v>
      </c>
      <c r="CB19" s="63">
        <v>232</v>
      </c>
      <c r="CC19" s="63">
        <v>77</v>
      </c>
      <c r="CD19" s="63">
        <v>0</v>
      </c>
      <c r="CE19" s="63">
        <v>20</v>
      </c>
      <c r="CF19" s="63">
        <v>0</v>
      </c>
      <c r="CG19" s="63">
        <v>156</v>
      </c>
      <c r="CH19" s="63">
        <v>0</v>
      </c>
      <c r="CI19" s="63">
        <v>2628</v>
      </c>
      <c r="CJ19" s="63">
        <v>72</v>
      </c>
      <c r="CK19" s="63">
        <v>405</v>
      </c>
      <c r="CL19" s="63">
        <v>146</v>
      </c>
      <c r="CM19" s="63">
        <v>0</v>
      </c>
      <c r="CN19" s="63">
        <v>10</v>
      </c>
      <c r="CO19" s="63">
        <v>112</v>
      </c>
      <c r="CP19" s="63">
        <v>110</v>
      </c>
      <c r="CQ19" s="63">
        <v>102</v>
      </c>
      <c r="CR19" s="63">
        <v>0</v>
      </c>
      <c r="CS19" s="63">
        <v>0</v>
      </c>
      <c r="CT19" s="63">
        <v>9</v>
      </c>
      <c r="CU19" s="63">
        <v>470</v>
      </c>
      <c r="CV19" s="63">
        <v>71</v>
      </c>
      <c r="CW19" s="63">
        <v>0</v>
      </c>
      <c r="CX19" s="63">
        <v>23</v>
      </c>
      <c r="CY19" s="63">
        <v>398</v>
      </c>
      <c r="CZ19" s="63">
        <v>1</v>
      </c>
      <c r="DA19" s="63">
        <v>1348</v>
      </c>
      <c r="DB19" s="24">
        <v>34</v>
      </c>
      <c r="DC19" s="24">
        <v>19827</v>
      </c>
      <c r="DD19" s="44">
        <v>-361</v>
      </c>
      <c r="DE19" s="63">
        <v>415</v>
      </c>
      <c r="DF19" s="63">
        <v>0</v>
      </c>
      <c r="DG19" s="63">
        <v>0</v>
      </c>
      <c r="DH19" s="63">
        <v>0</v>
      </c>
      <c r="DI19" s="63">
        <v>0</v>
      </c>
      <c r="DJ19" s="63">
        <v>-174</v>
      </c>
      <c r="DK19" s="24">
        <v>12</v>
      </c>
      <c r="DL19" s="63">
        <v>-108</v>
      </c>
      <c r="DM19" s="40">
        <v>19719</v>
      </c>
      <c r="DN19" s="40">
        <v>23789</v>
      </c>
      <c r="DO19" s="40">
        <v>23681</v>
      </c>
      <c r="DP19" s="40">
        <v>43508</v>
      </c>
      <c r="DQ19" s="40">
        <v>-16638</v>
      </c>
      <c r="DR19" s="40">
        <v>7043</v>
      </c>
      <c r="DS19" s="40">
        <v>26870</v>
      </c>
    </row>
    <row r="20" spans="1:123" ht="12.75" customHeight="1">
      <c r="A20" s="254">
        <v>164</v>
      </c>
      <c r="B20" s="83" t="s">
        <v>257</v>
      </c>
      <c r="C20" s="63">
        <v>2787</v>
      </c>
      <c r="D20" s="63">
        <v>89</v>
      </c>
      <c r="E20" s="63">
        <v>492</v>
      </c>
      <c r="F20" s="63">
        <v>153</v>
      </c>
      <c r="G20" s="63">
        <v>90</v>
      </c>
      <c r="H20" s="63">
        <v>0</v>
      </c>
      <c r="I20" s="63">
        <v>0</v>
      </c>
      <c r="J20" s="63">
        <v>1481</v>
      </c>
      <c r="K20" s="63">
        <v>1752</v>
      </c>
      <c r="L20" s="63">
        <v>13</v>
      </c>
      <c r="M20" s="63">
        <v>0</v>
      </c>
      <c r="N20" s="63">
        <v>16</v>
      </c>
      <c r="O20" s="63">
        <v>53</v>
      </c>
      <c r="P20" s="63">
        <v>2</v>
      </c>
      <c r="Q20" s="63">
        <v>114</v>
      </c>
      <c r="R20" s="63">
        <v>7</v>
      </c>
      <c r="S20" s="63">
        <v>6</v>
      </c>
      <c r="T20" s="63">
        <v>17</v>
      </c>
      <c r="U20" s="63">
        <v>21</v>
      </c>
      <c r="V20" s="63">
        <v>14</v>
      </c>
      <c r="W20" s="63">
        <v>0</v>
      </c>
      <c r="X20" s="63">
        <v>225</v>
      </c>
      <c r="Y20" s="63">
        <v>206</v>
      </c>
      <c r="Z20" s="63">
        <v>0</v>
      </c>
      <c r="AA20" s="63">
        <v>677</v>
      </c>
      <c r="AB20" s="63">
        <v>258</v>
      </c>
      <c r="AC20" s="63">
        <v>0</v>
      </c>
      <c r="AD20" s="63">
        <v>0</v>
      </c>
      <c r="AE20" s="63">
        <v>137</v>
      </c>
      <c r="AF20" s="63">
        <v>30</v>
      </c>
      <c r="AG20" s="63">
        <v>18</v>
      </c>
      <c r="AH20" s="63">
        <v>4</v>
      </c>
      <c r="AI20" s="63">
        <v>420</v>
      </c>
      <c r="AJ20" s="63">
        <v>773</v>
      </c>
      <c r="AK20" s="63">
        <v>107</v>
      </c>
      <c r="AL20" s="63">
        <v>0</v>
      </c>
      <c r="AM20" s="63">
        <v>0</v>
      </c>
      <c r="AN20" s="63">
        <v>0</v>
      </c>
      <c r="AO20" s="63">
        <v>0</v>
      </c>
      <c r="AP20" s="63">
        <v>6</v>
      </c>
      <c r="AQ20" s="63">
        <v>1</v>
      </c>
      <c r="AR20" s="63">
        <v>45</v>
      </c>
      <c r="AS20" s="63">
        <v>17</v>
      </c>
      <c r="AT20" s="63">
        <v>2</v>
      </c>
      <c r="AU20" s="63">
        <v>1462</v>
      </c>
      <c r="AV20" s="63">
        <v>242</v>
      </c>
      <c r="AW20" s="63">
        <v>20</v>
      </c>
      <c r="AX20" s="63">
        <v>28</v>
      </c>
      <c r="AY20" s="63">
        <v>15</v>
      </c>
      <c r="AZ20" s="63">
        <v>14</v>
      </c>
      <c r="BA20" s="63">
        <v>45</v>
      </c>
      <c r="BB20" s="63">
        <v>182</v>
      </c>
      <c r="BC20" s="63">
        <v>2</v>
      </c>
      <c r="BD20" s="63">
        <v>44</v>
      </c>
      <c r="BE20" s="63">
        <v>1</v>
      </c>
      <c r="BF20" s="63">
        <v>0</v>
      </c>
      <c r="BG20" s="63">
        <v>72</v>
      </c>
      <c r="BH20" s="63">
        <v>10</v>
      </c>
      <c r="BI20" s="63">
        <v>3</v>
      </c>
      <c r="BJ20" s="63">
        <v>197</v>
      </c>
      <c r="BK20" s="63">
        <v>0</v>
      </c>
      <c r="BL20" s="63">
        <v>0</v>
      </c>
      <c r="BM20" s="63">
        <v>0</v>
      </c>
      <c r="BN20" s="63">
        <v>0</v>
      </c>
      <c r="BO20" s="63">
        <v>6</v>
      </c>
      <c r="BP20" s="63">
        <v>39</v>
      </c>
      <c r="BQ20" s="63">
        <v>3870</v>
      </c>
      <c r="BR20" s="63">
        <v>295</v>
      </c>
      <c r="BS20" s="63">
        <v>2</v>
      </c>
      <c r="BT20" s="63">
        <v>0</v>
      </c>
      <c r="BU20" s="63">
        <v>0</v>
      </c>
      <c r="BV20" s="63">
        <v>3</v>
      </c>
      <c r="BW20" s="63">
        <v>52</v>
      </c>
      <c r="BX20" s="63">
        <v>0</v>
      </c>
      <c r="BY20" s="63">
        <v>132</v>
      </c>
      <c r="BZ20" s="63">
        <v>5</v>
      </c>
      <c r="CA20" s="63">
        <v>0</v>
      </c>
      <c r="CB20" s="63">
        <v>250</v>
      </c>
      <c r="CC20" s="63">
        <v>107</v>
      </c>
      <c r="CD20" s="63">
        <v>3</v>
      </c>
      <c r="CE20" s="63">
        <v>34</v>
      </c>
      <c r="CF20" s="63">
        <v>8</v>
      </c>
      <c r="CG20" s="63">
        <v>26</v>
      </c>
      <c r="CH20" s="63">
        <v>0</v>
      </c>
      <c r="CI20" s="63">
        <v>11</v>
      </c>
      <c r="CJ20" s="63">
        <v>70</v>
      </c>
      <c r="CK20" s="63">
        <v>140</v>
      </c>
      <c r="CL20" s="63">
        <v>57</v>
      </c>
      <c r="CM20" s="63">
        <v>383</v>
      </c>
      <c r="CN20" s="63">
        <v>9</v>
      </c>
      <c r="CO20" s="63">
        <v>488</v>
      </c>
      <c r="CP20" s="63">
        <v>560</v>
      </c>
      <c r="CQ20" s="63">
        <v>96</v>
      </c>
      <c r="CR20" s="63">
        <v>0</v>
      </c>
      <c r="CS20" s="63">
        <v>7</v>
      </c>
      <c r="CT20" s="63">
        <v>0</v>
      </c>
      <c r="CU20" s="63">
        <v>224</v>
      </c>
      <c r="CV20" s="63">
        <v>42</v>
      </c>
      <c r="CW20" s="63">
        <v>416</v>
      </c>
      <c r="CX20" s="63">
        <v>19</v>
      </c>
      <c r="CY20" s="63">
        <v>257</v>
      </c>
      <c r="CZ20" s="63">
        <v>57</v>
      </c>
      <c r="DA20" s="63">
        <v>3363</v>
      </c>
      <c r="DB20" s="24">
        <v>20</v>
      </c>
      <c r="DC20" s="24">
        <v>23421</v>
      </c>
      <c r="DD20" s="44">
        <v>796</v>
      </c>
      <c r="DE20" s="63">
        <v>1996</v>
      </c>
      <c r="DF20" s="63">
        <v>0</v>
      </c>
      <c r="DG20" s="63">
        <v>0</v>
      </c>
      <c r="DH20" s="63">
        <v>0</v>
      </c>
      <c r="DI20" s="63">
        <v>0</v>
      </c>
      <c r="DJ20" s="63">
        <v>-189</v>
      </c>
      <c r="DK20" s="24">
        <v>0</v>
      </c>
      <c r="DL20" s="63">
        <v>2603</v>
      </c>
      <c r="DM20" s="40">
        <v>26024</v>
      </c>
      <c r="DN20" s="40">
        <v>2723</v>
      </c>
      <c r="DO20" s="40">
        <v>5326</v>
      </c>
      <c r="DP20" s="40">
        <v>28747</v>
      </c>
      <c r="DQ20" s="40">
        <v>-23348</v>
      </c>
      <c r="DR20" s="40">
        <v>-18022</v>
      </c>
      <c r="DS20" s="40">
        <v>5399</v>
      </c>
    </row>
    <row r="21" spans="1:123" ht="12.75" customHeight="1">
      <c r="A21" s="254">
        <v>191</v>
      </c>
      <c r="B21" s="83" t="s">
        <v>258</v>
      </c>
      <c r="C21" s="63">
        <v>15</v>
      </c>
      <c r="D21" s="63">
        <v>0</v>
      </c>
      <c r="E21" s="63">
        <v>1</v>
      </c>
      <c r="F21" s="63">
        <v>1</v>
      </c>
      <c r="G21" s="63">
        <v>23</v>
      </c>
      <c r="H21" s="63">
        <v>11</v>
      </c>
      <c r="I21" s="63">
        <v>0</v>
      </c>
      <c r="J21" s="63">
        <v>1106</v>
      </c>
      <c r="K21" s="63">
        <v>49</v>
      </c>
      <c r="L21" s="63">
        <v>1</v>
      </c>
      <c r="M21" s="63">
        <v>0</v>
      </c>
      <c r="N21" s="63">
        <v>1</v>
      </c>
      <c r="O21" s="63">
        <v>29</v>
      </c>
      <c r="P21" s="63">
        <v>12</v>
      </c>
      <c r="Q21" s="63">
        <v>47</v>
      </c>
      <c r="R21" s="63">
        <v>4</v>
      </c>
      <c r="S21" s="63">
        <v>32</v>
      </c>
      <c r="T21" s="63">
        <v>768</v>
      </c>
      <c r="U21" s="63">
        <v>4</v>
      </c>
      <c r="V21" s="63">
        <v>15</v>
      </c>
      <c r="W21" s="63">
        <v>37</v>
      </c>
      <c r="X21" s="63">
        <v>46</v>
      </c>
      <c r="Y21" s="63">
        <v>9</v>
      </c>
      <c r="Z21" s="63">
        <v>0</v>
      </c>
      <c r="AA21" s="63">
        <v>83</v>
      </c>
      <c r="AB21" s="63">
        <v>133</v>
      </c>
      <c r="AC21" s="63">
        <v>6</v>
      </c>
      <c r="AD21" s="63">
        <v>9</v>
      </c>
      <c r="AE21" s="63">
        <v>21</v>
      </c>
      <c r="AF21" s="63">
        <v>26</v>
      </c>
      <c r="AG21" s="63">
        <v>4</v>
      </c>
      <c r="AH21" s="63">
        <v>1</v>
      </c>
      <c r="AI21" s="63">
        <v>6</v>
      </c>
      <c r="AJ21" s="63">
        <v>33</v>
      </c>
      <c r="AK21" s="63">
        <v>3</v>
      </c>
      <c r="AL21" s="63">
        <v>19</v>
      </c>
      <c r="AM21" s="63">
        <v>4</v>
      </c>
      <c r="AN21" s="63">
        <v>0</v>
      </c>
      <c r="AO21" s="63">
        <v>28</v>
      </c>
      <c r="AP21" s="63">
        <v>12</v>
      </c>
      <c r="AQ21" s="63">
        <v>3</v>
      </c>
      <c r="AR21" s="63">
        <v>46</v>
      </c>
      <c r="AS21" s="63">
        <v>38</v>
      </c>
      <c r="AT21" s="63">
        <v>28</v>
      </c>
      <c r="AU21" s="63">
        <v>1335</v>
      </c>
      <c r="AV21" s="63">
        <v>1575</v>
      </c>
      <c r="AW21" s="63">
        <v>16</v>
      </c>
      <c r="AX21" s="63">
        <v>29</v>
      </c>
      <c r="AY21" s="63">
        <v>32</v>
      </c>
      <c r="AZ21" s="63">
        <v>25</v>
      </c>
      <c r="BA21" s="63">
        <v>2</v>
      </c>
      <c r="BB21" s="63">
        <v>3712</v>
      </c>
      <c r="BC21" s="63">
        <v>9</v>
      </c>
      <c r="BD21" s="63">
        <v>378</v>
      </c>
      <c r="BE21" s="63">
        <v>39</v>
      </c>
      <c r="BF21" s="63">
        <v>0</v>
      </c>
      <c r="BG21" s="63">
        <v>28</v>
      </c>
      <c r="BH21" s="63">
        <v>24</v>
      </c>
      <c r="BI21" s="63">
        <v>147</v>
      </c>
      <c r="BJ21" s="63">
        <v>86</v>
      </c>
      <c r="BK21" s="63">
        <v>79</v>
      </c>
      <c r="BL21" s="63">
        <v>17</v>
      </c>
      <c r="BM21" s="63">
        <v>494</v>
      </c>
      <c r="BN21" s="63">
        <v>67</v>
      </c>
      <c r="BO21" s="63">
        <v>85</v>
      </c>
      <c r="BP21" s="63">
        <v>219</v>
      </c>
      <c r="BQ21" s="63">
        <v>4152</v>
      </c>
      <c r="BR21" s="63">
        <v>3673</v>
      </c>
      <c r="BS21" s="63">
        <v>14</v>
      </c>
      <c r="BT21" s="63">
        <v>4</v>
      </c>
      <c r="BU21" s="63">
        <v>0</v>
      </c>
      <c r="BV21" s="63">
        <v>16</v>
      </c>
      <c r="BW21" s="63">
        <v>210</v>
      </c>
      <c r="BX21" s="63">
        <v>0</v>
      </c>
      <c r="BY21" s="63">
        <v>202</v>
      </c>
      <c r="BZ21" s="63">
        <v>8</v>
      </c>
      <c r="CA21" s="63">
        <v>9</v>
      </c>
      <c r="CB21" s="63">
        <v>56</v>
      </c>
      <c r="CC21" s="63">
        <v>167</v>
      </c>
      <c r="CD21" s="63">
        <v>63</v>
      </c>
      <c r="CE21" s="63">
        <v>1124</v>
      </c>
      <c r="CF21" s="63">
        <v>58</v>
      </c>
      <c r="CG21" s="63">
        <v>177</v>
      </c>
      <c r="CH21" s="63">
        <v>7</v>
      </c>
      <c r="CI21" s="63">
        <v>1787</v>
      </c>
      <c r="CJ21" s="63">
        <v>3428</v>
      </c>
      <c r="CK21" s="63">
        <v>1419</v>
      </c>
      <c r="CL21" s="63">
        <v>1175</v>
      </c>
      <c r="CM21" s="63">
        <v>1085</v>
      </c>
      <c r="CN21" s="63">
        <v>20</v>
      </c>
      <c r="CO21" s="63">
        <v>1127</v>
      </c>
      <c r="CP21" s="63">
        <v>181</v>
      </c>
      <c r="CQ21" s="63">
        <v>2030</v>
      </c>
      <c r="CR21" s="63">
        <v>43</v>
      </c>
      <c r="CS21" s="63">
        <v>582</v>
      </c>
      <c r="CT21" s="63">
        <v>54</v>
      </c>
      <c r="CU21" s="63">
        <v>727</v>
      </c>
      <c r="CV21" s="63">
        <v>33</v>
      </c>
      <c r="CW21" s="63">
        <v>81</v>
      </c>
      <c r="CX21" s="63">
        <v>88</v>
      </c>
      <c r="CY21" s="63">
        <v>7054</v>
      </c>
      <c r="CZ21" s="63">
        <v>164</v>
      </c>
      <c r="DA21" s="63">
        <v>0</v>
      </c>
      <c r="DB21" s="24">
        <v>2</v>
      </c>
      <c r="DC21" s="24">
        <v>42132</v>
      </c>
      <c r="DD21" s="44">
        <v>199</v>
      </c>
      <c r="DE21" s="63">
        <v>450</v>
      </c>
      <c r="DF21" s="63">
        <v>0</v>
      </c>
      <c r="DG21" s="63">
        <v>0</v>
      </c>
      <c r="DH21" s="63">
        <v>0</v>
      </c>
      <c r="DI21" s="63">
        <v>0</v>
      </c>
      <c r="DJ21" s="63">
        <v>29</v>
      </c>
      <c r="DK21" s="24">
        <v>0</v>
      </c>
      <c r="DL21" s="63">
        <v>678</v>
      </c>
      <c r="DM21" s="40">
        <v>42810</v>
      </c>
      <c r="DN21" s="40">
        <v>3652</v>
      </c>
      <c r="DO21" s="40">
        <v>4330</v>
      </c>
      <c r="DP21" s="40">
        <v>46462</v>
      </c>
      <c r="DQ21" s="40">
        <v>-32355</v>
      </c>
      <c r="DR21" s="40">
        <v>-28025</v>
      </c>
      <c r="DS21" s="40">
        <v>14107</v>
      </c>
    </row>
    <row r="22" spans="1:123" ht="12.75" customHeight="1">
      <c r="A22" s="254">
        <v>201</v>
      </c>
      <c r="B22" s="83" t="s">
        <v>259</v>
      </c>
      <c r="C22" s="63">
        <v>4152</v>
      </c>
      <c r="D22" s="63">
        <v>0</v>
      </c>
      <c r="E22" s="63">
        <v>3</v>
      </c>
      <c r="F22" s="63">
        <v>2</v>
      </c>
      <c r="G22" s="63">
        <v>0</v>
      </c>
      <c r="H22" s="63">
        <v>0</v>
      </c>
      <c r="I22" s="63">
        <v>0</v>
      </c>
      <c r="J22" s="63">
        <v>2</v>
      </c>
      <c r="K22" s="63">
        <v>2</v>
      </c>
      <c r="L22" s="63">
        <v>0</v>
      </c>
      <c r="M22" s="63">
        <v>0</v>
      </c>
      <c r="N22" s="63">
        <v>0</v>
      </c>
      <c r="O22" s="63">
        <v>0</v>
      </c>
      <c r="P22" s="63">
        <v>0</v>
      </c>
      <c r="Q22" s="63">
        <v>0</v>
      </c>
      <c r="R22" s="63">
        <v>0</v>
      </c>
      <c r="S22" s="63">
        <v>0</v>
      </c>
      <c r="T22" s="63">
        <v>0</v>
      </c>
      <c r="U22" s="63">
        <v>844</v>
      </c>
      <c r="V22" s="63">
        <v>140</v>
      </c>
      <c r="W22" s="63">
        <v>0</v>
      </c>
      <c r="X22" s="63">
        <v>1167</v>
      </c>
      <c r="Y22" s="63">
        <v>14</v>
      </c>
      <c r="Z22" s="63">
        <v>0</v>
      </c>
      <c r="AA22" s="63">
        <v>34</v>
      </c>
      <c r="AB22" s="63">
        <v>81</v>
      </c>
      <c r="AC22" s="63">
        <v>1</v>
      </c>
      <c r="AD22" s="63">
        <v>-388</v>
      </c>
      <c r="AE22" s="63">
        <v>0</v>
      </c>
      <c r="AF22" s="63">
        <v>2</v>
      </c>
      <c r="AG22" s="63">
        <v>0</v>
      </c>
      <c r="AH22" s="63">
        <v>0</v>
      </c>
      <c r="AI22" s="63">
        <v>0</v>
      </c>
      <c r="AJ22" s="63">
        <v>0</v>
      </c>
      <c r="AK22" s="63">
        <v>6</v>
      </c>
      <c r="AL22" s="63">
        <v>-1474</v>
      </c>
      <c r="AM22" s="63">
        <v>0</v>
      </c>
      <c r="AN22" s="63">
        <v>0</v>
      </c>
      <c r="AO22" s="63">
        <v>68</v>
      </c>
      <c r="AP22" s="63">
        <v>0</v>
      </c>
      <c r="AQ22" s="63">
        <v>0</v>
      </c>
      <c r="AR22" s="63">
        <v>0</v>
      </c>
      <c r="AS22" s="63">
        <v>0</v>
      </c>
      <c r="AT22" s="63">
        <v>0</v>
      </c>
      <c r="AU22" s="63">
        <v>0</v>
      </c>
      <c r="AV22" s="63">
        <v>0</v>
      </c>
      <c r="AW22" s="63">
        <v>0</v>
      </c>
      <c r="AX22" s="63">
        <v>0</v>
      </c>
      <c r="AY22" s="63">
        <v>0</v>
      </c>
      <c r="AZ22" s="63">
        <v>0</v>
      </c>
      <c r="BA22" s="63">
        <v>1</v>
      </c>
      <c r="BB22" s="63">
        <v>0</v>
      </c>
      <c r="BC22" s="63">
        <v>0</v>
      </c>
      <c r="BD22" s="63">
        <v>0</v>
      </c>
      <c r="BE22" s="63">
        <v>0</v>
      </c>
      <c r="BF22" s="63">
        <v>0</v>
      </c>
      <c r="BG22" s="63">
        <v>0</v>
      </c>
      <c r="BH22" s="63">
        <v>0</v>
      </c>
      <c r="BI22" s="63">
        <v>0</v>
      </c>
      <c r="BJ22" s="63">
        <v>0</v>
      </c>
      <c r="BK22" s="63">
        <v>63</v>
      </c>
      <c r="BL22" s="63">
        <v>9</v>
      </c>
      <c r="BM22" s="63">
        <v>44</v>
      </c>
      <c r="BN22" s="63">
        <v>2</v>
      </c>
      <c r="BO22" s="63">
        <v>0</v>
      </c>
      <c r="BP22" s="63">
        <v>0</v>
      </c>
      <c r="BQ22" s="63">
        <v>0</v>
      </c>
      <c r="BR22" s="63">
        <v>0</v>
      </c>
      <c r="BS22" s="63">
        <v>0</v>
      </c>
      <c r="BT22" s="63">
        <v>0</v>
      </c>
      <c r="BU22" s="63">
        <v>0</v>
      </c>
      <c r="BV22" s="63">
        <v>0</v>
      </c>
      <c r="BW22" s="63">
        <v>0</v>
      </c>
      <c r="BX22" s="63">
        <v>0</v>
      </c>
      <c r="BY22" s="63">
        <v>0</v>
      </c>
      <c r="BZ22" s="63">
        <v>0</v>
      </c>
      <c r="CA22" s="63">
        <v>0</v>
      </c>
      <c r="CB22" s="63">
        <v>0</v>
      </c>
      <c r="CC22" s="63">
        <v>0</v>
      </c>
      <c r="CD22" s="63">
        <v>0</v>
      </c>
      <c r="CE22" s="63">
        <v>0</v>
      </c>
      <c r="CF22" s="63">
        <v>0</v>
      </c>
      <c r="CG22" s="63">
        <v>0</v>
      </c>
      <c r="CH22" s="63">
        <v>0</v>
      </c>
      <c r="CI22" s="63">
        <v>0</v>
      </c>
      <c r="CJ22" s="63">
        <v>2</v>
      </c>
      <c r="CK22" s="63">
        <v>0</v>
      </c>
      <c r="CL22" s="63">
        <v>0</v>
      </c>
      <c r="CM22" s="63">
        <v>0</v>
      </c>
      <c r="CN22" s="63">
        <v>0</v>
      </c>
      <c r="CO22" s="63">
        <v>0</v>
      </c>
      <c r="CP22" s="63">
        <v>0</v>
      </c>
      <c r="CQ22" s="63">
        <v>0</v>
      </c>
      <c r="CR22" s="63">
        <v>0</v>
      </c>
      <c r="CS22" s="63">
        <v>0</v>
      </c>
      <c r="CT22" s="63">
        <v>0</v>
      </c>
      <c r="CU22" s="63">
        <v>0</v>
      </c>
      <c r="CV22" s="63">
        <v>0</v>
      </c>
      <c r="CW22" s="63">
        <v>0</v>
      </c>
      <c r="CX22" s="63">
        <v>0</v>
      </c>
      <c r="CY22" s="63">
        <v>16</v>
      </c>
      <c r="CZ22" s="63">
        <v>27</v>
      </c>
      <c r="DA22" s="63">
        <v>0</v>
      </c>
      <c r="DB22" s="24">
        <v>8</v>
      </c>
      <c r="DC22" s="24">
        <v>4828</v>
      </c>
      <c r="DD22" s="44">
        <v>0</v>
      </c>
      <c r="DE22" s="63">
        <v>72</v>
      </c>
      <c r="DF22" s="63">
        <v>0</v>
      </c>
      <c r="DG22" s="63">
        <v>0</v>
      </c>
      <c r="DH22" s="63">
        <v>0</v>
      </c>
      <c r="DI22" s="63">
        <v>0</v>
      </c>
      <c r="DJ22" s="63">
        <v>-34</v>
      </c>
      <c r="DK22" s="24">
        <v>0</v>
      </c>
      <c r="DL22" s="63">
        <v>38</v>
      </c>
      <c r="DM22" s="40">
        <v>4866</v>
      </c>
      <c r="DN22" s="40">
        <v>3834</v>
      </c>
      <c r="DO22" s="40">
        <v>3872</v>
      </c>
      <c r="DP22" s="40">
        <v>8700</v>
      </c>
      <c r="DQ22" s="40">
        <v>-3591</v>
      </c>
      <c r="DR22" s="40">
        <v>281</v>
      </c>
      <c r="DS22" s="40">
        <v>5109</v>
      </c>
    </row>
    <row r="23" spans="1:123" ht="12.75" customHeight="1">
      <c r="A23" s="255">
        <v>202</v>
      </c>
      <c r="B23" s="256" t="s">
        <v>260</v>
      </c>
      <c r="C23" s="64">
        <v>88</v>
      </c>
      <c r="D23" s="64">
        <v>24</v>
      </c>
      <c r="E23" s="64">
        <v>12</v>
      </c>
      <c r="F23" s="64">
        <v>1</v>
      </c>
      <c r="G23" s="64">
        <v>76</v>
      </c>
      <c r="H23" s="64">
        <v>5</v>
      </c>
      <c r="I23" s="64">
        <v>0</v>
      </c>
      <c r="J23" s="64">
        <v>352</v>
      </c>
      <c r="K23" s="64">
        <v>83</v>
      </c>
      <c r="L23" s="64">
        <v>7</v>
      </c>
      <c r="M23" s="64">
        <v>0</v>
      </c>
      <c r="N23" s="64">
        <v>100</v>
      </c>
      <c r="O23" s="64">
        <v>11</v>
      </c>
      <c r="P23" s="64">
        <v>1</v>
      </c>
      <c r="Q23" s="64">
        <v>1</v>
      </c>
      <c r="R23" s="64">
        <v>161</v>
      </c>
      <c r="S23" s="64">
        <v>2</v>
      </c>
      <c r="T23" s="64">
        <v>0</v>
      </c>
      <c r="U23" s="64">
        <v>471</v>
      </c>
      <c r="V23" s="64">
        <v>3875</v>
      </c>
      <c r="W23" s="64">
        <v>1587</v>
      </c>
      <c r="X23" s="64">
        <v>4859</v>
      </c>
      <c r="Y23" s="64">
        <v>998</v>
      </c>
      <c r="Z23" s="64">
        <v>0</v>
      </c>
      <c r="AA23" s="64">
        <v>911</v>
      </c>
      <c r="AB23" s="64">
        <v>1549</v>
      </c>
      <c r="AC23" s="64">
        <v>19</v>
      </c>
      <c r="AD23" s="64">
        <v>33</v>
      </c>
      <c r="AE23" s="64">
        <v>330</v>
      </c>
      <c r="AF23" s="64">
        <v>534</v>
      </c>
      <c r="AG23" s="64">
        <v>1</v>
      </c>
      <c r="AH23" s="64">
        <v>7</v>
      </c>
      <c r="AI23" s="64">
        <v>18</v>
      </c>
      <c r="AJ23" s="64">
        <v>297</v>
      </c>
      <c r="AK23" s="64">
        <v>85</v>
      </c>
      <c r="AL23" s="64">
        <v>3758</v>
      </c>
      <c r="AM23" s="64">
        <v>2</v>
      </c>
      <c r="AN23" s="64">
        <v>0</v>
      </c>
      <c r="AO23" s="64">
        <v>190</v>
      </c>
      <c r="AP23" s="64">
        <v>142</v>
      </c>
      <c r="AQ23" s="64">
        <v>58</v>
      </c>
      <c r="AR23" s="64">
        <v>9</v>
      </c>
      <c r="AS23" s="64">
        <v>44</v>
      </c>
      <c r="AT23" s="64">
        <v>24</v>
      </c>
      <c r="AU23" s="64">
        <v>114</v>
      </c>
      <c r="AV23" s="64">
        <v>2316</v>
      </c>
      <c r="AW23" s="64">
        <v>17</v>
      </c>
      <c r="AX23" s="64">
        <v>13</v>
      </c>
      <c r="AY23" s="64">
        <v>2</v>
      </c>
      <c r="AZ23" s="64">
        <v>1</v>
      </c>
      <c r="BA23" s="64">
        <v>20</v>
      </c>
      <c r="BB23" s="64">
        <v>1071</v>
      </c>
      <c r="BC23" s="64">
        <v>2</v>
      </c>
      <c r="BD23" s="64">
        <v>38</v>
      </c>
      <c r="BE23" s="64">
        <v>80</v>
      </c>
      <c r="BF23" s="64">
        <v>0</v>
      </c>
      <c r="BG23" s="64">
        <v>37</v>
      </c>
      <c r="BH23" s="64">
        <v>4</v>
      </c>
      <c r="BI23" s="64">
        <v>29</v>
      </c>
      <c r="BJ23" s="64">
        <v>31</v>
      </c>
      <c r="BK23" s="64">
        <v>96</v>
      </c>
      <c r="BL23" s="64">
        <v>38</v>
      </c>
      <c r="BM23" s="64">
        <v>1</v>
      </c>
      <c r="BN23" s="64">
        <v>0</v>
      </c>
      <c r="BO23" s="64">
        <v>402</v>
      </c>
      <c r="BP23" s="64">
        <v>405</v>
      </c>
      <c r="BQ23" s="64">
        <v>0</v>
      </c>
      <c r="BR23" s="64">
        <v>0</v>
      </c>
      <c r="BS23" s="64">
        <v>0</v>
      </c>
      <c r="BT23" s="64">
        <v>0</v>
      </c>
      <c r="BU23" s="64">
        <v>0</v>
      </c>
      <c r="BV23" s="64">
        <v>0</v>
      </c>
      <c r="BW23" s="64">
        <v>5</v>
      </c>
      <c r="BX23" s="64">
        <v>0</v>
      </c>
      <c r="BY23" s="64">
        <v>0</v>
      </c>
      <c r="BZ23" s="64">
        <v>0</v>
      </c>
      <c r="CA23" s="64">
        <v>0</v>
      </c>
      <c r="CB23" s="64">
        <v>33</v>
      </c>
      <c r="CC23" s="64">
        <v>3</v>
      </c>
      <c r="CD23" s="64">
        <v>0</v>
      </c>
      <c r="CE23" s="64">
        <v>0</v>
      </c>
      <c r="CF23" s="64">
        <v>0</v>
      </c>
      <c r="CG23" s="64">
        <v>0</v>
      </c>
      <c r="CH23" s="64">
        <v>0</v>
      </c>
      <c r="CI23" s="64">
        <v>3</v>
      </c>
      <c r="CJ23" s="64">
        <v>64</v>
      </c>
      <c r="CK23" s="64">
        <v>2</v>
      </c>
      <c r="CL23" s="64">
        <v>177</v>
      </c>
      <c r="CM23" s="64">
        <v>168</v>
      </c>
      <c r="CN23" s="64">
        <v>30</v>
      </c>
      <c r="CO23" s="64">
        <v>25</v>
      </c>
      <c r="CP23" s="64">
        <v>28</v>
      </c>
      <c r="CQ23" s="64">
        <v>0</v>
      </c>
      <c r="CR23" s="64">
        <v>0</v>
      </c>
      <c r="CS23" s="64">
        <v>3</v>
      </c>
      <c r="CT23" s="64">
        <v>16</v>
      </c>
      <c r="CU23" s="64">
        <v>0</v>
      </c>
      <c r="CV23" s="64">
        <v>5</v>
      </c>
      <c r="CW23" s="64">
        <v>27</v>
      </c>
      <c r="CX23" s="64">
        <v>62</v>
      </c>
      <c r="CY23" s="64">
        <v>5</v>
      </c>
      <c r="CZ23" s="64">
        <v>0</v>
      </c>
      <c r="DA23" s="64">
        <v>0</v>
      </c>
      <c r="DB23" s="25">
        <v>52</v>
      </c>
      <c r="DC23" s="25">
        <v>26150</v>
      </c>
      <c r="DD23" s="51">
        <v>0</v>
      </c>
      <c r="DE23" s="64">
        <v>109</v>
      </c>
      <c r="DF23" s="64">
        <v>0</v>
      </c>
      <c r="DG23" s="64">
        <v>0</v>
      </c>
      <c r="DH23" s="64">
        <v>0</v>
      </c>
      <c r="DI23" s="64">
        <v>0</v>
      </c>
      <c r="DJ23" s="64">
        <v>204</v>
      </c>
      <c r="DK23" s="25">
        <v>169</v>
      </c>
      <c r="DL23" s="64">
        <v>482</v>
      </c>
      <c r="DM23" s="48">
        <v>26632</v>
      </c>
      <c r="DN23" s="48">
        <v>15813</v>
      </c>
      <c r="DO23" s="48">
        <v>16295</v>
      </c>
      <c r="DP23" s="48">
        <v>42445</v>
      </c>
      <c r="DQ23" s="48">
        <v>-16163</v>
      </c>
      <c r="DR23" s="48">
        <v>132</v>
      </c>
      <c r="DS23" s="48">
        <v>26282</v>
      </c>
    </row>
    <row r="24" spans="1:123" ht="12.75" customHeight="1">
      <c r="A24" s="254">
        <v>203</v>
      </c>
      <c r="B24" s="83" t="s">
        <v>261</v>
      </c>
      <c r="C24" s="63">
        <v>0</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3</v>
      </c>
      <c r="U24" s="63">
        <v>91</v>
      </c>
      <c r="V24" s="63">
        <v>5</v>
      </c>
      <c r="W24" s="63">
        <v>54454</v>
      </c>
      <c r="X24" s="63">
        <v>56936</v>
      </c>
      <c r="Y24" s="63">
        <v>31491</v>
      </c>
      <c r="Z24" s="63">
        <v>0</v>
      </c>
      <c r="AA24" s="63">
        <v>16</v>
      </c>
      <c r="AB24" s="63">
        <v>332</v>
      </c>
      <c r="AC24" s="63">
        <v>78</v>
      </c>
      <c r="AD24" s="63">
        <v>0</v>
      </c>
      <c r="AE24" s="63">
        <v>1</v>
      </c>
      <c r="AF24" s="63">
        <v>14</v>
      </c>
      <c r="AG24" s="63">
        <v>0</v>
      </c>
      <c r="AH24" s="63">
        <v>0</v>
      </c>
      <c r="AI24" s="63">
        <v>0</v>
      </c>
      <c r="AJ24" s="63">
        <v>0</v>
      </c>
      <c r="AK24" s="63">
        <v>5</v>
      </c>
      <c r="AL24" s="63">
        <v>0</v>
      </c>
      <c r="AM24" s="63">
        <v>0</v>
      </c>
      <c r="AN24" s="63">
        <v>0</v>
      </c>
      <c r="AO24" s="63">
        <v>0</v>
      </c>
      <c r="AP24" s="63">
        <v>0</v>
      </c>
      <c r="AQ24" s="63">
        <v>0</v>
      </c>
      <c r="AR24" s="63">
        <v>0</v>
      </c>
      <c r="AS24" s="63">
        <v>2</v>
      </c>
      <c r="AT24" s="63">
        <v>0</v>
      </c>
      <c r="AU24" s="63">
        <v>0</v>
      </c>
      <c r="AV24" s="63">
        <v>7</v>
      </c>
      <c r="AW24" s="63">
        <v>2</v>
      </c>
      <c r="AX24" s="63">
        <v>0</v>
      </c>
      <c r="AY24" s="63">
        <v>0</v>
      </c>
      <c r="AZ24" s="63">
        <v>0</v>
      </c>
      <c r="BA24" s="63">
        <v>0</v>
      </c>
      <c r="BB24" s="63">
        <v>0</v>
      </c>
      <c r="BC24" s="63">
        <v>0</v>
      </c>
      <c r="BD24" s="63">
        <v>0</v>
      </c>
      <c r="BE24" s="63">
        <v>1</v>
      </c>
      <c r="BF24" s="63">
        <v>0</v>
      </c>
      <c r="BG24" s="63">
        <v>4</v>
      </c>
      <c r="BH24" s="63">
        <v>0</v>
      </c>
      <c r="BI24" s="63">
        <v>0</v>
      </c>
      <c r="BJ24" s="63">
        <v>0</v>
      </c>
      <c r="BK24" s="63">
        <v>0</v>
      </c>
      <c r="BL24" s="63">
        <v>0</v>
      </c>
      <c r="BM24" s="63">
        <v>0</v>
      </c>
      <c r="BN24" s="63">
        <v>4</v>
      </c>
      <c r="BO24" s="63">
        <v>0</v>
      </c>
      <c r="BP24" s="63">
        <v>0</v>
      </c>
      <c r="BQ24" s="63">
        <v>0</v>
      </c>
      <c r="BR24" s="63">
        <v>0</v>
      </c>
      <c r="BS24" s="63">
        <v>0</v>
      </c>
      <c r="BT24" s="63">
        <v>0</v>
      </c>
      <c r="BU24" s="63">
        <v>0</v>
      </c>
      <c r="BV24" s="63">
        <v>0</v>
      </c>
      <c r="BW24" s="63">
        <v>0</v>
      </c>
      <c r="BX24" s="63">
        <v>0</v>
      </c>
      <c r="BY24" s="63">
        <v>0</v>
      </c>
      <c r="BZ24" s="63">
        <v>0</v>
      </c>
      <c r="CA24" s="63">
        <v>0</v>
      </c>
      <c r="CB24" s="63">
        <v>0</v>
      </c>
      <c r="CC24" s="63">
        <v>0</v>
      </c>
      <c r="CD24" s="63">
        <v>0</v>
      </c>
      <c r="CE24" s="63">
        <v>0</v>
      </c>
      <c r="CF24" s="63">
        <v>0</v>
      </c>
      <c r="CG24" s="63">
        <v>0</v>
      </c>
      <c r="CH24" s="63">
        <v>0</v>
      </c>
      <c r="CI24" s="63">
        <v>0</v>
      </c>
      <c r="CJ24" s="63">
        <v>0</v>
      </c>
      <c r="CK24" s="63">
        <v>0</v>
      </c>
      <c r="CL24" s="63">
        <v>51</v>
      </c>
      <c r="CM24" s="63">
        <v>30</v>
      </c>
      <c r="CN24" s="63">
        <v>0</v>
      </c>
      <c r="CO24" s="63">
        <v>0</v>
      </c>
      <c r="CP24" s="63">
        <v>0</v>
      </c>
      <c r="CQ24" s="63">
        <v>0</v>
      </c>
      <c r="CR24" s="63">
        <v>0</v>
      </c>
      <c r="CS24" s="63">
        <v>0</v>
      </c>
      <c r="CT24" s="63">
        <v>0</v>
      </c>
      <c r="CU24" s="63">
        <v>0</v>
      </c>
      <c r="CV24" s="63">
        <v>0</v>
      </c>
      <c r="CW24" s="63">
        <v>0</v>
      </c>
      <c r="CX24" s="63">
        <v>0</v>
      </c>
      <c r="CY24" s="63">
        <v>0</v>
      </c>
      <c r="CZ24" s="63">
        <v>0</v>
      </c>
      <c r="DA24" s="63">
        <v>0</v>
      </c>
      <c r="DB24" s="24">
        <v>0</v>
      </c>
      <c r="DC24" s="24">
        <v>143527</v>
      </c>
      <c r="DD24" s="44">
        <v>0</v>
      </c>
      <c r="DE24" s="63">
        <v>0</v>
      </c>
      <c r="DF24" s="63">
        <v>0</v>
      </c>
      <c r="DG24" s="63">
        <v>0</v>
      </c>
      <c r="DH24" s="63">
        <v>0</v>
      </c>
      <c r="DI24" s="63">
        <v>0</v>
      </c>
      <c r="DJ24" s="63">
        <v>-226</v>
      </c>
      <c r="DK24" s="24">
        <v>1117</v>
      </c>
      <c r="DL24" s="63">
        <v>891</v>
      </c>
      <c r="DM24" s="40">
        <v>144418</v>
      </c>
      <c r="DN24" s="40">
        <v>165316</v>
      </c>
      <c r="DO24" s="40">
        <v>166207</v>
      </c>
      <c r="DP24" s="40">
        <v>309734</v>
      </c>
      <c r="DQ24" s="40">
        <v>-30778</v>
      </c>
      <c r="DR24" s="40">
        <v>135429</v>
      </c>
      <c r="DS24" s="40">
        <v>278956</v>
      </c>
    </row>
    <row r="25" spans="1:123" ht="12.75" customHeight="1">
      <c r="A25" s="254">
        <v>204</v>
      </c>
      <c r="B25" s="83" t="s">
        <v>262</v>
      </c>
      <c r="C25" s="63">
        <v>0</v>
      </c>
      <c r="D25" s="63">
        <v>0</v>
      </c>
      <c r="E25" s="63">
        <v>3</v>
      </c>
      <c r="F25" s="63">
        <v>3</v>
      </c>
      <c r="G25" s="63">
        <v>0</v>
      </c>
      <c r="H25" s="63">
        <v>3</v>
      </c>
      <c r="I25" s="63">
        <v>0</v>
      </c>
      <c r="J25" s="63">
        <v>428</v>
      </c>
      <c r="K25" s="63">
        <v>200</v>
      </c>
      <c r="L25" s="63">
        <v>13</v>
      </c>
      <c r="M25" s="63">
        <v>0</v>
      </c>
      <c r="N25" s="63">
        <v>121</v>
      </c>
      <c r="O25" s="63">
        <v>7</v>
      </c>
      <c r="P25" s="63">
        <v>7</v>
      </c>
      <c r="Q25" s="63">
        <v>18</v>
      </c>
      <c r="R25" s="63">
        <v>264</v>
      </c>
      <c r="S25" s="63">
        <v>1</v>
      </c>
      <c r="T25" s="63">
        <v>7</v>
      </c>
      <c r="U25" s="63">
        <v>32</v>
      </c>
      <c r="V25" s="63">
        <v>174</v>
      </c>
      <c r="W25" s="63">
        <v>6149</v>
      </c>
      <c r="X25" s="63">
        <v>57948</v>
      </c>
      <c r="Y25" s="63">
        <v>19869</v>
      </c>
      <c r="Z25" s="63">
        <v>0</v>
      </c>
      <c r="AA25" s="63">
        <v>1962</v>
      </c>
      <c r="AB25" s="63">
        <v>3693</v>
      </c>
      <c r="AC25" s="63">
        <v>84</v>
      </c>
      <c r="AD25" s="63">
        <v>90</v>
      </c>
      <c r="AE25" s="63">
        <v>1955</v>
      </c>
      <c r="AF25" s="63">
        <v>2559</v>
      </c>
      <c r="AG25" s="63">
        <v>0</v>
      </c>
      <c r="AH25" s="63">
        <v>0</v>
      </c>
      <c r="AI25" s="63">
        <v>9</v>
      </c>
      <c r="AJ25" s="63">
        <v>14</v>
      </c>
      <c r="AK25" s="63">
        <v>75</v>
      </c>
      <c r="AL25" s="63">
        <v>35</v>
      </c>
      <c r="AM25" s="63">
        <v>0</v>
      </c>
      <c r="AN25" s="63">
        <v>0</v>
      </c>
      <c r="AO25" s="63">
        <v>194</v>
      </c>
      <c r="AP25" s="63">
        <v>265</v>
      </c>
      <c r="AQ25" s="63">
        <v>1</v>
      </c>
      <c r="AR25" s="63">
        <v>5</v>
      </c>
      <c r="AS25" s="63">
        <v>15</v>
      </c>
      <c r="AT25" s="63">
        <v>0</v>
      </c>
      <c r="AU25" s="63">
        <v>154</v>
      </c>
      <c r="AV25" s="63">
        <v>1101</v>
      </c>
      <c r="AW25" s="63">
        <v>8</v>
      </c>
      <c r="AX25" s="63">
        <v>7</v>
      </c>
      <c r="AY25" s="63">
        <v>11</v>
      </c>
      <c r="AZ25" s="63">
        <v>16</v>
      </c>
      <c r="BA25" s="63">
        <v>2</v>
      </c>
      <c r="BB25" s="63">
        <v>86</v>
      </c>
      <c r="BC25" s="63">
        <v>0</v>
      </c>
      <c r="BD25" s="63">
        <v>40</v>
      </c>
      <c r="BE25" s="63">
        <v>1</v>
      </c>
      <c r="BF25" s="63">
        <v>0</v>
      </c>
      <c r="BG25" s="63">
        <v>10</v>
      </c>
      <c r="BH25" s="63">
        <v>0</v>
      </c>
      <c r="BI25" s="63">
        <v>9</v>
      </c>
      <c r="BJ25" s="63">
        <v>20</v>
      </c>
      <c r="BK25" s="63">
        <v>0</v>
      </c>
      <c r="BL25" s="63">
        <v>0</v>
      </c>
      <c r="BM25" s="63">
        <v>0</v>
      </c>
      <c r="BN25" s="63">
        <v>0</v>
      </c>
      <c r="BO25" s="63">
        <v>3</v>
      </c>
      <c r="BP25" s="63">
        <v>0</v>
      </c>
      <c r="BQ25" s="63">
        <v>0</v>
      </c>
      <c r="BR25" s="63">
        <v>0</v>
      </c>
      <c r="BS25" s="63">
        <v>0</v>
      </c>
      <c r="BT25" s="63">
        <v>0</v>
      </c>
      <c r="BU25" s="63">
        <v>0</v>
      </c>
      <c r="BV25" s="63">
        <v>0</v>
      </c>
      <c r="BW25" s="63">
        <v>0</v>
      </c>
      <c r="BX25" s="63">
        <v>0</v>
      </c>
      <c r="BY25" s="63">
        <v>0</v>
      </c>
      <c r="BZ25" s="63">
        <v>0</v>
      </c>
      <c r="CA25" s="63">
        <v>0</v>
      </c>
      <c r="CB25" s="63">
        <v>2</v>
      </c>
      <c r="CC25" s="63">
        <v>5</v>
      </c>
      <c r="CD25" s="63">
        <v>0</v>
      </c>
      <c r="CE25" s="63">
        <v>0</v>
      </c>
      <c r="CF25" s="63">
        <v>0</v>
      </c>
      <c r="CG25" s="63">
        <v>0</v>
      </c>
      <c r="CH25" s="63">
        <v>0</v>
      </c>
      <c r="CI25" s="63">
        <v>5</v>
      </c>
      <c r="CJ25" s="63">
        <v>2</v>
      </c>
      <c r="CK25" s="63">
        <v>71</v>
      </c>
      <c r="CL25" s="63">
        <v>139</v>
      </c>
      <c r="CM25" s="63">
        <v>160</v>
      </c>
      <c r="CN25" s="63">
        <v>2</v>
      </c>
      <c r="CO25" s="63">
        <v>1</v>
      </c>
      <c r="CP25" s="63">
        <v>7</v>
      </c>
      <c r="CQ25" s="63">
        <v>0</v>
      </c>
      <c r="CR25" s="63">
        <v>0</v>
      </c>
      <c r="CS25" s="63">
        <v>0</v>
      </c>
      <c r="CT25" s="63">
        <v>15</v>
      </c>
      <c r="CU25" s="63">
        <v>0</v>
      </c>
      <c r="CV25" s="63">
        <v>0</v>
      </c>
      <c r="CW25" s="63">
        <v>0</v>
      </c>
      <c r="CX25" s="63">
        <v>25</v>
      </c>
      <c r="CY25" s="63">
        <v>0</v>
      </c>
      <c r="CZ25" s="63">
        <v>3</v>
      </c>
      <c r="DA25" s="63">
        <v>0</v>
      </c>
      <c r="DB25" s="24">
        <v>33</v>
      </c>
      <c r="DC25" s="24">
        <v>98141</v>
      </c>
      <c r="DD25" s="44">
        <v>0</v>
      </c>
      <c r="DE25" s="63">
        <v>1</v>
      </c>
      <c r="DF25" s="63">
        <v>0</v>
      </c>
      <c r="DG25" s="63">
        <v>0</v>
      </c>
      <c r="DH25" s="63">
        <v>0</v>
      </c>
      <c r="DI25" s="63">
        <v>0</v>
      </c>
      <c r="DJ25" s="63">
        <v>146</v>
      </c>
      <c r="DK25" s="24">
        <v>402</v>
      </c>
      <c r="DL25" s="63">
        <v>549</v>
      </c>
      <c r="DM25" s="40">
        <v>98690</v>
      </c>
      <c r="DN25" s="40">
        <v>157056</v>
      </c>
      <c r="DO25" s="40">
        <v>157605</v>
      </c>
      <c r="DP25" s="40">
        <v>255746</v>
      </c>
      <c r="DQ25" s="40">
        <v>-65212</v>
      </c>
      <c r="DR25" s="40">
        <v>92393</v>
      </c>
      <c r="DS25" s="40">
        <v>190534</v>
      </c>
    </row>
    <row r="26" spans="1:123" ht="12.75" customHeight="1">
      <c r="A26" s="254">
        <v>205</v>
      </c>
      <c r="B26" s="83" t="s">
        <v>263</v>
      </c>
      <c r="C26" s="63">
        <v>0</v>
      </c>
      <c r="D26" s="63">
        <v>0</v>
      </c>
      <c r="E26" s="63">
        <v>0</v>
      </c>
      <c r="F26" s="63">
        <v>0</v>
      </c>
      <c r="G26" s="63">
        <v>0</v>
      </c>
      <c r="H26" s="63">
        <v>0</v>
      </c>
      <c r="I26" s="63">
        <v>0</v>
      </c>
      <c r="J26" s="63">
        <v>3</v>
      </c>
      <c r="K26" s="63">
        <v>0</v>
      </c>
      <c r="L26" s="63">
        <v>0</v>
      </c>
      <c r="M26" s="63">
        <v>0</v>
      </c>
      <c r="N26" s="63">
        <v>8</v>
      </c>
      <c r="O26" s="63">
        <v>1</v>
      </c>
      <c r="P26" s="63">
        <v>0</v>
      </c>
      <c r="Q26" s="63">
        <v>36</v>
      </c>
      <c r="R26" s="63">
        <v>100</v>
      </c>
      <c r="S26" s="63">
        <v>6</v>
      </c>
      <c r="T26" s="63">
        <v>8</v>
      </c>
      <c r="U26" s="63">
        <v>0</v>
      </c>
      <c r="V26" s="63">
        <v>0</v>
      </c>
      <c r="W26" s="63">
        <v>0</v>
      </c>
      <c r="X26" s="63">
        <v>0</v>
      </c>
      <c r="Y26" s="63">
        <v>331</v>
      </c>
      <c r="Z26" s="63">
        <v>0</v>
      </c>
      <c r="AA26" s="63">
        <v>0</v>
      </c>
      <c r="AB26" s="63">
        <v>274</v>
      </c>
      <c r="AC26" s="63">
        <v>0</v>
      </c>
      <c r="AD26" s="63">
        <v>0</v>
      </c>
      <c r="AE26" s="63">
        <v>9545</v>
      </c>
      <c r="AF26" s="63">
        <v>11</v>
      </c>
      <c r="AG26" s="63">
        <v>35</v>
      </c>
      <c r="AH26" s="63">
        <v>0</v>
      </c>
      <c r="AI26" s="63">
        <v>0</v>
      </c>
      <c r="AJ26" s="63">
        <v>0</v>
      </c>
      <c r="AK26" s="63">
        <v>45</v>
      </c>
      <c r="AL26" s="63">
        <v>0</v>
      </c>
      <c r="AM26" s="63">
        <v>0</v>
      </c>
      <c r="AN26" s="63">
        <v>0</v>
      </c>
      <c r="AO26" s="63">
        <v>0</v>
      </c>
      <c r="AP26" s="63">
        <v>537</v>
      </c>
      <c r="AQ26" s="63">
        <v>0</v>
      </c>
      <c r="AR26" s="63">
        <v>3</v>
      </c>
      <c r="AS26" s="63">
        <v>0</v>
      </c>
      <c r="AT26" s="63">
        <v>7</v>
      </c>
      <c r="AU26" s="63">
        <v>1409</v>
      </c>
      <c r="AV26" s="63">
        <v>838</v>
      </c>
      <c r="AW26" s="63">
        <v>20</v>
      </c>
      <c r="AX26" s="63">
        <v>65</v>
      </c>
      <c r="AY26" s="63">
        <v>15</v>
      </c>
      <c r="AZ26" s="63">
        <v>0</v>
      </c>
      <c r="BA26" s="63">
        <v>35</v>
      </c>
      <c r="BB26" s="63">
        <v>1397</v>
      </c>
      <c r="BC26" s="63">
        <v>2</v>
      </c>
      <c r="BD26" s="63">
        <v>312</v>
      </c>
      <c r="BE26" s="63">
        <v>44</v>
      </c>
      <c r="BF26" s="63">
        <v>0</v>
      </c>
      <c r="BG26" s="63">
        <v>38</v>
      </c>
      <c r="BH26" s="63">
        <v>0</v>
      </c>
      <c r="BI26" s="63">
        <v>0</v>
      </c>
      <c r="BJ26" s="63">
        <v>0</v>
      </c>
      <c r="BK26" s="63">
        <v>0</v>
      </c>
      <c r="BL26" s="63">
        <v>0</v>
      </c>
      <c r="BM26" s="63">
        <v>0</v>
      </c>
      <c r="BN26" s="63">
        <v>0</v>
      </c>
      <c r="BO26" s="63">
        <v>0</v>
      </c>
      <c r="BP26" s="63">
        <v>0</v>
      </c>
      <c r="BQ26" s="63">
        <v>0</v>
      </c>
      <c r="BR26" s="63">
        <v>0</v>
      </c>
      <c r="BS26" s="63">
        <v>0</v>
      </c>
      <c r="BT26" s="63">
        <v>0</v>
      </c>
      <c r="BU26" s="63">
        <v>0</v>
      </c>
      <c r="BV26" s="63">
        <v>0</v>
      </c>
      <c r="BW26" s="63">
        <v>0</v>
      </c>
      <c r="BX26" s="63">
        <v>0</v>
      </c>
      <c r="BY26" s="63">
        <v>0</v>
      </c>
      <c r="BZ26" s="63">
        <v>0</v>
      </c>
      <c r="CA26" s="63">
        <v>0</v>
      </c>
      <c r="CB26" s="63">
        <v>0</v>
      </c>
      <c r="CC26" s="63">
        <v>0</v>
      </c>
      <c r="CD26" s="63">
        <v>0</v>
      </c>
      <c r="CE26" s="63">
        <v>0</v>
      </c>
      <c r="CF26" s="63">
        <v>0</v>
      </c>
      <c r="CG26" s="63">
        <v>0</v>
      </c>
      <c r="CH26" s="63">
        <v>0</v>
      </c>
      <c r="CI26" s="63">
        <v>1</v>
      </c>
      <c r="CJ26" s="63">
        <v>0</v>
      </c>
      <c r="CK26" s="63">
        <v>0</v>
      </c>
      <c r="CL26" s="63">
        <v>0</v>
      </c>
      <c r="CM26" s="63">
        <v>70</v>
      </c>
      <c r="CN26" s="63">
        <v>1</v>
      </c>
      <c r="CO26" s="63">
        <v>0</v>
      </c>
      <c r="CP26" s="63">
        <v>2</v>
      </c>
      <c r="CQ26" s="63">
        <v>0</v>
      </c>
      <c r="CR26" s="63">
        <v>0</v>
      </c>
      <c r="CS26" s="63">
        <v>0</v>
      </c>
      <c r="CT26" s="63">
        <v>0</v>
      </c>
      <c r="CU26" s="63">
        <v>0</v>
      </c>
      <c r="CV26" s="63">
        <v>0</v>
      </c>
      <c r="CW26" s="63">
        <v>0</v>
      </c>
      <c r="CX26" s="63">
        <v>0</v>
      </c>
      <c r="CY26" s="63">
        <v>0</v>
      </c>
      <c r="CZ26" s="63">
        <v>0</v>
      </c>
      <c r="DA26" s="63">
        <v>0</v>
      </c>
      <c r="DB26" s="24">
        <v>56</v>
      </c>
      <c r="DC26" s="24">
        <v>15255</v>
      </c>
      <c r="DD26" s="44">
        <v>0</v>
      </c>
      <c r="DE26" s="63">
        <v>0</v>
      </c>
      <c r="DF26" s="63">
        <v>0</v>
      </c>
      <c r="DG26" s="63">
        <v>0</v>
      </c>
      <c r="DH26" s="63">
        <v>0</v>
      </c>
      <c r="DI26" s="63">
        <v>0</v>
      </c>
      <c r="DJ26" s="63">
        <v>1028</v>
      </c>
      <c r="DK26" s="24">
        <v>318</v>
      </c>
      <c r="DL26" s="63">
        <v>1346</v>
      </c>
      <c r="DM26" s="40">
        <v>16601</v>
      </c>
      <c r="DN26" s="40">
        <v>72444</v>
      </c>
      <c r="DO26" s="40">
        <v>73790</v>
      </c>
      <c r="DP26" s="40">
        <v>89045</v>
      </c>
      <c r="DQ26" s="40">
        <v>-9746</v>
      </c>
      <c r="DR26" s="40">
        <v>64044</v>
      </c>
      <c r="DS26" s="40">
        <v>79299</v>
      </c>
    </row>
    <row r="27" spans="1:123" ht="12.75" customHeight="1">
      <c r="A27" s="254">
        <v>206</v>
      </c>
      <c r="B27" s="83" t="s">
        <v>264</v>
      </c>
      <c r="C27" s="63">
        <v>0</v>
      </c>
      <c r="D27" s="63">
        <v>0</v>
      </c>
      <c r="E27" s="63">
        <v>0</v>
      </c>
      <c r="F27" s="63">
        <v>0</v>
      </c>
      <c r="G27" s="63">
        <v>0</v>
      </c>
      <c r="H27" s="63">
        <v>0</v>
      </c>
      <c r="I27" s="63">
        <v>0</v>
      </c>
      <c r="J27" s="63">
        <v>0</v>
      </c>
      <c r="K27" s="63">
        <v>0</v>
      </c>
      <c r="L27" s="63">
        <v>0</v>
      </c>
      <c r="M27" s="63">
        <v>0</v>
      </c>
      <c r="N27" s="63">
        <v>383</v>
      </c>
      <c r="O27" s="63">
        <v>797</v>
      </c>
      <c r="P27" s="63">
        <v>0</v>
      </c>
      <c r="Q27" s="63">
        <v>10</v>
      </c>
      <c r="R27" s="63">
        <v>17</v>
      </c>
      <c r="S27" s="63">
        <v>0</v>
      </c>
      <c r="T27" s="63">
        <v>0</v>
      </c>
      <c r="U27" s="63">
        <v>0</v>
      </c>
      <c r="V27" s="63">
        <v>0</v>
      </c>
      <c r="W27" s="63">
        <v>0</v>
      </c>
      <c r="X27" s="63">
        <v>0</v>
      </c>
      <c r="Y27" s="63">
        <v>0</v>
      </c>
      <c r="Z27" s="63">
        <v>0</v>
      </c>
      <c r="AA27" s="63">
        <v>0</v>
      </c>
      <c r="AB27" s="63">
        <v>0</v>
      </c>
      <c r="AC27" s="63">
        <v>0</v>
      </c>
      <c r="AD27" s="63">
        <v>4</v>
      </c>
      <c r="AE27" s="63">
        <v>22</v>
      </c>
      <c r="AF27" s="63">
        <v>4</v>
      </c>
      <c r="AG27" s="63">
        <v>0</v>
      </c>
      <c r="AH27" s="63">
        <v>0</v>
      </c>
      <c r="AI27" s="63">
        <v>0</v>
      </c>
      <c r="AJ27" s="63">
        <v>0</v>
      </c>
      <c r="AK27" s="63">
        <v>3</v>
      </c>
      <c r="AL27" s="63">
        <v>0</v>
      </c>
      <c r="AM27" s="63">
        <v>0</v>
      </c>
      <c r="AN27" s="63">
        <v>0</v>
      </c>
      <c r="AO27" s="63">
        <v>0</v>
      </c>
      <c r="AP27" s="63">
        <v>0</v>
      </c>
      <c r="AQ27" s="63">
        <v>0</v>
      </c>
      <c r="AR27" s="63">
        <v>0</v>
      </c>
      <c r="AS27" s="63">
        <v>0</v>
      </c>
      <c r="AT27" s="63">
        <v>0</v>
      </c>
      <c r="AU27" s="63">
        <v>289</v>
      </c>
      <c r="AV27" s="63">
        <v>0</v>
      </c>
      <c r="AW27" s="63">
        <v>0</v>
      </c>
      <c r="AX27" s="63">
        <v>0</v>
      </c>
      <c r="AY27" s="63">
        <v>0</v>
      </c>
      <c r="AZ27" s="63">
        <v>0</v>
      </c>
      <c r="BA27" s="63">
        <v>0</v>
      </c>
      <c r="BB27" s="63">
        <v>0</v>
      </c>
      <c r="BC27" s="63">
        <v>0</v>
      </c>
      <c r="BD27" s="63">
        <v>0</v>
      </c>
      <c r="BE27" s="63">
        <v>0</v>
      </c>
      <c r="BF27" s="63">
        <v>0</v>
      </c>
      <c r="BG27" s="63">
        <v>65</v>
      </c>
      <c r="BH27" s="63">
        <v>0</v>
      </c>
      <c r="BI27" s="63">
        <v>0</v>
      </c>
      <c r="BJ27" s="63">
        <v>0</v>
      </c>
      <c r="BK27" s="63">
        <v>0</v>
      </c>
      <c r="BL27" s="63">
        <v>0</v>
      </c>
      <c r="BM27" s="63">
        <v>0</v>
      </c>
      <c r="BN27" s="63">
        <v>0</v>
      </c>
      <c r="BO27" s="63">
        <v>0</v>
      </c>
      <c r="BP27" s="63">
        <v>0</v>
      </c>
      <c r="BQ27" s="63">
        <v>0</v>
      </c>
      <c r="BR27" s="63">
        <v>0</v>
      </c>
      <c r="BS27" s="63">
        <v>0</v>
      </c>
      <c r="BT27" s="63">
        <v>0</v>
      </c>
      <c r="BU27" s="63">
        <v>0</v>
      </c>
      <c r="BV27" s="63">
        <v>0</v>
      </c>
      <c r="BW27" s="63">
        <v>0</v>
      </c>
      <c r="BX27" s="63">
        <v>0</v>
      </c>
      <c r="BY27" s="63">
        <v>0</v>
      </c>
      <c r="BZ27" s="63">
        <v>0</v>
      </c>
      <c r="CA27" s="63">
        <v>0</v>
      </c>
      <c r="CB27" s="63">
        <v>0</v>
      </c>
      <c r="CC27" s="63">
        <v>0</v>
      </c>
      <c r="CD27" s="63">
        <v>0</v>
      </c>
      <c r="CE27" s="63">
        <v>0</v>
      </c>
      <c r="CF27" s="63">
        <v>0</v>
      </c>
      <c r="CG27" s="63">
        <v>0</v>
      </c>
      <c r="CH27" s="63">
        <v>0</v>
      </c>
      <c r="CI27" s="63">
        <v>0</v>
      </c>
      <c r="CJ27" s="63">
        <v>0</v>
      </c>
      <c r="CK27" s="63">
        <v>0</v>
      </c>
      <c r="CL27" s="63">
        <v>0</v>
      </c>
      <c r="CM27" s="63">
        <v>0</v>
      </c>
      <c r="CN27" s="63">
        <v>0</v>
      </c>
      <c r="CO27" s="63">
        <v>0</v>
      </c>
      <c r="CP27" s="63">
        <v>0</v>
      </c>
      <c r="CQ27" s="63">
        <v>0</v>
      </c>
      <c r="CR27" s="63">
        <v>0</v>
      </c>
      <c r="CS27" s="63">
        <v>0</v>
      </c>
      <c r="CT27" s="63">
        <v>0</v>
      </c>
      <c r="CU27" s="63">
        <v>0</v>
      </c>
      <c r="CV27" s="63">
        <v>0</v>
      </c>
      <c r="CW27" s="63">
        <v>0</v>
      </c>
      <c r="CX27" s="63">
        <v>0</v>
      </c>
      <c r="CY27" s="63">
        <v>0</v>
      </c>
      <c r="CZ27" s="63">
        <v>0</v>
      </c>
      <c r="DA27" s="63">
        <v>0</v>
      </c>
      <c r="DB27" s="24">
        <v>34</v>
      </c>
      <c r="DC27" s="24">
        <v>1628</v>
      </c>
      <c r="DD27" s="44">
        <v>0</v>
      </c>
      <c r="DE27" s="63">
        <v>0</v>
      </c>
      <c r="DF27" s="63">
        <v>0</v>
      </c>
      <c r="DG27" s="63">
        <v>0</v>
      </c>
      <c r="DH27" s="63">
        <v>0</v>
      </c>
      <c r="DI27" s="63">
        <v>0</v>
      </c>
      <c r="DJ27" s="63">
        <v>13</v>
      </c>
      <c r="DK27" s="24">
        <v>0</v>
      </c>
      <c r="DL27" s="63">
        <v>13</v>
      </c>
      <c r="DM27" s="40">
        <v>1641</v>
      </c>
      <c r="DN27" s="40">
        <v>0</v>
      </c>
      <c r="DO27" s="40">
        <v>13</v>
      </c>
      <c r="DP27" s="40">
        <v>1641</v>
      </c>
      <c r="DQ27" s="40">
        <v>-1641</v>
      </c>
      <c r="DR27" s="40">
        <v>-1628</v>
      </c>
      <c r="DS27" s="40">
        <v>0</v>
      </c>
    </row>
    <row r="28" spans="1:123" ht="12.75" customHeight="1">
      <c r="A28" s="255">
        <v>207</v>
      </c>
      <c r="B28" s="256" t="s">
        <v>265</v>
      </c>
      <c r="C28" s="64">
        <v>0</v>
      </c>
      <c r="D28" s="64">
        <v>522</v>
      </c>
      <c r="E28" s="64">
        <v>319</v>
      </c>
      <c r="F28" s="64">
        <v>0</v>
      </c>
      <c r="G28" s="64">
        <v>381</v>
      </c>
      <c r="H28" s="64">
        <v>0</v>
      </c>
      <c r="I28" s="64">
        <v>0</v>
      </c>
      <c r="J28" s="64">
        <v>10</v>
      </c>
      <c r="K28" s="64">
        <v>0</v>
      </c>
      <c r="L28" s="64">
        <v>20</v>
      </c>
      <c r="M28" s="64">
        <v>0</v>
      </c>
      <c r="N28" s="64">
        <v>0</v>
      </c>
      <c r="O28" s="64">
        <v>0</v>
      </c>
      <c r="P28" s="64">
        <v>0</v>
      </c>
      <c r="Q28" s="64">
        <v>0</v>
      </c>
      <c r="R28" s="64">
        <v>0</v>
      </c>
      <c r="S28" s="64">
        <v>0</v>
      </c>
      <c r="T28" s="64">
        <v>0</v>
      </c>
      <c r="U28" s="64">
        <v>0</v>
      </c>
      <c r="V28" s="64">
        <v>0</v>
      </c>
      <c r="W28" s="64">
        <v>0</v>
      </c>
      <c r="X28" s="64">
        <v>0</v>
      </c>
      <c r="Y28" s="64">
        <v>0</v>
      </c>
      <c r="Z28" s="64">
        <v>0</v>
      </c>
      <c r="AA28" s="64">
        <v>1262</v>
      </c>
      <c r="AB28" s="64">
        <v>1</v>
      </c>
      <c r="AC28" s="64">
        <v>0</v>
      </c>
      <c r="AD28" s="64">
        <v>0</v>
      </c>
      <c r="AE28" s="64">
        <v>0</v>
      </c>
      <c r="AF28" s="64">
        <v>0</v>
      </c>
      <c r="AG28" s="64">
        <v>0</v>
      </c>
      <c r="AH28" s="64">
        <v>0</v>
      </c>
      <c r="AI28" s="64">
        <v>0</v>
      </c>
      <c r="AJ28" s="64">
        <v>0</v>
      </c>
      <c r="AK28" s="64">
        <v>0</v>
      </c>
      <c r="AL28" s="64">
        <v>0</v>
      </c>
      <c r="AM28" s="64">
        <v>0</v>
      </c>
      <c r="AN28" s="64">
        <v>0</v>
      </c>
      <c r="AO28" s="64">
        <v>0</v>
      </c>
      <c r="AP28" s="64">
        <v>0</v>
      </c>
      <c r="AQ28" s="64">
        <v>0</v>
      </c>
      <c r="AR28" s="64">
        <v>0</v>
      </c>
      <c r="AS28" s="64">
        <v>0</v>
      </c>
      <c r="AT28" s="64">
        <v>0</v>
      </c>
      <c r="AU28" s="64">
        <v>0</v>
      </c>
      <c r="AV28" s="64">
        <v>0</v>
      </c>
      <c r="AW28" s="64">
        <v>0</v>
      </c>
      <c r="AX28" s="64">
        <v>0</v>
      </c>
      <c r="AY28" s="64">
        <v>0</v>
      </c>
      <c r="AZ28" s="64">
        <v>0</v>
      </c>
      <c r="BA28" s="64">
        <v>0</v>
      </c>
      <c r="BB28" s="64">
        <v>0</v>
      </c>
      <c r="BC28" s="64">
        <v>0</v>
      </c>
      <c r="BD28" s="64">
        <v>0</v>
      </c>
      <c r="BE28" s="64">
        <v>0</v>
      </c>
      <c r="BF28" s="64">
        <v>0</v>
      </c>
      <c r="BG28" s="64">
        <v>0</v>
      </c>
      <c r="BH28" s="64">
        <v>0</v>
      </c>
      <c r="BI28" s="64">
        <v>0</v>
      </c>
      <c r="BJ28" s="64">
        <v>0</v>
      </c>
      <c r="BK28" s="64">
        <v>0</v>
      </c>
      <c r="BL28" s="64">
        <v>0</v>
      </c>
      <c r="BM28" s="64">
        <v>0</v>
      </c>
      <c r="BN28" s="64">
        <v>0</v>
      </c>
      <c r="BO28" s="64">
        <v>1</v>
      </c>
      <c r="BP28" s="64">
        <v>343</v>
      </c>
      <c r="BQ28" s="64">
        <v>0</v>
      </c>
      <c r="BR28" s="64">
        <v>0</v>
      </c>
      <c r="BS28" s="64">
        <v>0</v>
      </c>
      <c r="BT28" s="64">
        <v>0</v>
      </c>
      <c r="BU28" s="64">
        <v>0</v>
      </c>
      <c r="BV28" s="64">
        <v>0</v>
      </c>
      <c r="BW28" s="64">
        <v>1</v>
      </c>
      <c r="BX28" s="64">
        <v>0</v>
      </c>
      <c r="BY28" s="64">
        <v>5</v>
      </c>
      <c r="BZ28" s="64">
        <v>0</v>
      </c>
      <c r="CA28" s="64">
        <v>0</v>
      </c>
      <c r="CB28" s="64">
        <v>0</v>
      </c>
      <c r="CC28" s="64">
        <v>0</v>
      </c>
      <c r="CD28" s="64">
        <v>6</v>
      </c>
      <c r="CE28" s="64">
        <v>0</v>
      </c>
      <c r="CF28" s="64">
        <v>0</v>
      </c>
      <c r="CG28" s="64">
        <v>0</v>
      </c>
      <c r="CH28" s="64">
        <v>0</v>
      </c>
      <c r="CI28" s="64">
        <v>0</v>
      </c>
      <c r="CJ28" s="64">
        <v>133</v>
      </c>
      <c r="CK28" s="64">
        <v>12</v>
      </c>
      <c r="CL28" s="64">
        <v>26</v>
      </c>
      <c r="CM28" s="64">
        <v>81605</v>
      </c>
      <c r="CN28" s="64">
        <v>79</v>
      </c>
      <c r="CO28" s="64">
        <v>824</v>
      </c>
      <c r="CP28" s="64">
        <v>392</v>
      </c>
      <c r="CQ28" s="64">
        <v>0</v>
      </c>
      <c r="CR28" s="64">
        <v>0</v>
      </c>
      <c r="CS28" s="64">
        <v>0</v>
      </c>
      <c r="CT28" s="64">
        <v>0</v>
      </c>
      <c r="CU28" s="64">
        <v>0</v>
      </c>
      <c r="CV28" s="64">
        <v>1</v>
      </c>
      <c r="CW28" s="64">
        <v>0</v>
      </c>
      <c r="CX28" s="64">
        <v>0</v>
      </c>
      <c r="CY28" s="64">
        <v>1</v>
      </c>
      <c r="CZ28" s="64">
        <v>0</v>
      </c>
      <c r="DA28" s="64">
        <v>0</v>
      </c>
      <c r="DB28" s="25">
        <v>69</v>
      </c>
      <c r="DC28" s="25">
        <v>86013</v>
      </c>
      <c r="DD28" s="51">
        <v>922</v>
      </c>
      <c r="DE28" s="64">
        <v>5254</v>
      </c>
      <c r="DF28" s="64">
        <v>0</v>
      </c>
      <c r="DG28" s="64">
        <v>0</v>
      </c>
      <c r="DH28" s="64">
        <v>0</v>
      </c>
      <c r="DI28" s="64">
        <v>0</v>
      </c>
      <c r="DJ28" s="64">
        <v>530</v>
      </c>
      <c r="DK28" s="25">
        <v>129</v>
      </c>
      <c r="DL28" s="64">
        <v>6835</v>
      </c>
      <c r="DM28" s="48">
        <v>92848</v>
      </c>
      <c r="DN28" s="48">
        <v>47272</v>
      </c>
      <c r="DO28" s="48">
        <v>54107</v>
      </c>
      <c r="DP28" s="48">
        <v>140120</v>
      </c>
      <c r="DQ28" s="48">
        <v>-90990</v>
      </c>
      <c r="DR28" s="48">
        <v>-36883</v>
      </c>
      <c r="DS28" s="48">
        <v>49130</v>
      </c>
    </row>
    <row r="29" spans="1:123" ht="12.75" customHeight="1">
      <c r="A29" s="254">
        <v>208</v>
      </c>
      <c r="B29" s="83" t="s">
        <v>266</v>
      </c>
      <c r="C29" s="63">
        <v>3910</v>
      </c>
      <c r="D29" s="63">
        <v>89</v>
      </c>
      <c r="E29" s="63">
        <v>76</v>
      </c>
      <c r="F29" s="63">
        <v>15</v>
      </c>
      <c r="G29" s="63">
        <v>196</v>
      </c>
      <c r="H29" s="63">
        <v>485</v>
      </c>
      <c r="I29" s="63">
        <v>0</v>
      </c>
      <c r="J29" s="63">
        <v>147</v>
      </c>
      <c r="K29" s="63">
        <v>54</v>
      </c>
      <c r="L29" s="63">
        <v>0</v>
      </c>
      <c r="M29" s="63">
        <v>0</v>
      </c>
      <c r="N29" s="63">
        <v>105</v>
      </c>
      <c r="O29" s="63">
        <v>120</v>
      </c>
      <c r="P29" s="63">
        <v>155</v>
      </c>
      <c r="Q29" s="63">
        <v>257</v>
      </c>
      <c r="R29" s="63">
        <v>133</v>
      </c>
      <c r="S29" s="63">
        <v>127</v>
      </c>
      <c r="T29" s="63">
        <v>459</v>
      </c>
      <c r="U29" s="63">
        <v>26</v>
      </c>
      <c r="V29" s="63">
        <v>300</v>
      </c>
      <c r="W29" s="63">
        <v>1949</v>
      </c>
      <c r="X29" s="63">
        <v>1675</v>
      </c>
      <c r="Y29" s="63">
        <v>415</v>
      </c>
      <c r="Z29" s="63">
        <v>0</v>
      </c>
      <c r="AA29" s="63">
        <v>494</v>
      </c>
      <c r="AB29" s="63">
        <v>5102</v>
      </c>
      <c r="AC29" s="63">
        <v>415</v>
      </c>
      <c r="AD29" s="63">
        <v>186</v>
      </c>
      <c r="AE29" s="63">
        <v>447</v>
      </c>
      <c r="AF29" s="63">
        <v>312</v>
      </c>
      <c r="AG29" s="63">
        <v>5</v>
      </c>
      <c r="AH29" s="63">
        <v>0</v>
      </c>
      <c r="AI29" s="63">
        <v>151</v>
      </c>
      <c r="AJ29" s="63">
        <v>15</v>
      </c>
      <c r="AK29" s="63">
        <v>493</v>
      </c>
      <c r="AL29" s="63">
        <v>302</v>
      </c>
      <c r="AM29" s="63">
        <v>10</v>
      </c>
      <c r="AN29" s="63">
        <v>0</v>
      </c>
      <c r="AO29" s="63">
        <v>11</v>
      </c>
      <c r="AP29" s="63">
        <v>127</v>
      </c>
      <c r="AQ29" s="63">
        <v>95</v>
      </c>
      <c r="AR29" s="63">
        <v>122</v>
      </c>
      <c r="AS29" s="63">
        <v>119</v>
      </c>
      <c r="AT29" s="63">
        <v>112</v>
      </c>
      <c r="AU29" s="63">
        <v>2424</v>
      </c>
      <c r="AV29" s="63">
        <v>601</v>
      </c>
      <c r="AW29" s="63">
        <v>34</v>
      </c>
      <c r="AX29" s="63">
        <v>66</v>
      </c>
      <c r="AY29" s="63">
        <v>7</v>
      </c>
      <c r="AZ29" s="63">
        <v>34</v>
      </c>
      <c r="BA29" s="63">
        <v>64</v>
      </c>
      <c r="BB29" s="63">
        <v>822</v>
      </c>
      <c r="BC29" s="63">
        <v>7</v>
      </c>
      <c r="BD29" s="63">
        <v>2742</v>
      </c>
      <c r="BE29" s="63">
        <v>757</v>
      </c>
      <c r="BF29" s="63">
        <v>0</v>
      </c>
      <c r="BG29" s="63">
        <v>149</v>
      </c>
      <c r="BH29" s="63">
        <v>1</v>
      </c>
      <c r="BI29" s="63">
        <v>1110</v>
      </c>
      <c r="BJ29" s="63">
        <v>742</v>
      </c>
      <c r="BK29" s="63">
        <v>306</v>
      </c>
      <c r="BL29" s="63">
        <v>92</v>
      </c>
      <c r="BM29" s="63">
        <v>116</v>
      </c>
      <c r="BN29" s="63">
        <v>51</v>
      </c>
      <c r="BO29" s="63">
        <v>24</v>
      </c>
      <c r="BP29" s="63">
        <v>183</v>
      </c>
      <c r="BQ29" s="63">
        <v>6</v>
      </c>
      <c r="BR29" s="63">
        <v>4</v>
      </c>
      <c r="BS29" s="63">
        <v>0</v>
      </c>
      <c r="BT29" s="63">
        <v>3</v>
      </c>
      <c r="BU29" s="63">
        <v>10</v>
      </c>
      <c r="BV29" s="63">
        <v>0</v>
      </c>
      <c r="BW29" s="63">
        <v>48</v>
      </c>
      <c r="BX29" s="63">
        <v>11</v>
      </c>
      <c r="BY29" s="63">
        <v>30</v>
      </c>
      <c r="BZ29" s="63">
        <v>2</v>
      </c>
      <c r="CA29" s="63">
        <v>0</v>
      </c>
      <c r="CB29" s="63">
        <v>11</v>
      </c>
      <c r="CC29" s="63">
        <v>6</v>
      </c>
      <c r="CD29" s="63">
        <v>0</v>
      </c>
      <c r="CE29" s="63">
        <v>0</v>
      </c>
      <c r="CF29" s="63">
        <v>16</v>
      </c>
      <c r="CG29" s="63">
        <v>21</v>
      </c>
      <c r="CH29" s="63">
        <v>0</v>
      </c>
      <c r="CI29" s="63">
        <v>301</v>
      </c>
      <c r="CJ29" s="63">
        <v>205</v>
      </c>
      <c r="CK29" s="63">
        <v>6</v>
      </c>
      <c r="CL29" s="63">
        <v>285</v>
      </c>
      <c r="CM29" s="63">
        <v>1001</v>
      </c>
      <c r="CN29" s="63">
        <v>35</v>
      </c>
      <c r="CO29" s="63">
        <v>258</v>
      </c>
      <c r="CP29" s="63">
        <v>319</v>
      </c>
      <c r="CQ29" s="63">
        <v>120</v>
      </c>
      <c r="CR29" s="63">
        <v>105</v>
      </c>
      <c r="CS29" s="63">
        <v>76</v>
      </c>
      <c r="CT29" s="63">
        <v>357</v>
      </c>
      <c r="CU29" s="63">
        <v>474</v>
      </c>
      <c r="CV29" s="63">
        <v>183</v>
      </c>
      <c r="CW29" s="63">
        <v>333</v>
      </c>
      <c r="CX29" s="63">
        <v>839</v>
      </c>
      <c r="CY29" s="63">
        <v>678</v>
      </c>
      <c r="CZ29" s="63">
        <v>418</v>
      </c>
      <c r="DA29" s="63">
        <v>174</v>
      </c>
      <c r="DB29" s="24">
        <v>86</v>
      </c>
      <c r="DC29" s="24">
        <v>35964</v>
      </c>
      <c r="DD29" s="44">
        <v>773</v>
      </c>
      <c r="DE29" s="63">
        <v>17906</v>
      </c>
      <c r="DF29" s="63">
        <v>0</v>
      </c>
      <c r="DG29" s="63">
        <v>0</v>
      </c>
      <c r="DH29" s="63">
        <v>0</v>
      </c>
      <c r="DI29" s="63">
        <v>0</v>
      </c>
      <c r="DJ29" s="63">
        <v>438</v>
      </c>
      <c r="DK29" s="24">
        <v>839</v>
      </c>
      <c r="DL29" s="63">
        <v>19956</v>
      </c>
      <c r="DM29" s="40">
        <v>55920</v>
      </c>
      <c r="DN29" s="40">
        <v>47158</v>
      </c>
      <c r="DO29" s="40">
        <v>67114</v>
      </c>
      <c r="DP29" s="40">
        <v>103078</v>
      </c>
      <c r="DQ29" s="40">
        <v>-52592</v>
      </c>
      <c r="DR29" s="40">
        <v>14522</v>
      </c>
      <c r="DS29" s="40">
        <v>50486</v>
      </c>
    </row>
    <row r="30" spans="1:123" ht="12.75" customHeight="1">
      <c r="A30" s="254">
        <v>211</v>
      </c>
      <c r="B30" s="83" t="s">
        <v>267</v>
      </c>
      <c r="C30" s="63">
        <v>1613</v>
      </c>
      <c r="D30" s="63">
        <v>88</v>
      </c>
      <c r="E30" s="63">
        <v>88</v>
      </c>
      <c r="F30" s="63">
        <v>671</v>
      </c>
      <c r="G30" s="63">
        <v>2628</v>
      </c>
      <c r="H30" s="63">
        <v>807</v>
      </c>
      <c r="I30" s="63">
        <v>0</v>
      </c>
      <c r="J30" s="63">
        <v>452</v>
      </c>
      <c r="K30" s="63">
        <v>140</v>
      </c>
      <c r="L30" s="63">
        <v>70</v>
      </c>
      <c r="M30" s="63">
        <v>0</v>
      </c>
      <c r="N30" s="63">
        <v>100</v>
      </c>
      <c r="O30" s="63">
        <v>27</v>
      </c>
      <c r="P30" s="63">
        <v>97</v>
      </c>
      <c r="Q30" s="63">
        <v>34</v>
      </c>
      <c r="R30" s="63">
        <v>178</v>
      </c>
      <c r="S30" s="63">
        <v>17</v>
      </c>
      <c r="T30" s="63">
        <v>22</v>
      </c>
      <c r="U30" s="63">
        <v>297</v>
      </c>
      <c r="V30" s="63">
        <v>455</v>
      </c>
      <c r="W30" s="63">
        <v>166420</v>
      </c>
      <c r="X30" s="63">
        <v>2870</v>
      </c>
      <c r="Y30" s="63">
        <v>189</v>
      </c>
      <c r="Z30" s="63">
        <v>0</v>
      </c>
      <c r="AA30" s="63">
        <v>73</v>
      </c>
      <c r="AB30" s="63">
        <v>179</v>
      </c>
      <c r="AC30" s="63">
        <v>32937</v>
      </c>
      <c r="AD30" s="63">
        <v>1771</v>
      </c>
      <c r="AE30" s="63">
        <v>85</v>
      </c>
      <c r="AF30" s="63">
        <v>128</v>
      </c>
      <c r="AG30" s="63">
        <v>3</v>
      </c>
      <c r="AH30" s="63">
        <v>3</v>
      </c>
      <c r="AI30" s="63">
        <v>983</v>
      </c>
      <c r="AJ30" s="63">
        <v>967</v>
      </c>
      <c r="AK30" s="63">
        <v>420</v>
      </c>
      <c r="AL30" s="63">
        <v>3509</v>
      </c>
      <c r="AM30" s="63">
        <v>8</v>
      </c>
      <c r="AN30" s="63">
        <v>3</v>
      </c>
      <c r="AO30" s="63">
        <v>1889</v>
      </c>
      <c r="AP30" s="63">
        <v>53</v>
      </c>
      <c r="AQ30" s="63">
        <v>30</v>
      </c>
      <c r="AR30" s="63">
        <v>62</v>
      </c>
      <c r="AS30" s="63">
        <v>48</v>
      </c>
      <c r="AT30" s="63">
        <v>26</v>
      </c>
      <c r="AU30" s="63">
        <v>363</v>
      </c>
      <c r="AV30" s="63">
        <v>798</v>
      </c>
      <c r="AW30" s="63">
        <v>13</v>
      </c>
      <c r="AX30" s="63">
        <v>19</v>
      </c>
      <c r="AY30" s="63">
        <v>2</v>
      </c>
      <c r="AZ30" s="63">
        <v>3</v>
      </c>
      <c r="BA30" s="63">
        <v>24</v>
      </c>
      <c r="BB30" s="63">
        <v>35</v>
      </c>
      <c r="BC30" s="63">
        <v>0</v>
      </c>
      <c r="BD30" s="63">
        <v>448</v>
      </c>
      <c r="BE30" s="63">
        <v>54</v>
      </c>
      <c r="BF30" s="63">
        <v>0</v>
      </c>
      <c r="BG30" s="63">
        <v>4</v>
      </c>
      <c r="BH30" s="63">
        <v>96</v>
      </c>
      <c r="BI30" s="63">
        <v>549</v>
      </c>
      <c r="BJ30" s="63">
        <v>351</v>
      </c>
      <c r="BK30" s="63">
        <v>2118</v>
      </c>
      <c r="BL30" s="63">
        <v>278</v>
      </c>
      <c r="BM30" s="63">
        <v>22518</v>
      </c>
      <c r="BN30" s="63">
        <v>645</v>
      </c>
      <c r="BO30" s="63">
        <v>550</v>
      </c>
      <c r="BP30" s="63">
        <v>855</v>
      </c>
      <c r="BQ30" s="63">
        <v>1649</v>
      </c>
      <c r="BR30" s="63">
        <v>124</v>
      </c>
      <c r="BS30" s="63">
        <v>131</v>
      </c>
      <c r="BT30" s="63">
        <v>142</v>
      </c>
      <c r="BU30" s="63">
        <v>0</v>
      </c>
      <c r="BV30" s="63">
        <v>43</v>
      </c>
      <c r="BW30" s="63">
        <v>10235</v>
      </c>
      <c r="BX30" s="63">
        <v>30696</v>
      </c>
      <c r="BY30" s="63">
        <v>19021</v>
      </c>
      <c r="BZ30" s="63">
        <v>2319</v>
      </c>
      <c r="CA30" s="63">
        <v>61</v>
      </c>
      <c r="CB30" s="63">
        <v>90</v>
      </c>
      <c r="CC30" s="63">
        <v>74</v>
      </c>
      <c r="CD30" s="63">
        <v>51</v>
      </c>
      <c r="CE30" s="63">
        <v>160</v>
      </c>
      <c r="CF30" s="63">
        <v>37</v>
      </c>
      <c r="CG30" s="63">
        <v>22</v>
      </c>
      <c r="CH30" s="63">
        <v>0</v>
      </c>
      <c r="CI30" s="63">
        <v>37</v>
      </c>
      <c r="CJ30" s="63">
        <v>4228</v>
      </c>
      <c r="CK30" s="63">
        <v>612</v>
      </c>
      <c r="CL30" s="63">
        <v>337</v>
      </c>
      <c r="CM30" s="63">
        <v>1493</v>
      </c>
      <c r="CN30" s="63">
        <v>21</v>
      </c>
      <c r="CO30" s="63">
        <v>272</v>
      </c>
      <c r="CP30" s="63">
        <v>446</v>
      </c>
      <c r="CQ30" s="63">
        <v>274</v>
      </c>
      <c r="CR30" s="63">
        <v>115</v>
      </c>
      <c r="CS30" s="63">
        <v>25</v>
      </c>
      <c r="CT30" s="63">
        <v>206</v>
      </c>
      <c r="CU30" s="63">
        <v>398</v>
      </c>
      <c r="CV30" s="63">
        <v>243</v>
      </c>
      <c r="CW30" s="63">
        <v>706</v>
      </c>
      <c r="CX30" s="63">
        <v>550</v>
      </c>
      <c r="CY30" s="63">
        <v>5970</v>
      </c>
      <c r="CZ30" s="63">
        <v>249</v>
      </c>
      <c r="DA30" s="63">
        <v>0</v>
      </c>
      <c r="DB30" s="24">
        <v>833</v>
      </c>
      <c r="DC30" s="24">
        <v>332033</v>
      </c>
      <c r="DD30" s="44">
        <v>256</v>
      </c>
      <c r="DE30" s="63">
        <v>69110</v>
      </c>
      <c r="DF30" s="63">
        <v>0</v>
      </c>
      <c r="DG30" s="63">
        <v>0</v>
      </c>
      <c r="DH30" s="63">
        <v>0</v>
      </c>
      <c r="DI30" s="63">
        <v>0</v>
      </c>
      <c r="DJ30" s="63">
        <v>1611</v>
      </c>
      <c r="DK30" s="24">
        <v>692</v>
      </c>
      <c r="DL30" s="63">
        <v>71669</v>
      </c>
      <c r="DM30" s="40">
        <v>403702</v>
      </c>
      <c r="DN30" s="40">
        <v>419872</v>
      </c>
      <c r="DO30" s="40">
        <v>491541</v>
      </c>
      <c r="DP30" s="40">
        <v>823574</v>
      </c>
      <c r="DQ30" s="40">
        <v>-247731</v>
      </c>
      <c r="DR30" s="40">
        <v>243810</v>
      </c>
      <c r="DS30" s="40">
        <v>575843</v>
      </c>
    </row>
    <row r="31" spans="1:123" ht="12.75" customHeight="1">
      <c r="A31" s="254">
        <v>212</v>
      </c>
      <c r="B31" s="83" t="s">
        <v>268</v>
      </c>
      <c r="C31" s="63">
        <v>0</v>
      </c>
      <c r="D31" s="63">
        <v>0</v>
      </c>
      <c r="E31" s="63">
        <v>0</v>
      </c>
      <c r="F31" s="63">
        <v>0</v>
      </c>
      <c r="G31" s="63">
        <v>0</v>
      </c>
      <c r="H31" s="63">
        <v>8</v>
      </c>
      <c r="I31" s="63">
        <v>0</v>
      </c>
      <c r="J31" s="63">
        <v>0</v>
      </c>
      <c r="K31" s="63">
        <v>0</v>
      </c>
      <c r="L31" s="63">
        <v>0</v>
      </c>
      <c r="M31" s="63">
        <v>0</v>
      </c>
      <c r="N31" s="63">
        <v>0</v>
      </c>
      <c r="O31" s="63">
        <v>0</v>
      </c>
      <c r="P31" s="63">
        <v>0</v>
      </c>
      <c r="Q31" s="63">
        <v>0</v>
      </c>
      <c r="R31" s="63">
        <v>7</v>
      </c>
      <c r="S31" s="63">
        <v>0</v>
      </c>
      <c r="T31" s="63">
        <v>0</v>
      </c>
      <c r="U31" s="63">
        <v>26</v>
      </c>
      <c r="V31" s="63">
        <v>10</v>
      </c>
      <c r="W31" s="63">
        <v>63</v>
      </c>
      <c r="X31" s="63">
        <v>362</v>
      </c>
      <c r="Y31" s="63">
        <v>0</v>
      </c>
      <c r="Z31" s="63">
        <v>0</v>
      </c>
      <c r="AA31" s="63">
        <v>0</v>
      </c>
      <c r="AB31" s="63">
        <v>1</v>
      </c>
      <c r="AC31" s="63">
        <v>0</v>
      </c>
      <c r="AD31" s="63">
        <v>6987</v>
      </c>
      <c r="AE31" s="63">
        <v>4</v>
      </c>
      <c r="AF31" s="63">
        <v>0</v>
      </c>
      <c r="AG31" s="63">
        <v>0</v>
      </c>
      <c r="AH31" s="63">
        <v>0</v>
      </c>
      <c r="AI31" s="63">
        <v>25</v>
      </c>
      <c r="AJ31" s="63">
        <v>0</v>
      </c>
      <c r="AK31" s="63">
        <v>239</v>
      </c>
      <c r="AL31" s="63">
        <v>77302</v>
      </c>
      <c r="AM31" s="63">
        <v>42</v>
      </c>
      <c r="AN31" s="63">
        <v>0</v>
      </c>
      <c r="AO31" s="63">
        <v>283</v>
      </c>
      <c r="AP31" s="63">
        <v>0</v>
      </c>
      <c r="AQ31" s="63">
        <v>0</v>
      </c>
      <c r="AR31" s="63">
        <v>0</v>
      </c>
      <c r="AS31" s="63">
        <v>2</v>
      </c>
      <c r="AT31" s="63">
        <v>1</v>
      </c>
      <c r="AU31" s="63">
        <v>18</v>
      </c>
      <c r="AV31" s="63">
        <v>18</v>
      </c>
      <c r="AW31" s="63">
        <v>0</v>
      </c>
      <c r="AX31" s="63">
        <v>0</v>
      </c>
      <c r="AY31" s="63">
        <v>0</v>
      </c>
      <c r="AZ31" s="63">
        <v>0</v>
      </c>
      <c r="BA31" s="63">
        <v>0</v>
      </c>
      <c r="BB31" s="63">
        <v>0</v>
      </c>
      <c r="BC31" s="63">
        <v>0</v>
      </c>
      <c r="BD31" s="63">
        <v>7</v>
      </c>
      <c r="BE31" s="63">
        <v>0</v>
      </c>
      <c r="BF31" s="63">
        <v>0</v>
      </c>
      <c r="BG31" s="63">
        <v>0</v>
      </c>
      <c r="BH31" s="63">
        <v>2</v>
      </c>
      <c r="BI31" s="63">
        <v>189</v>
      </c>
      <c r="BJ31" s="63">
        <v>3</v>
      </c>
      <c r="BK31" s="63">
        <v>5050</v>
      </c>
      <c r="BL31" s="63">
        <v>559</v>
      </c>
      <c r="BM31" s="63">
        <v>8589</v>
      </c>
      <c r="BN31" s="63">
        <v>0</v>
      </c>
      <c r="BO31" s="63">
        <v>0</v>
      </c>
      <c r="BP31" s="63">
        <v>12</v>
      </c>
      <c r="BQ31" s="63">
        <v>-3</v>
      </c>
      <c r="BR31" s="63">
        <v>0</v>
      </c>
      <c r="BS31" s="63">
        <v>0</v>
      </c>
      <c r="BT31" s="63">
        <v>0</v>
      </c>
      <c r="BU31" s="63">
        <v>0</v>
      </c>
      <c r="BV31" s="63">
        <v>0</v>
      </c>
      <c r="BW31" s="63">
        <v>0</v>
      </c>
      <c r="BX31" s="63">
        <v>0</v>
      </c>
      <c r="BY31" s="63">
        <v>0</v>
      </c>
      <c r="BZ31" s="63">
        <v>0</v>
      </c>
      <c r="CA31" s="63">
        <v>0</v>
      </c>
      <c r="CB31" s="63">
        <v>0</v>
      </c>
      <c r="CC31" s="63">
        <v>0</v>
      </c>
      <c r="CD31" s="63">
        <v>0</v>
      </c>
      <c r="CE31" s="63">
        <v>0</v>
      </c>
      <c r="CF31" s="63">
        <v>0</v>
      </c>
      <c r="CG31" s="63">
        <v>0</v>
      </c>
      <c r="CH31" s="63">
        <v>0</v>
      </c>
      <c r="CI31" s="63">
        <v>0</v>
      </c>
      <c r="CJ31" s="63">
        <v>0</v>
      </c>
      <c r="CK31" s="63">
        <v>0</v>
      </c>
      <c r="CL31" s="63">
        <v>0</v>
      </c>
      <c r="CM31" s="63">
        <v>0</v>
      </c>
      <c r="CN31" s="63">
        <v>0</v>
      </c>
      <c r="CO31" s="63">
        <v>2</v>
      </c>
      <c r="CP31" s="63">
        <v>2</v>
      </c>
      <c r="CQ31" s="63">
        <v>11</v>
      </c>
      <c r="CR31" s="63">
        <v>1</v>
      </c>
      <c r="CS31" s="63">
        <v>0</v>
      </c>
      <c r="CT31" s="63">
        <v>0</v>
      </c>
      <c r="CU31" s="63">
        <v>1</v>
      </c>
      <c r="CV31" s="63">
        <v>0</v>
      </c>
      <c r="CW31" s="63">
        <v>94</v>
      </c>
      <c r="CX31" s="63">
        <v>0</v>
      </c>
      <c r="CY31" s="63">
        <v>0</v>
      </c>
      <c r="CZ31" s="63">
        <v>5</v>
      </c>
      <c r="DA31" s="63">
        <v>0</v>
      </c>
      <c r="DB31" s="24">
        <v>0</v>
      </c>
      <c r="DC31" s="24">
        <v>99922</v>
      </c>
      <c r="DD31" s="44">
        <v>2</v>
      </c>
      <c r="DE31" s="63">
        <v>-8</v>
      </c>
      <c r="DF31" s="63">
        <v>0</v>
      </c>
      <c r="DG31" s="63">
        <v>0</v>
      </c>
      <c r="DH31" s="63">
        <v>0</v>
      </c>
      <c r="DI31" s="63">
        <v>0</v>
      </c>
      <c r="DJ31" s="63">
        <v>6130</v>
      </c>
      <c r="DK31" s="24">
        <v>0</v>
      </c>
      <c r="DL31" s="63">
        <v>6124</v>
      </c>
      <c r="DM31" s="40">
        <v>106046</v>
      </c>
      <c r="DN31" s="40">
        <v>75847</v>
      </c>
      <c r="DO31" s="40">
        <v>81971</v>
      </c>
      <c r="DP31" s="40">
        <v>181893</v>
      </c>
      <c r="DQ31" s="40">
        <v>-10640</v>
      </c>
      <c r="DR31" s="40">
        <v>71331</v>
      </c>
      <c r="DS31" s="40">
        <v>171253</v>
      </c>
    </row>
    <row r="32" spans="1:123" ht="12.75" customHeight="1">
      <c r="A32" s="254">
        <v>221</v>
      </c>
      <c r="B32" s="83" t="s">
        <v>269</v>
      </c>
      <c r="C32" s="63">
        <v>1017</v>
      </c>
      <c r="D32" s="63">
        <v>61</v>
      </c>
      <c r="E32" s="63">
        <v>56</v>
      </c>
      <c r="F32" s="63">
        <v>584</v>
      </c>
      <c r="G32" s="63">
        <v>653</v>
      </c>
      <c r="H32" s="63">
        <v>17</v>
      </c>
      <c r="I32" s="63">
        <v>0</v>
      </c>
      <c r="J32" s="63">
        <v>2391</v>
      </c>
      <c r="K32" s="63">
        <v>1823</v>
      </c>
      <c r="L32" s="63">
        <v>0</v>
      </c>
      <c r="M32" s="63">
        <v>0</v>
      </c>
      <c r="N32" s="63">
        <v>16</v>
      </c>
      <c r="O32" s="63">
        <v>175</v>
      </c>
      <c r="P32" s="63">
        <v>116</v>
      </c>
      <c r="Q32" s="63">
        <v>277</v>
      </c>
      <c r="R32" s="63">
        <v>35</v>
      </c>
      <c r="S32" s="63">
        <v>51</v>
      </c>
      <c r="T32" s="63">
        <v>663</v>
      </c>
      <c r="U32" s="63">
        <v>51</v>
      </c>
      <c r="V32" s="63">
        <v>111</v>
      </c>
      <c r="W32" s="63">
        <v>0</v>
      </c>
      <c r="X32" s="63">
        <v>315</v>
      </c>
      <c r="Y32" s="63">
        <v>34</v>
      </c>
      <c r="Z32" s="63">
        <v>0</v>
      </c>
      <c r="AA32" s="63">
        <v>1202</v>
      </c>
      <c r="AB32" s="63">
        <v>399</v>
      </c>
      <c r="AC32" s="63">
        <v>64</v>
      </c>
      <c r="AD32" s="63">
        <v>0</v>
      </c>
      <c r="AE32" s="63">
        <v>13274</v>
      </c>
      <c r="AF32" s="63">
        <v>1484</v>
      </c>
      <c r="AG32" s="63">
        <v>247</v>
      </c>
      <c r="AH32" s="63">
        <v>1</v>
      </c>
      <c r="AI32" s="63">
        <v>13</v>
      </c>
      <c r="AJ32" s="63">
        <v>36</v>
      </c>
      <c r="AK32" s="63">
        <v>74</v>
      </c>
      <c r="AL32" s="63">
        <v>0</v>
      </c>
      <c r="AM32" s="63">
        <v>0</v>
      </c>
      <c r="AN32" s="63">
        <v>0</v>
      </c>
      <c r="AO32" s="63">
        <v>126</v>
      </c>
      <c r="AP32" s="63">
        <v>784</v>
      </c>
      <c r="AQ32" s="63">
        <v>18</v>
      </c>
      <c r="AR32" s="63">
        <v>46</v>
      </c>
      <c r="AS32" s="63">
        <v>246</v>
      </c>
      <c r="AT32" s="63">
        <v>339</v>
      </c>
      <c r="AU32" s="63">
        <v>10139</v>
      </c>
      <c r="AV32" s="63">
        <v>7118</v>
      </c>
      <c r="AW32" s="63">
        <v>102</v>
      </c>
      <c r="AX32" s="63">
        <v>301</v>
      </c>
      <c r="AY32" s="63">
        <v>91</v>
      </c>
      <c r="AZ32" s="63">
        <v>111</v>
      </c>
      <c r="BA32" s="63">
        <v>942</v>
      </c>
      <c r="BB32" s="63">
        <v>4676</v>
      </c>
      <c r="BC32" s="63">
        <v>101</v>
      </c>
      <c r="BD32" s="63">
        <v>7632</v>
      </c>
      <c r="BE32" s="63">
        <v>127</v>
      </c>
      <c r="BF32" s="63">
        <v>0</v>
      </c>
      <c r="BG32" s="63">
        <v>384</v>
      </c>
      <c r="BH32" s="63">
        <v>19</v>
      </c>
      <c r="BI32" s="63">
        <v>2297</v>
      </c>
      <c r="BJ32" s="63">
        <v>1458</v>
      </c>
      <c r="BK32" s="63">
        <v>1337</v>
      </c>
      <c r="BL32" s="63">
        <v>549</v>
      </c>
      <c r="BM32" s="63">
        <v>0</v>
      </c>
      <c r="BN32" s="63">
        <v>0</v>
      </c>
      <c r="BO32" s="63">
        <v>1020</v>
      </c>
      <c r="BP32" s="63">
        <v>100</v>
      </c>
      <c r="BQ32" s="63">
        <v>3879</v>
      </c>
      <c r="BR32" s="63">
        <v>631</v>
      </c>
      <c r="BS32" s="63">
        <v>26</v>
      </c>
      <c r="BT32" s="63">
        <v>129</v>
      </c>
      <c r="BU32" s="63">
        <v>141</v>
      </c>
      <c r="BV32" s="63">
        <v>0</v>
      </c>
      <c r="BW32" s="63">
        <v>44</v>
      </c>
      <c r="BX32" s="63">
        <v>3</v>
      </c>
      <c r="BY32" s="63">
        <v>39</v>
      </c>
      <c r="BZ32" s="63">
        <v>8</v>
      </c>
      <c r="CA32" s="63">
        <v>3</v>
      </c>
      <c r="CB32" s="63">
        <v>184</v>
      </c>
      <c r="CC32" s="63">
        <v>43</v>
      </c>
      <c r="CD32" s="63">
        <v>0</v>
      </c>
      <c r="CE32" s="63">
        <v>4</v>
      </c>
      <c r="CF32" s="63">
        <v>12</v>
      </c>
      <c r="CG32" s="63">
        <v>206</v>
      </c>
      <c r="CH32" s="63">
        <v>0</v>
      </c>
      <c r="CI32" s="63">
        <v>51</v>
      </c>
      <c r="CJ32" s="63">
        <v>326</v>
      </c>
      <c r="CK32" s="63">
        <v>39</v>
      </c>
      <c r="CL32" s="63">
        <v>411</v>
      </c>
      <c r="CM32" s="63">
        <v>592</v>
      </c>
      <c r="CN32" s="63">
        <v>0</v>
      </c>
      <c r="CO32" s="63">
        <v>16</v>
      </c>
      <c r="CP32" s="63">
        <v>29</v>
      </c>
      <c r="CQ32" s="63">
        <v>127</v>
      </c>
      <c r="CR32" s="63">
        <v>14</v>
      </c>
      <c r="CS32" s="63">
        <v>57</v>
      </c>
      <c r="CT32" s="63">
        <v>321</v>
      </c>
      <c r="CU32" s="63">
        <v>197</v>
      </c>
      <c r="CV32" s="63">
        <v>109</v>
      </c>
      <c r="CW32" s="63">
        <v>110</v>
      </c>
      <c r="CX32" s="63">
        <v>128</v>
      </c>
      <c r="CY32" s="63">
        <v>2768</v>
      </c>
      <c r="CZ32" s="63">
        <v>50</v>
      </c>
      <c r="DA32" s="63">
        <v>446</v>
      </c>
      <c r="DB32" s="24">
        <v>198</v>
      </c>
      <c r="DC32" s="24">
        <v>76644</v>
      </c>
      <c r="DD32" s="44">
        <v>176</v>
      </c>
      <c r="DE32" s="63">
        <v>2884</v>
      </c>
      <c r="DF32" s="63">
        <v>19</v>
      </c>
      <c r="DG32" s="63">
        <v>0</v>
      </c>
      <c r="DH32" s="63">
        <v>0</v>
      </c>
      <c r="DI32" s="63">
        <v>0</v>
      </c>
      <c r="DJ32" s="63">
        <v>442</v>
      </c>
      <c r="DK32" s="24">
        <v>27</v>
      </c>
      <c r="DL32" s="63">
        <v>3548</v>
      </c>
      <c r="DM32" s="40">
        <v>80192</v>
      </c>
      <c r="DN32" s="40">
        <v>40272</v>
      </c>
      <c r="DO32" s="40">
        <v>43820</v>
      </c>
      <c r="DP32" s="40">
        <v>120464</v>
      </c>
      <c r="DQ32" s="40">
        <v>-61866</v>
      </c>
      <c r="DR32" s="40">
        <v>-18046</v>
      </c>
      <c r="DS32" s="40">
        <v>58598</v>
      </c>
    </row>
    <row r="33" spans="1:123" ht="12.75" customHeight="1">
      <c r="A33" s="255">
        <v>222</v>
      </c>
      <c r="B33" s="256" t="s">
        <v>270</v>
      </c>
      <c r="C33" s="64">
        <v>98</v>
      </c>
      <c r="D33" s="64">
        <v>21</v>
      </c>
      <c r="E33" s="64">
        <v>45</v>
      </c>
      <c r="F33" s="64">
        <v>32</v>
      </c>
      <c r="G33" s="64">
        <v>35</v>
      </c>
      <c r="H33" s="64">
        <v>105</v>
      </c>
      <c r="I33" s="64">
        <v>0</v>
      </c>
      <c r="J33" s="64">
        <v>20</v>
      </c>
      <c r="K33" s="64">
        <v>16</v>
      </c>
      <c r="L33" s="64">
        <v>0</v>
      </c>
      <c r="M33" s="64">
        <v>0</v>
      </c>
      <c r="N33" s="64">
        <v>1</v>
      </c>
      <c r="O33" s="64">
        <v>38</v>
      </c>
      <c r="P33" s="64">
        <v>12</v>
      </c>
      <c r="Q33" s="64">
        <v>12</v>
      </c>
      <c r="R33" s="64">
        <v>0</v>
      </c>
      <c r="S33" s="64">
        <v>1</v>
      </c>
      <c r="T33" s="64">
        <v>8</v>
      </c>
      <c r="U33" s="64">
        <v>6</v>
      </c>
      <c r="V33" s="64">
        <v>2</v>
      </c>
      <c r="W33" s="64">
        <v>97</v>
      </c>
      <c r="X33" s="64">
        <v>183</v>
      </c>
      <c r="Y33" s="64">
        <v>38</v>
      </c>
      <c r="Z33" s="64">
        <v>0</v>
      </c>
      <c r="AA33" s="64">
        <v>42</v>
      </c>
      <c r="AB33" s="64">
        <v>16</v>
      </c>
      <c r="AC33" s="64">
        <v>0</v>
      </c>
      <c r="AD33" s="64">
        <v>3</v>
      </c>
      <c r="AE33" s="64">
        <v>37</v>
      </c>
      <c r="AF33" s="64">
        <v>1277</v>
      </c>
      <c r="AG33" s="64">
        <v>6</v>
      </c>
      <c r="AH33" s="64">
        <v>0</v>
      </c>
      <c r="AI33" s="64">
        <v>220</v>
      </c>
      <c r="AJ33" s="64">
        <v>0</v>
      </c>
      <c r="AK33" s="64">
        <v>33</v>
      </c>
      <c r="AL33" s="64">
        <v>544</v>
      </c>
      <c r="AM33" s="64">
        <v>0</v>
      </c>
      <c r="AN33" s="64">
        <v>0</v>
      </c>
      <c r="AO33" s="64">
        <v>10</v>
      </c>
      <c r="AP33" s="64">
        <v>7</v>
      </c>
      <c r="AQ33" s="64">
        <v>26</v>
      </c>
      <c r="AR33" s="64">
        <v>12</v>
      </c>
      <c r="AS33" s="64">
        <v>249</v>
      </c>
      <c r="AT33" s="64">
        <v>170</v>
      </c>
      <c r="AU33" s="64">
        <v>1777</v>
      </c>
      <c r="AV33" s="64">
        <v>1786</v>
      </c>
      <c r="AW33" s="64">
        <v>5</v>
      </c>
      <c r="AX33" s="64">
        <v>115</v>
      </c>
      <c r="AY33" s="64">
        <v>19</v>
      </c>
      <c r="AZ33" s="64">
        <v>20</v>
      </c>
      <c r="BA33" s="64">
        <v>57</v>
      </c>
      <c r="BB33" s="64">
        <v>759</v>
      </c>
      <c r="BC33" s="64">
        <v>5</v>
      </c>
      <c r="BD33" s="64">
        <v>5613</v>
      </c>
      <c r="BE33" s="64">
        <v>352</v>
      </c>
      <c r="BF33" s="64">
        <v>0</v>
      </c>
      <c r="BG33" s="64">
        <v>46</v>
      </c>
      <c r="BH33" s="64">
        <v>29</v>
      </c>
      <c r="BI33" s="64">
        <v>49</v>
      </c>
      <c r="BJ33" s="64">
        <v>18</v>
      </c>
      <c r="BK33" s="64">
        <v>440</v>
      </c>
      <c r="BL33" s="64">
        <v>145</v>
      </c>
      <c r="BM33" s="64">
        <v>0</v>
      </c>
      <c r="BN33" s="64">
        <v>0</v>
      </c>
      <c r="BO33" s="64">
        <v>28</v>
      </c>
      <c r="BP33" s="64">
        <v>482</v>
      </c>
      <c r="BQ33" s="64">
        <v>56</v>
      </c>
      <c r="BR33" s="64">
        <v>1</v>
      </c>
      <c r="BS33" s="64">
        <v>0</v>
      </c>
      <c r="BT33" s="64">
        <v>0</v>
      </c>
      <c r="BU33" s="64">
        <v>0</v>
      </c>
      <c r="BV33" s="64">
        <v>1</v>
      </c>
      <c r="BW33" s="64">
        <v>186</v>
      </c>
      <c r="BX33" s="64">
        <v>683</v>
      </c>
      <c r="BY33" s="64">
        <v>394</v>
      </c>
      <c r="BZ33" s="64">
        <v>0</v>
      </c>
      <c r="CA33" s="64">
        <v>2</v>
      </c>
      <c r="CB33" s="64">
        <v>28</v>
      </c>
      <c r="CC33" s="64">
        <v>2</v>
      </c>
      <c r="CD33" s="64">
        <v>2</v>
      </c>
      <c r="CE33" s="64">
        <v>23</v>
      </c>
      <c r="CF33" s="64">
        <v>2</v>
      </c>
      <c r="CG33" s="64">
        <v>0</v>
      </c>
      <c r="CH33" s="64">
        <v>0</v>
      </c>
      <c r="CI33" s="64">
        <v>0</v>
      </c>
      <c r="CJ33" s="64">
        <v>413</v>
      </c>
      <c r="CK33" s="64">
        <v>13</v>
      </c>
      <c r="CL33" s="64">
        <v>13</v>
      </c>
      <c r="CM33" s="64">
        <v>501</v>
      </c>
      <c r="CN33" s="64">
        <v>2</v>
      </c>
      <c r="CO33" s="64">
        <v>105</v>
      </c>
      <c r="CP33" s="64">
        <v>123</v>
      </c>
      <c r="CQ33" s="64">
        <v>254</v>
      </c>
      <c r="CR33" s="64">
        <v>16</v>
      </c>
      <c r="CS33" s="64">
        <v>0</v>
      </c>
      <c r="CT33" s="64">
        <v>2121</v>
      </c>
      <c r="CU33" s="64">
        <v>7</v>
      </c>
      <c r="CV33" s="64">
        <v>66</v>
      </c>
      <c r="CW33" s="64">
        <v>17</v>
      </c>
      <c r="CX33" s="64">
        <v>18</v>
      </c>
      <c r="CY33" s="64">
        <v>172</v>
      </c>
      <c r="CZ33" s="64">
        <v>24</v>
      </c>
      <c r="DA33" s="64">
        <v>105</v>
      </c>
      <c r="DB33" s="25">
        <v>14</v>
      </c>
      <c r="DC33" s="25">
        <v>20531</v>
      </c>
      <c r="DD33" s="51">
        <v>70</v>
      </c>
      <c r="DE33" s="64">
        <v>2993</v>
      </c>
      <c r="DF33" s="64">
        <v>0</v>
      </c>
      <c r="DG33" s="64">
        <v>0</v>
      </c>
      <c r="DH33" s="64">
        <v>0</v>
      </c>
      <c r="DI33" s="64">
        <v>0</v>
      </c>
      <c r="DJ33" s="64">
        <v>36</v>
      </c>
      <c r="DK33" s="25">
        <v>158</v>
      </c>
      <c r="DL33" s="64">
        <v>3257</v>
      </c>
      <c r="DM33" s="48">
        <v>23788</v>
      </c>
      <c r="DN33" s="48">
        <v>20978</v>
      </c>
      <c r="DO33" s="48">
        <v>24235</v>
      </c>
      <c r="DP33" s="48">
        <v>44766</v>
      </c>
      <c r="DQ33" s="48">
        <v>-19260</v>
      </c>
      <c r="DR33" s="48">
        <v>4975</v>
      </c>
      <c r="DS33" s="48">
        <v>25506</v>
      </c>
    </row>
    <row r="34" spans="1:123" ht="12.75" customHeight="1">
      <c r="A34" s="254">
        <v>231</v>
      </c>
      <c r="B34" s="83" t="s">
        <v>271</v>
      </c>
      <c r="C34" s="63">
        <v>3</v>
      </c>
      <c r="D34" s="63">
        <v>0</v>
      </c>
      <c r="E34" s="63">
        <v>0</v>
      </c>
      <c r="F34" s="63">
        <v>1</v>
      </c>
      <c r="G34" s="63">
        <v>17</v>
      </c>
      <c r="H34" s="63">
        <v>33</v>
      </c>
      <c r="I34" s="63">
        <v>0</v>
      </c>
      <c r="J34" s="63">
        <v>1</v>
      </c>
      <c r="K34" s="63">
        <v>0</v>
      </c>
      <c r="L34" s="63">
        <v>0</v>
      </c>
      <c r="M34" s="63">
        <v>0</v>
      </c>
      <c r="N34" s="63">
        <v>0</v>
      </c>
      <c r="O34" s="63">
        <v>17</v>
      </c>
      <c r="P34" s="63">
        <v>18</v>
      </c>
      <c r="Q34" s="63">
        <v>8</v>
      </c>
      <c r="R34" s="63">
        <v>0</v>
      </c>
      <c r="S34" s="63">
        <v>1</v>
      </c>
      <c r="T34" s="63">
        <v>1</v>
      </c>
      <c r="U34" s="63">
        <v>0</v>
      </c>
      <c r="V34" s="63">
        <v>0</v>
      </c>
      <c r="W34" s="63">
        <v>8</v>
      </c>
      <c r="X34" s="63">
        <v>0</v>
      </c>
      <c r="Y34" s="63">
        <v>1</v>
      </c>
      <c r="Z34" s="63">
        <v>0</v>
      </c>
      <c r="AA34" s="63">
        <v>0</v>
      </c>
      <c r="AB34" s="63">
        <v>6</v>
      </c>
      <c r="AC34" s="63">
        <v>0</v>
      </c>
      <c r="AD34" s="63">
        <v>3</v>
      </c>
      <c r="AE34" s="63">
        <v>3</v>
      </c>
      <c r="AF34" s="63">
        <v>0</v>
      </c>
      <c r="AG34" s="63">
        <v>253</v>
      </c>
      <c r="AH34" s="63">
        <v>0</v>
      </c>
      <c r="AI34" s="63">
        <v>5</v>
      </c>
      <c r="AJ34" s="63">
        <v>11</v>
      </c>
      <c r="AK34" s="63">
        <v>3</v>
      </c>
      <c r="AL34" s="63">
        <v>5</v>
      </c>
      <c r="AM34" s="63">
        <v>0</v>
      </c>
      <c r="AN34" s="63">
        <v>0</v>
      </c>
      <c r="AO34" s="63">
        <v>0</v>
      </c>
      <c r="AP34" s="63">
        <v>0</v>
      </c>
      <c r="AQ34" s="63">
        <v>4</v>
      </c>
      <c r="AR34" s="63">
        <v>0</v>
      </c>
      <c r="AS34" s="63">
        <v>1</v>
      </c>
      <c r="AT34" s="63">
        <v>9</v>
      </c>
      <c r="AU34" s="63">
        <v>10</v>
      </c>
      <c r="AV34" s="63">
        <v>74</v>
      </c>
      <c r="AW34" s="63">
        <v>1</v>
      </c>
      <c r="AX34" s="63">
        <v>1</v>
      </c>
      <c r="AY34" s="63">
        <v>0</v>
      </c>
      <c r="AZ34" s="63">
        <v>3</v>
      </c>
      <c r="BA34" s="63">
        <v>0</v>
      </c>
      <c r="BB34" s="63">
        <v>8</v>
      </c>
      <c r="BC34" s="63">
        <v>0</v>
      </c>
      <c r="BD34" s="63">
        <v>26</v>
      </c>
      <c r="BE34" s="63">
        <v>2</v>
      </c>
      <c r="BF34" s="63">
        <v>0</v>
      </c>
      <c r="BG34" s="63">
        <v>18</v>
      </c>
      <c r="BH34" s="63">
        <v>0</v>
      </c>
      <c r="BI34" s="63">
        <v>0</v>
      </c>
      <c r="BJ34" s="63">
        <v>1</v>
      </c>
      <c r="BK34" s="63">
        <v>2</v>
      </c>
      <c r="BL34" s="63">
        <v>2</v>
      </c>
      <c r="BM34" s="63">
        <v>13</v>
      </c>
      <c r="BN34" s="63">
        <v>42</v>
      </c>
      <c r="BO34" s="63">
        <v>2</v>
      </c>
      <c r="BP34" s="63">
        <v>8</v>
      </c>
      <c r="BQ34" s="63">
        <v>43</v>
      </c>
      <c r="BR34" s="63">
        <v>20</v>
      </c>
      <c r="BS34" s="63">
        <v>0</v>
      </c>
      <c r="BT34" s="63">
        <v>0</v>
      </c>
      <c r="BU34" s="63">
        <v>0</v>
      </c>
      <c r="BV34" s="63">
        <v>1</v>
      </c>
      <c r="BW34" s="63">
        <v>2</v>
      </c>
      <c r="BX34" s="63">
        <v>0</v>
      </c>
      <c r="BY34" s="63">
        <v>3</v>
      </c>
      <c r="BZ34" s="63">
        <v>0</v>
      </c>
      <c r="CA34" s="63">
        <v>0</v>
      </c>
      <c r="CB34" s="63">
        <v>0</v>
      </c>
      <c r="CC34" s="63">
        <v>0</v>
      </c>
      <c r="CD34" s="63">
        <v>4</v>
      </c>
      <c r="CE34" s="63">
        <v>374</v>
      </c>
      <c r="CF34" s="63">
        <v>4</v>
      </c>
      <c r="CG34" s="63">
        <v>0</v>
      </c>
      <c r="CH34" s="63">
        <v>1</v>
      </c>
      <c r="CI34" s="63">
        <v>0</v>
      </c>
      <c r="CJ34" s="63">
        <v>95</v>
      </c>
      <c r="CK34" s="63">
        <v>8</v>
      </c>
      <c r="CL34" s="63">
        <v>22</v>
      </c>
      <c r="CM34" s="63">
        <v>10</v>
      </c>
      <c r="CN34" s="63">
        <v>0</v>
      </c>
      <c r="CO34" s="63">
        <v>6</v>
      </c>
      <c r="CP34" s="63">
        <v>4</v>
      </c>
      <c r="CQ34" s="63">
        <v>61</v>
      </c>
      <c r="CR34" s="63">
        <v>17</v>
      </c>
      <c r="CS34" s="63">
        <v>0</v>
      </c>
      <c r="CT34" s="63">
        <v>0</v>
      </c>
      <c r="CU34" s="63">
        <v>9</v>
      </c>
      <c r="CV34" s="63">
        <v>27</v>
      </c>
      <c r="CW34" s="63">
        <v>2</v>
      </c>
      <c r="CX34" s="63">
        <v>13</v>
      </c>
      <c r="CY34" s="63">
        <v>40</v>
      </c>
      <c r="CZ34" s="63">
        <v>53</v>
      </c>
      <c r="DA34" s="63">
        <v>0</v>
      </c>
      <c r="DB34" s="24">
        <v>33</v>
      </c>
      <c r="DC34" s="24">
        <v>1477</v>
      </c>
      <c r="DD34" s="44">
        <v>300</v>
      </c>
      <c r="DE34" s="63">
        <v>8258</v>
      </c>
      <c r="DF34" s="63">
        <v>0</v>
      </c>
      <c r="DG34" s="63">
        <v>0</v>
      </c>
      <c r="DH34" s="63">
        <v>0</v>
      </c>
      <c r="DI34" s="63">
        <v>0</v>
      </c>
      <c r="DJ34" s="63">
        <v>-235</v>
      </c>
      <c r="DK34" s="24">
        <v>0</v>
      </c>
      <c r="DL34" s="63">
        <v>8323</v>
      </c>
      <c r="DM34" s="40">
        <v>9800</v>
      </c>
      <c r="DN34" s="40">
        <v>2172</v>
      </c>
      <c r="DO34" s="40">
        <v>10495</v>
      </c>
      <c r="DP34" s="40">
        <v>11972</v>
      </c>
      <c r="DQ34" s="40">
        <v>-9800</v>
      </c>
      <c r="DR34" s="40">
        <v>695</v>
      </c>
      <c r="DS34" s="40">
        <v>2172</v>
      </c>
    </row>
    <row r="35" spans="1:123" ht="12.75" customHeight="1">
      <c r="A35" s="254">
        <v>251</v>
      </c>
      <c r="B35" s="83" t="s">
        <v>272</v>
      </c>
      <c r="C35" s="63">
        <v>0</v>
      </c>
      <c r="D35" s="63">
        <v>0</v>
      </c>
      <c r="E35" s="63">
        <v>0</v>
      </c>
      <c r="F35" s="63">
        <v>20</v>
      </c>
      <c r="G35" s="63">
        <v>0</v>
      </c>
      <c r="H35" s="63">
        <v>0</v>
      </c>
      <c r="I35" s="63">
        <v>0</v>
      </c>
      <c r="J35" s="63">
        <v>106</v>
      </c>
      <c r="K35" s="63">
        <v>873</v>
      </c>
      <c r="L35" s="63">
        <v>0</v>
      </c>
      <c r="M35" s="63">
        <v>0</v>
      </c>
      <c r="N35" s="63">
        <v>1</v>
      </c>
      <c r="O35" s="63">
        <v>13</v>
      </c>
      <c r="P35" s="63">
        <v>0</v>
      </c>
      <c r="Q35" s="63">
        <v>212</v>
      </c>
      <c r="R35" s="63">
        <v>0</v>
      </c>
      <c r="S35" s="63">
        <v>0</v>
      </c>
      <c r="T35" s="63">
        <v>0</v>
      </c>
      <c r="U35" s="63">
        <v>0</v>
      </c>
      <c r="V35" s="63">
        <v>23</v>
      </c>
      <c r="W35" s="63">
        <v>14</v>
      </c>
      <c r="X35" s="63">
        <v>65</v>
      </c>
      <c r="Y35" s="63">
        <v>0</v>
      </c>
      <c r="Z35" s="63">
        <v>0</v>
      </c>
      <c r="AA35" s="63">
        <v>265</v>
      </c>
      <c r="AB35" s="63">
        <v>127</v>
      </c>
      <c r="AC35" s="63">
        <v>0</v>
      </c>
      <c r="AD35" s="63">
        <v>0</v>
      </c>
      <c r="AE35" s="63">
        <v>267</v>
      </c>
      <c r="AF35" s="63">
        <v>26</v>
      </c>
      <c r="AG35" s="63">
        <v>0</v>
      </c>
      <c r="AH35" s="63">
        <v>10</v>
      </c>
      <c r="AI35" s="63">
        <v>1</v>
      </c>
      <c r="AJ35" s="63">
        <v>0</v>
      </c>
      <c r="AK35" s="63">
        <v>18</v>
      </c>
      <c r="AL35" s="63">
        <v>0</v>
      </c>
      <c r="AM35" s="63">
        <v>0</v>
      </c>
      <c r="AN35" s="63">
        <v>0</v>
      </c>
      <c r="AO35" s="63">
        <v>0</v>
      </c>
      <c r="AP35" s="63">
        <v>275</v>
      </c>
      <c r="AQ35" s="63">
        <v>4</v>
      </c>
      <c r="AR35" s="63">
        <v>6</v>
      </c>
      <c r="AS35" s="63">
        <v>51</v>
      </c>
      <c r="AT35" s="63">
        <v>4</v>
      </c>
      <c r="AU35" s="63">
        <v>424</v>
      </c>
      <c r="AV35" s="63">
        <v>671</v>
      </c>
      <c r="AW35" s="63">
        <v>65</v>
      </c>
      <c r="AX35" s="63">
        <v>2</v>
      </c>
      <c r="AY35" s="63">
        <v>7</v>
      </c>
      <c r="AZ35" s="63">
        <v>3</v>
      </c>
      <c r="BA35" s="63">
        <v>91</v>
      </c>
      <c r="BB35" s="63">
        <v>881</v>
      </c>
      <c r="BC35" s="63">
        <v>0</v>
      </c>
      <c r="BD35" s="63">
        <v>3519</v>
      </c>
      <c r="BE35" s="63">
        <v>48</v>
      </c>
      <c r="BF35" s="63">
        <v>0</v>
      </c>
      <c r="BG35" s="63">
        <v>49</v>
      </c>
      <c r="BH35" s="63">
        <v>0</v>
      </c>
      <c r="BI35" s="63">
        <v>1054</v>
      </c>
      <c r="BJ35" s="63">
        <v>248</v>
      </c>
      <c r="BK35" s="63">
        <v>11</v>
      </c>
      <c r="BL35" s="63">
        <v>7</v>
      </c>
      <c r="BM35" s="63">
        <v>0</v>
      </c>
      <c r="BN35" s="63">
        <v>0</v>
      </c>
      <c r="BO35" s="63">
        <v>1</v>
      </c>
      <c r="BP35" s="63">
        <v>6</v>
      </c>
      <c r="BQ35" s="63">
        <v>56</v>
      </c>
      <c r="BR35" s="63">
        <v>1</v>
      </c>
      <c r="BS35" s="63">
        <v>0</v>
      </c>
      <c r="BT35" s="63">
        <v>0</v>
      </c>
      <c r="BU35" s="63">
        <v>0</v>
      </c>
      <c r="BV35" s="63">
        <v>0</v>
      </c>
      <c r="BW35" s="63">
        <v>2</v>
      </c>
      <c r="BX35" s="63">
        <v>0</v>
      </c>
      <c r="BY35" s="63">
        <v>11</v>
      </c>
      <c r="BZ35" s="63">
        <v>0</v>
      </c>
      <c r="CA35" s="63">
        <v>0</v>
      </c>
      <c r="CB35" s="63">
        <v>0</v>
      </c>
      <c r="CC35" s="63">
        <v>0</v>
      </c>
      <c r="CD35" s="63">
        <v>0</v>
      </c>
      <c r="CE35" s="63">
        <v>0</v>
      </c>
      <c r="CF35" s="63">
        <v>0</v>
      </c>
      <c r="CG35" s="63">
        <v>0</v>
      </c>
      <c r="CH35" s="63">
        <v>0</v>
      </c>
      <c r="CI35" s="63">
        <v>0</v>
      </c>
      <c r="CJ35" s="63">
        <v>30</v>
      </c>
      <c r="CK35" s="63">
        <v>67</v>
      </c>
      <c r="CL35" s="63">
        <v>126</v>
      </c>
      <c r="CM35" s="63">
        <v>115</v>
      </c>
      <c r="CN35" s="63">
        <v>12</v>
      </c>
      <c r="CO35" s="63">
        <v>19</v>
      </c>
      <c r="CP35" s="63">
        <v>20</v>
      </c>
      <c r="CQ35" s="63">
        <v>11</v>
      </c>
      <c r="CR35" s="63">
        <v>0</v>
      </c>
      <c r="CS35" s="63">
        <v>0</v>
      </c>
      <c r="CT35" s="63">
        <v>301</v>
      </c>
      <c r="CU35" s="63">
        <v>2</v>
      </c>
      <c r="CV35" s="63">
        <v>39</v>
      </c>
      <c r="CW35" s="63">
        <v>44</v>
      </c>
      <c r="CX35" s="63">
        <v>4</v>
      </c>
      <c r="CY35" s="63">
        <v>253</v>
      </c>
      <c r="CZ35" s="63">
        <v>1</v>
      </c>
      <c r="DA35" s="63">
        <v>0</v>
      </c>
      <c r="DB35" s="24">
        <v>52</v>
      </c>
      <c r="DC35" s="24">
        <v>10634</v>
      </c>
      <c r="DD35" s="44">
        <v>89</v>
      </c>
      <c r="DE35" s="63">
        <v>258</v>
      </c>
      <c r="DF35" s="63">
        <v>0</v>
      </c>
      <c r="DG35" s="63">
        <v>0</v>
      </c>
      <c r="DH35" s="63">
        <v>0</v>
      </c>
      <c r="DI35" s="63">
        <v>0</v>
      </c>
      <c r="DJ35" s="63">
        <v>-83</v>
      </c>
      <c r="DK35" s="24">
        <v>0</v>
      </c>
      <c r="DL35" s="63">
        <v>264</v>
      </c>
      <c r="DM35" s="40">
        <v>10898</v>
      </c>
      <c r="DN35" s="40">
        <v>159</v>
      </c>
      <c r="DO35" s="40">
        <v>423</v>
      </c>
      <c r="DP35" s="40">
        <v>11057</v>
      </c>
      <c r="DQ35" s="40">
        <v>-10884</v>
      </c>
      <c r="DR35" s="40">
        <v>-10461</v>
      </c>
      <c r="DS35" s="40">
        <v>173</v>
      </c>
    </row>
    <row r="36" spans="1:123" ht="12.75" customHeight="1">
      <c r="A36" s="254">
        <v>252</v>
      </c>
      <c r="B36" s="83" t="s">
        <v>273</v>
      </c>
      <c r="C36" s="63">
        <v>0</v>
      </c>
      <c r="D36" s="63">
        <v>0</v>
      </c>
      <c r="E36" s="63">
        <v>0</v>
      </c>
      <c r="F36" s="63">
        <v>1</v>
      </c>
      <c r="G36" s="63">
        <v>0</v>
      </c>
      <c r="H36" s="63">
        <v>2</v>
      </c>
      <c r="I36" s="63">
        <v>0</v>
      </c>
      <c r="J36" s="63">
        <v>0</v>
      </c>
      <c r="K36" s="63">
        <v>0</v>
      </c>
      <c r="L36" s="63">
        <v>0</v>
      </c>
      <c r="M36" s="63">
        <v>0</v>
      </c>
      <c r="N36" s="63">
        <v>0</v>
      </c>
      <c r="O36" s="63">
        <v>0</v>
      </c>
      <c r="P36" s="63">
        <v>0</v>
      </c>
      <c r="Q36" s="63">
        <v>0</v>
      </c>
      <c r="R36" s="63">
        <v>0</v>
      </c>
      <c r="S36" s="63">
        <v>0</v>
      </c>
      <c r="T36" s="63">
        <v>0</v>
      </c>
      <c r="U36" s="63">
        <v>0</v>
      </c>
      <c r="V36" s="63">
        <v>0</v>
      </c>
      <c r="W36" s="63">
        <v>0</v>
      </c>
      <c r="X36" s="63">
        <v>0</v>
      </c>
      <c r="Y36" s="63">
        <v>0</v>
      </c>
      <c r="Z36" s="63">
        <v>0</v>
      </c>
      <c r="AA36" s="63">
        <v>0</v>
      </c>
      <c r="AB36" s="63">
        <v>0</v>
      </c>
      <c r="AC36" s="63">
        <v>1</v>
      </c>
      <c r="AD36" s="63">
        <v>1</v>
      </c>
      <c r="AE36" s="63">
        <v>0</v>
      </c>
      <c r="AF36" s="63">
        <v>0</v>
      </c>
      <c r="AG36" s="63">
        <v>0</v>
      </c>
      <c r="AH36" s="63">
        <v>0</v>
      </c>
      <c r="AI36" s="63">
        <v>3274</v>
      </c>
      <c r="AJ36" s="63">
        <v>0</v>
      </c>
      <c r="AK36" s="63">
        <v>45</v>
      </c>
      <c r="AL36" s="63">
        <v>0</v>
      </c>
      <c r="AM36" s="63">
        <v>0</v>
      </c>
      <c r="AN36" s="63">
        <v>0</v>
      </c>
      <c r="AO36" s="63">
        <v>0</v>
      </c>
      <c r="AP36" s="63">
        <v>0</v>
      </c>
      <c r="AQ36" s="63">
        <v>0</v>
      </c>
      <c r="AR36" s="63">
        <v>0</v>
      </c>
      <c r="AS36" s="63">
        <v>0</v>
      </c>
      <c r="AT36" s="63">
        <v>0</v>
      </c>
      <c r="AU36" s="63">
        <v>0</v>
      </c>
      <c r="AV36" s="63">
        <v>0</v>
      </c>
      <c r="AW36" s="63">
        <v>0</v>
      </c>
      <c r="AX36" s="63">
        <v>0</v>
      </c>
      <c r="AY36" s="63">
        <v>0</v>
      </c>
      <c r="AZ36" s="63">
        <v>0</v>
      </c>
      <c r="BA36" s="63">
        <v>0</v>
      </c>
      <c r="BB36" s="63">
        <v>0</v>
      </c>
      <c r="BC36" s="63">
        <v>0</v>
      </c>
      <c r="BD36" s="63">
        <v>0</v>
      </c>
      <c r="BE36" s="63">
        <v>0</v>
      </c>
      <c r="BF36" s="63">
        <v>0</v>
      </c>
      <c r="BG36" s="63">
        <v>2</v>
      </c>
      <c r="BH36" s="63">
        <v>0</v>
      </c>
      <c r="BI36" s="63">
        <v>6080</v>
      </c>
      <c r="BJ36" s="63">
        <v>3266</v>
      </c>
      <c r="BK36" s="63">
        <v>9142</v>
      </c>
      <c r="BL36" s="63">
        <v>1773</v>
      </c>
      <c r="BM36" s="63">
        <v>0</v>
      </c>
      <c r="BN36" s="63">
        <v>0</v>
      </c>
      <c r="BO36" s="63">
        <v>0</v>
      </c>
      <c r="BP36" s="63">
        <v>14</v>
      </c>
      <c r="BQ36" s="63">
        <v>0</v>
      </c>
      <c r="BR36" s="63">
        <v>0</v>
      </c>
      <c r="BS36" s="63">
        <v>0</v>
      </c>
      <c r="BT36" s="63">
        <v>4</v>
      </c>
      <c r="BU36" s="63">
        <v>31</v>
      </c>
      <c r="BV36" s="63">
        <v>0</v>
      </c>
      <c r="BW36" s="63">
        <v>0</v>
      </c>
      <c r="BX36" s="63">
        <v>0</v>
      </c>
      <c r="BY36" s="63">
        <v>0</v>
      </c>
      <c r="BZ36" s="63">
        <v>0</v>
      </c>
      <c r="CA36" s="63">
        <v>0</v>
      </c>
      <c r="CB36" s="63">
        <v>0</v>
      </c>
      <c r="CC36" s="63">
        <v>0</v>
      </c>
      <c r="CD36" s="63">
        <v>0</v>
      </c>
      <c r="CE36" s="63">
        <v>0</v>
      </c>
      <c r="CF36" s="63">
        <v>0</v>
      </c>
      <c r="CG36" s="63">
        <v>0</v>
      </c>
      <c r="CH36" s="63">
        <v>0</v>
      </c>
      <c r="CI36" s="63">
        <v>0</v>
      </c>
      <c r="CJ36" s="63">
        <v>2</v>
      </c>
      <c r="CK36" s="63">
        <v>0</v>
      </c>
      <c r="CL36" s="63">
        <v>2</v>
      </c>
      <c r="CM36" s="63">
        <v>0</v>
      </c>
      <c r="CN36" s="63">
        <v>0</v>
      </c>
      <c r="CO36" s="63">
        <v>0</v>
      </c>
      <c r="CP36" s="63">
        <v>0</v>
      </c>
      <c r="CQ36" s="63">
        <v>0</v>
      </c>
      <c r="CR36" s="63">
        <v>0</v>
      </c>
      <c r="CS36" s="63">
        <v>0</v>
      </c>
      <c r="CT36" s="63">
        <v>0</v>
      </c>
      <c r="CU36" s="63">
        <v>0</v>
      </c>
      <c r="CV36" s="63">
        <v>0</v>
      </c>
      <c r="CW36" s="63">
        <v>0</v>
      </c>
      <c r="CX36" s="63">
        <v>0</v>
      </c>
      <c r="CY36" s="63">
        <v>0</v>
      </c>
      <c r="CZ36" s="63">
        <v>0</v>
      </c>
      <c r="DA36" s="63">
        <v>0</v>
      </c>
      <c r="DB36" s="24">
        <v>35</v>
      </c>
      <c r="DC36" s="24">
        <v>23675</v>
      </c>
      <c r="DD36" s="44">
        <v>0</v>
      </c>
      <c r="DE36" s="63">
        <v>14</v>
      </c>
      <c r="DF36" s="63">
        <v>0</v>
      </c>
      <c r="DG36" s="63">
        <v>0</v>
      </c>
      <c r="DH36" s="63">
        <v>0</v>
      </c>
      <c r="DI36" s="63">
        <v>0</v>
      </c>
      <c r="DJ36" s="63">
        <v>28</v>
      </c>
      <c r="DK36" s="24">
        <v>297</v>
      </c>
      <c r="DL36" s="63">
        <v>339</v>
      </c>
      <c r="DM36" s="40">
        <v>24014</v>
      </c>
      <c r="DN36" s="40">
        <v>39056</v>
      </c>
      <c r="DO36" s="40">
        <v>39395</v>
      </c>
      <c r="DP36" s="40">
        <v>63070</v>
      </c>
      <c r="DQ36" s="40">
        <v>-7056</v>
      </c>
      <c r="DR36" s="40">
        <v>32339</v>
      </c>
      <c r="DS36" s="40">
        <v>56014</v>
      </c>
    </row>
    <row r="37" spans="1:123" ht="12.75" customHeight="1">
      <c r="A37" s="254">
        <v>253</v>
      </c>
      <c r="B37" s="83" t="s">
        <v>274</v>
      </c>
      <c r="C37" s="63">
        <v>15</v>
      </c>
      <c r="D37" s="63">
        <v>0</v>
      </c>
      <c r="E37" s="63">
        <v>0</v>
      </c>
      <c r="F37" s="63">
        <v>0</v>
      </c>
      <c r="G37" s="63">
        <v>0</v>
      </c>
      <c r="H37" s="63">
        <v>0</v>
      </c>
      <c r="I37" s="63">
        <v>0</v>
      </c>
      <c r="J37" s="63">
        <v>8</v>
      </c>
      <c r="K37" s="63">
        <v>3</v>
      </c>
      <c r="L37" s="63">
        <v>0</v>
      </c>
      <c r="M37" s="63">
        <v>0</v>
      </c>
      <c r="N37" s="63">
        <v>0</v>
      </c>
      <c r="O37" s="63">
        <v>0</v>
      </c>
      <c r="P37" s="63">
        <v>0</v>
      </c>
      <c r="Q37" s="63">
        <v>25</v>
      </c>
      <c r="R37" s="63">
        <v>0</v>
      </c>
      <c r="S37" s="63">
        <v>0</v>
      </c>
      <c r="T37" s="63">
        <v>0</v>
      </c>
      <c r="U37" s="63">
        <v>0</v>
      </c>
      <c r="V37" s="63">
        <v>3</v>
      </c>
      <c r="W37" s="63">
        <v>0</v>
      </c>
      <c r="X37" s="63">
        <v>0</v>
      </c>
      <c r="Y37" s="63">
        <v>0</v>
      </c>
      <c r="Z37" s="63">
        <v>0</v>
      </c>
      <c r="AA37" s="63">
        <v>0</v>
      </c>
      <c r="AB37" s="63">
        <v>3</v>
      </c>
      <c r="AC37" s="63">
        <v>0</v>
      </c>
      <c r="AD37" s="63">
        <v>0</v>
      </c>
      <c r="AE37" s="63">
        <v>4</v>
      </c>
      <c r="AF37" s="63">
        <v>0</v>
      </c>
      <c r="AG37" s="63">
        <v>0</v>
      </c>
      <c r="AH37" s="63">
        <v>0</v>
      </c>
      <c r="AI37" s="63">
        <v>2</v>
      </c>
      <c r="AJ37" s="63">
        <v>130</v>
      </c>
      <c r="AK37" s="63">
        <v>0</v>
      </c>
      <c r="AL37" s="63">
        <v>0</v>
      </c>
      <c r="AM37" s="63">
        <v>0</v>
      </c>
      <c r="AN37" s="63">
        <v>0</v>
      </c>
      <c r="AO37" s="63">
        <v>0</v>
      </c>
      <c r="AP37" s="63">
        <v>0</v>
      </c>
      <c r="AQ37" s="63">
        <v>0</v>
      </c>
      <c r="AR37" s="63">
        <v>2</v>
      </c>
      <c r="AS37" s="63">
        <v>0</v>
      </c>
      <c r="AT37" s="63">
        <v>1</v>
      </c>
      <c r="AU37" s="63">
        <v>19</v>
      </c>
      <c r="AV37" s="63">
        <v>2648</v>
      </c>
      <c r="AW37" s="63">
        <v>474</v>
      </c>
      <c r="AX37" s="63">
        <v>48</v>
      </c>
      <c r="AY37" s="63">
        <v>0</v>
      </c>
      <c r="AZ37" s="63">
        <v>7</v>
      </c>
      <c r="BA37" s="63">
        <v>1</v>
      </c>
      <c r="BB37" s="63">
        <v>20</v>
      </c>
      <c r="BC37" s="63">
        <v>0</v>
      </c>
      <c r="BD37" s="63">
        <v>15</v>
      </c>
      <c r="BE37" s="63">
        <v>0</v>
      </c>
      <c r="BF37" s="63">
        <v>0</v>
      </c>
      <c r="BG37" s="63">
        <v>1</v>
      </c>
      <c r="BH37" s="63">
        <v>1</v>
      </c>
      <c r="BI37" s="63">
        <v>1073</v>
      </c>
      <c r="BJ37" s="63">
        <v>83</v>
      </c>
      <c r="BK37" s="63">
        <v>40</v>
      </c>
      <c r="BL37" s="63">
        <v>35</v>
      </c>
      <c r="BM37" s="63">
        <v>0</v>
      </c>
      <c r="BN37" s="63">
        <v>0</v>
      </c>
      <c r="BO37" s="63">
        <v>0</v>
      </c>
      <c r="BP37" s="63">
        <v>11</v>
      </c>
      <c r="BQ37" s="63">
        <v>49</v>
      </c>
      <c r="BR37" s="63">
        <v>1</v>
      </c>
      <c r="BS37" s="63">
        <v>0</v>
      </c>
      <c r="BT37" s="63">
        <v>0</v>
      </c>
      <c r="BU37" s="63">
        <v>0</v>
      </c>
      <c r="BV37" s="63">
        <v>0</v>
      </c>
      <c r="BW37" s="63">
        <v>2</v>
      </c>
      <c r="BX37" s="63">
        <v>0</v>
      </c>
      <c r="BY37" s="63">
        <v>16</v>
      </c>
      <c r="BZ37" s="63">
        <v>0</v>
      </c>
      <c r="CA37" s="63">
        <v>0</v>
      </c>
      <c r="CB37" s="63">
        <v>0</v>
      </c>
      <c r="CC37" s="63">
        <v>0</v>
      </c>
      <c r="CD37" s="63">
        <v>0</v>
      </c>
      <c r="CE37" s="63">
        <v>0</v>
      </c>
      <c r="CF37" s="63">
        <v>0</v>
      </c>
      <c r="CG37" s="63">
        <v>0</v>
      </c>
      <c r="CH37" s="63">
        <v>0</v>
      </c>
      <c r="CI37" s="63">
        <v>0</v>
      </c>
      <c r="CJ37" s="63">
        <v>26</v>
      </c>
      <c r="CK37" s="63">
        <v>20</v>
      </c>
      <c r="CL37" s="63">
        <v>0</v>
      </c>
      <c r="CM37" s="63">
        <v>89</v>
      </c>
      <c r="CN37" s="63">
        <v>1</v>
      </c>
      <c r="CO37" s="63">
        <v>96</v>
      </c>
      <c r="CP37" s="63">
        <v>83</v>
      </c>
      <c r="CQ37" s="63">
        <v>10</v>
      </c>
      <c r="CR37" s="63">
        <v>0</v>
      </c>
      <c r="CS37" s="63">
        <v>0</v>
      </c>
      <c r="CT37" s="63">
        <v>0</v>
      </c>
      <c r="CU37" s="63">
        <v>1</v>
      </c>
      <c r="CV37" s="63">
        <v>80</v>
      </c>
      <c r="CW37" s="63">
        <v>175</v>
      </c>
      <c r="CX37" s="63">
        <v>0</v>
      </c>
      <c r="CY37" s="63">
        <v>1</v>
      </c>
      <c r="CZ37" s="63">
        <v>9</v>
      </c>
      <c r="DA37" s="63">
        <v>0</v>
      </c>
      <c r="DB37" s="24">
        <v>52</v>
      </c>
      <c r="DC37" s="24">
        <v>5383</v>
      </c>
      <c r="DD37" s="44">
        <v>33</v>
      </c>
      <c r="DE37" s="63">
        <v>273</v>
      </c>
      <c r="DF37" s="63">
        <v>0</v>
      </c>
      <c r="DG37" s="63">
        <v>0</v>
      </c>
      <c r="DH37" s="63">
        <v>0</v>
      </c>
      <c r="DI37" s="63">
        <v>0</v>
      </c>
      <c r="DJ37" s="63">
        <v>191</v>
      </c>
      <c r="DK37" s="24">
        <v>133</v>
      </c>
      <c r="DL37" s="63">
        <v>630</v>
      </c>
      <c r="DM37" s="40">
        <v>6013</v>
      </c>
      <c r="DN37" s="40">
        <v>20082</v>
      </c>
      <c r="DO37" s="40">
        <v>20712</v>
      </c>
      <c r="DP37" s="40">
        <v>26095</v>
      </c>
      <c r="DQ37" s="40">
        <v>-5023</v>
      </c>
      <c r="DR37" s="40">
        <v>15689</v>
      </c>
      <c r="DS37" s="40">
        <v>21072</v>
      </c>
    </row>
    <row r="38" spans="1:123" ht="12.75" customHeight="1">
      <c r="A38" s="255">
        <v>259</v>
      </c>
      <c r="B38" s="256" t="s">
        <v>275</v>
      </c>
      <c r="C38" s="64">
        <v>281</v>
      </c>
      <c r="D38" s="64">
        <v>75</v>
      </c>
      <c r="E38" s="64">
        <v>38</v>
      </c>
      <c r="F38" s="64">
        <v>0</v>
      </c>
      <c r="G38" s="64">
        <v>1</v>
      </c>
      <c r="H38" s="64">
        <v>0</v>
      </c>
      <c r="I38" s="64">
        <v>0</v>
      </c>
      <c r="J38" s="64">
        <v>22</v>
      </c>
      <c r="K38" s="64">
        <v>1</v>
      </c>
      <c r="L38" s="64">
        <v>24</v>
      </c>
      <c r="M38" s="64">
        <v>0</v>
      </c>
      <c r="N38" s="64">
        <v>0</v>
      </c>
      <c r="O38" s="64">
        <v>0</v>
      </c>
      <c r="P38" s="64">
        <v>1</v>
      </c>
      <c r="Q38" s="64">
        <v>9</v>
      </c>
      <c r="R38" s="64">
        <v>11</v>
      </c>
      <c r="S38" s="64">
        <v>0</v>
      </c>
      <c r="T38" s="64">
        <v>0</v>
      </c>
      <c r="U38" s="64">
        <v>22</v>
      </c>
      <c r="V38" s="64">
        <v>345</v>
      </c>
      <c r="W38" s="64">
        <v>3</v>
      </c>
      <c r="X38" s="64">
        <v>79</v>
      </c>
      <c r="Y38" s="64">
        <v>19</v>
      </c>
      <c r="Z38" s="64">
        <v>0</v>
      </c>
      <c r="AA38" s="64">
        <v>38</v>
      </c>
      <c r="AB38" s="64">
        <v>52</v>
      </c>
      <c r="AC38" s="64">
        <v>6</v>
      </c>
      <c r="AD38" s="64">
        <v>63</v>
      </c>
      <c r="AE38" s="64">
        <v>7</v>
      </c>
      <c r="AF38" s="64">
        <v>8</v>
      </c>
      <c r="AG38" s="64">
        <v>0</v>
      </c>
      <c r="AH38" s="64">
        <v>2</v>
      </c>
      <c r="AI38" s="64">
        <v>612</v>
      </c>
      <c r="AJ38" s="64">
        <v>489</v>
      </c>
      <c r="AK38" s="64">
        <v>1233</v>
      </c>
      <c r="AL38" s="64">
        <v>4095</v>
      </c>
      <c r="AM38" s="64">
        <v>28</v>
      </c>
      <c r="AN38" s="64">
        <v>0</v>
      </c>
      <c r="AO38" s="64">
        <v>216</v>
      </c>
      <c r="AP38" s="64">
        <v>6</v>
      </c>
      <c r="AQ38" s="64">
        <v>41</v>
      </c>
      <c r="AR38" s="64">
        <v>64</v>
      </c>
      <c r="AS38" s="64">
        <v>622</v>
      </c>
      <c r="AT38" s="64">
        <v>121</v>
      </c>
      <c r="AU38" s="64">
        <v>148</v>
      </c>
      <c r="AV38" s="64">
        <v>3279</v>
      </c>
      <c r="AW38" s="64">
        <v>21</v>
      </c>
      <c r="AX38" s="64">
        <v>59</v>
      </c>
      <c r="AY38" s="64">
        <v>3</v>
      </c>
      <c r="AZ38" s="64">
        <v>28</v>
      </c>
      <c r="BA38" s="64">
        <v>50</v>
      </c>
      <c r="BB38" s="64">
        <v>576</v>
      </c>
      <c r="BC38" s="64">
        <v>3</v>
      </c>
      <c r="BD38" s="64">
        <v>593</v>
      </c>
      <c r="BE38" s="64">
        <v>57</v>
      </c>
      <c r="BF38" s="64">
        <v>0</v>
      </c>
      <c r="BG38" s="64">
        <v>26</v>
      </c>
      <c r="BH38" s="64">
        <v>0</v>
      </c>
      <c r="BI38" s="64">
        <v>1834</v>
      </c>
      <c r="BJ38" s="64">
        <v>1733</v>
      </c>
      <c r="BK38" s="64">
        <v>822</v>
      </c>
      <c r="BL38" s="64">
        <v>654</v>
      </c>
      <c r="BM38" s="64">
        <v>14</v>
      </c>
      <c r="BN38" s="64">
        <v>1</v>
      </c>
      <c r="BO38" s="64">
        <v>130</v>
      </c>
      <c r="BP38" s="64">
        <v>0</v>
      </c>
      <c r="BQ38" s="64">
        <v>36</v>
      </c>
      <c r="BR38" s="64">
        <v>0</v>
      </c>
      <c r="BS38" s="64">
        <v>0</v>
      </c>
      <c r="BT38" s="64">
        <v>0</v>
      </c>
      <c r="BU38" s="64">
        <v>0</v>
      </c>
      <c r="BV38" s="64">
        <v>0</v>
      </c>
      <c r="BW38" s="64">
        <v>0</v>
      </c>
      <c r="BX38" s="64">
        <v>0</v>
      </c>
      <c r="BY38" s="64">
        <v>1</v>
      </c>
      <c r="BZ38" s="64">
        <v>0</v>
      </c>
      <c r="CA38" s="64">
        <v>0</v>
      </c>
      <c r="CB38" s="64">
        <v>0</v>
      </c>
      <c r="CC38" s="64">
        <v>0</v>
      </c>
      <c r="CD38" s="64">
        <v>0</v>
      </c>
      <c r="CE38" s="64">
        <v>0</v>
      </c>
      <c r="CF38" s="64">
        <v>0</v>
      </c>
      <c r="CG38" s="64">
        <v>0</v>
      </c>
      <c r="CH38" s="64">
        <v>0</v>
      </c>
      <c r="CI38" s="64">
        <v>1</v>
      </c>
      <c r="CJ38" s="64">
        <v>24</v>
      </c>
      <c r="CK38" s="64">
        <v>194</v>
      </c>
      <c r="CL38" s="64">
        <v>1</v>
      </c>
      <c r="CM38" s="64">
        <v>19</v>
      </c>
      <c r="CN38" s="64">
        <v>0</v>
      </c>
      <c r="CO38" s="64">
        <v>0</v>
      </c>
      <c r="CP38" s="64">
        <v>1</v>
      </c>
      <c r="CQ38" s="64">
        <v>0</v>
      </c>
      <c r="CR38" s="64">
        <v>0</v>
      </c>
      <c r="CS38" s="64">
        <v>0</v>
      </c>
      <c r="CT38" s="64">
        <v>9</v>
      </c>
      <c r="CU38" s="64">
        <v>0</v>
      </c>
      <c r="CV38" s="64">
        <v>3</v>
      </c>
      <c r="CW38" s="64">
        <v>13</v>
      </c>
      <c r="CX38" s="64">
        <v>2</v>
      </c>
      <c r="CY38" s="64">
        <v>389</v>
      </c>
      <c r="CZ38" s="64">
        <v>27</v>
      </c>
      <c r="DA38" s="64">
        <v>60</v>
      </c>
      <c r="DB38" s="25">
        <v>64</v>
      </c>
      <c r="DC38" s="25">
        <v>19509</v>
      </c>
      <c r="DD38" s="51">
        <v>29</v>
      </c>
      <c r="DE38" s="64">
        <v>459</v>
      </c>
      <c r="DF38" s="64">
        <v>0</v>
      </c>
      <c r="DG38" s="64">
        <v>0</v>
      </c>
      <c r="DH38" s="64">
        <v>0</v>
      </c>
      <c r="DI38" s="64">
        <v>0</v>
      </c>
      <c r="DJ38" s="64">
        <v>-21</v>
      </c>
      <c r="DK38" s="25">
        <v>1</v>
      </c>
      <c r="DL38" s="64">
        <v>468</v>
      </c>
      <c r="DM38" s="48">
        <v>19977</v>
      </c>
      <c r="DN38" s="48">
        <v>9704</v>
      </c>
      <c r="DO38" s="48">
        <v>10172</v>
      </c>
      <c r="DP38" s="48">
        <v>29681</v>
      </c>
      <c r="DQ38" s="48">
        <v>-11056</v>
      </c>
      <c r="DR38" s="48">
        <v>-884</v>
      </c>
      <c r="DS38" s="48">
        <v>18625</v>
      </c>
    </row>
    <row r="39" spans="1:123" ht="12.75" customHeight="1">
      <c r="A39" s="254">
        <v>261</v>
      </c>
      <c r="B39" s="83" t="s">
        <v>276</v>
      </c>
      <c r="C39" s="63">
        <v>6</v>
      </c>
      <c r="D39" s="63">
        <v>0</v>
      </c>
      <c r="E39" s="63">
        <v>0</v>
      </c>
      <c r="F39" s="63">
        <v>0</v>
      </c>
      <c r="G39" s="63">
        <v>4</v>
      </c>
      <c r="H39" s="63">
        <v>3</v>
      </c>
      <c r="I39" s="63">
        <v>0</v>
      </c>
      <c r="J39" s="63">
        <v>0</v>
      </c>
      <c r="K39" s="63">
        <v>0</v>
      </c>
      <c r="L39" s="63">
        <v>0</v>
      </c>
      <c r="M39" s="63">
        <v>0</v>
      </c>
      <c r="N39" s="63">
        <v>0</v>
      </c>
      <c r="O39" s="63">
        <v>4</v>
      </c>
      <c r="P39" s="63">
        <v>3</v>
      </c>
      <c r="Q39" s="63">
        <v>109</v>
      </c>
      <c r="R39" s="63">
        <v>0</v>
      </c>
      <c r="S39" s="63">
        <v>0</v>
      </c>
      <c r="T39" s="63">
        <v>0</v>
      </c>
      <c r="U39" s="63">
        <v>0</v>
      </c>
      <c r="V39" s="63">
        <v>1</v>
      </c>
      <c r="W39" s="63">
        <v>0</v>
      </c>
      <c r="X39" s="63">
        <v>0</v>
      </c>
      <c r="Y39" s="63">
        <v>0</v>
      </c>
      <c r="Z39" s="63">
        <v>0</v>
      </c>
      <c r="AA39" s="63">
        <v>0</v>
      </c>
      <c r="AB39" s="63">
        <v>0</v>
      </c>
      <c r="AC39" s="63">
        <v>0</v>
      </c>
      <c r="AD39" s="63">
        <v>-1</v>
      </c>
      <c r="AE39" s="63">
        <v>87</v>
      </c>
      <c r="AF39" s="63">
        <v>181</v>
      </c>
      <c r="AG39" s="63">
        <v>0</v>
      </c>
      <c r="AH39" s="63">
        <v>0</v>
      </c>
      <c r="AI39" s="63">
        <v>321</v>
      </c>
      <c r="AJ39" s="63">
        <v>0</v>
      </c>
      <c r="AK39" s="63">
        <v>102</v>
      </c>
      <c r="AL39" s="63">
        <v>805454</v>
      </c>
      <c r="AM39" s="63">
        <v>534</v>
      </c>
      <c r="AN39" s="63">
        <v>1702</v>
      </c>
      <c r="AO39" s="63">
        <v>41</v>
      </c>
      <c r="AP39" s="63">
        <v>77</v>
      </c>
      <c r="AQ39" s="63">
        <v>2277</v>
      </c>
      <c r="AR39" s="63">
        <v>3972</v>
      </c>
      <c r="AS39" s="63">
        <v>2635</v>
      </c>
      <c r="AT39" s="63">
        <v>1655</v>
      </c>
      <c r="AU39" s="63">
        <v>1153</v>
      </c>
      <c r="AV39" s="63">
        <v>0</v>
      </c>
      <c r="AW39" s="63">
        <v>38</v>
      </c>
      <c r="AX39" s="63">
        <v>709</v>
      </c>
      <c r="AY39" s="63">
        <v>91</v>
      </c>
      <c r="AZ39" s="63">
        <v>55</v>
      </c>
      <c r="BA39" s="63">
        <v>370</v>
      </c>
      <c r="BB39" s="63">
        <v>3609</v>
      </c>
      <c r="BC39" s="63">
        <v>4</v>
      </c>
      <c r="BD39" s="63">
        <v>14859</v>
      </c>
      <c r="BE39" s="63">
        <v>7224</v>
      </c>
      <c r="BF39" s="63">
        <v>0</v>
      </c>
      <c r="BG39" s="63">
        <v>46</v>
      </c>
      <c r="BH39" s="63">
        <v>0</v>
      </c>
      <c r="BI39" s="63">
        <v>4955</v>
      </c>
      <c r="BJ39" s="63">
        <v>1274</v>
      </c>
      <c r="BK39" s="63">
        <v>3505</v>
      </c>
      <c r="BL39" s="63">
        <v>1705</v>
      </c>
      <c r="BM39" s="63">
        <v>0</v>
      </c>
      <c r="BN39" s="63">
        <v>0</v>
      </c>
      <c r="BO39" s="63">
        <v>0</v>
      </c>
      <c r="BP39" s="63">
        <v>0</v>
      </c>
      <c r="BQ39" s="63">
        <v>0</v>
      </c>
      <c r="BR39" s="63">
        <v>0</v>
      </c>
      <c r="BS39" s="63">
        <v>0</v>
      </c>
      <c r="BT39" s="63">
        <v>0</v>
      </c>
      <c r="BU39" s="63">
        <v>0</v>
      </c>
      <c r="BV39" s="63">
        <v>0</v>
      </c>
      <c r="BW39" s="63">
        <v>0</v>
      </c>
      <c r="BX39" s="63">
        <v>0</v>
      </c>
      <c r="BY39" s="63">
        <v>0</v>
      </c>
      <c r="BZ39" s="63">
        <v>0</v>
      </c>
      <c r="CA39" s="63">
        <v>0</v>
      </c>
      <c r="CB39" s="63">
        <v>0</v>
      </c>
      <c r="CC39" s="63">
        <v>21</v>
      </c>
      <c r="CD39" s="63">
        <v>0</v>
      </c>
      <c r="CE39" s="63">
        <v>0</v>
      </c>
      <c r="CF39" s="63">
        <v>0</v>
      </c>
      <c r="CG39" s="63">
        <v>0</v>
      </c>
      <c r="CH39" s="63">
        <v>0</v>
      </c>
      <c r="CI39" s="63">
        <v>0</v>
      </c>
      <c r="CJ39" s="63">
        <v>0</v>
      </c>
      <c r="CK39" s="63">
        <v>0</v>
      </c>
      <c r="CL39" s="63">
        <v>0</v>
      </c>
      <c r="CM39" s="63">
        <v>0</v>
      </c>
      <c r="CN39" s="63">
        <v>0</v>
      </c>
      <c r="CO39" s="63">
        <v>0</v>
      </c>
      <c r="CP39" s="63">
        <v>0</v>
      </c>
      <c r="CQ39" s="63">
        <v>0</v>
      </c>
      <c r="CR39" s="63">
        <v>0</v>
      </c>
      <c r="CS39" s="63">
        <v>0</v>
      </c>
      <c r="CT39" s="63">
        <v>14</v>
      </c>
      <c r="CU39" s="63">
        <v>0</v>
      </c>
      <c r="CV39" s="63">
        <v>0</v>
      </c>
      <c r="CW39" s="63">
        <v>0</v>
      </c>
      <c r="CX39" s="63">
        <v>0</v>
      </c>
      <c r="CY39" s="63">
        <v>0</v>
      </c>
      <c r="CZ39" s="63">
        <v>1</v>
      </c>
      <c r="DA39" s="63">
        <v>0</v>
      </c>
      <c r="DB39" s="24">
        <v>153</v>
      </c>
      <c r="DC39" s="24">
        <v>858953</v>
      </c>
      <c r="DD39" s="44">
        <v>0</v>
      </c>
      <c r="DE39" s="63">
        <v>0</v>
      </c>
      <c r="DF39" s="63">
        <v>0</v>
      </c>
      <c r="DG39" s="63">
        <v>0</v>
      </c>
      <c r="DH39" s="63">
        <v>-402</v>
      </c>
      <c r="DI39" s="63">
        <v>0</v>
      </c>
      <c r="DJ39" s="63">
        <v>6719</v>
      </c>
      <c r="DK39" s="24">
        <v>321</v>
      </c>
      <c r="DL39" s="63">
        <v>6638</v>
      </c>
      <c r="DM39" s="40">
        <v>865591</v>
      </c>
      <c r="DN39" s="40">
        <v>773443</v>
      </c>
      <c r="DO39" s="40">
        <v>780081</v>
      </c>
      <c r="DP39" s="40">
        <v>1639034</v>
      </c>
      <c r="DQ39" s="40">
        <v>-217862</v>
      </c>
      <c r="DR39" s="40">
        <v>562219</v>
      </c>
      <c r="DS39" s="40">
        <v>1421172</v>
      </c>
    </row>
    <row r="40" spans="1:123" ht="12.75" customHeight="1">
      <c r="A40" s="254">
        <v>263</v>
      </c>
      <c r="B40" s="83" t="s">
        <v>277</v>
      </c>
      <c r="C40" s="63">
        <v>0</v>
      </c>
      <c r="D40" s="63">
        <v>0</v>
      </c>
      <c r="E40" s="63">
        <v>0</v>
      </c>
      <c r="F40" s="63">
        <v>0</v>
      </c>
      <c r="G40" s="63">
        <v>16</v>
      </c>
      <c r="H40" s="63">
        <v>0</v>
      </c>
      <c r="I40" s="63">
        <v>0</v>
      </c>
      <c r="J40" s="63">
        <v>0</v>
      </c>
      <c r="K40" s="63">
        <v>0</v>
      </c>
      <c r="L40" s="63">
        <v>0</v>
      </c>
      <c r="M40" s="63">
        <v>0</v>
      </c>
      <c r="N40" s="63">
        <v>0</v>
      </c>
      <c r="O40" s="63">
        <v>0</v>
      </c>
      <c r="P40" s="63">
        <v>0</v>
      </c>
      <c r="Q40" s="63">
        <v>2</v>
      </c>
      <c r="R40" s="63">
        <v>0</v>
      </c>
      <c r="S40" s="63">
        <v>0</v>
      </c>
      <c r="T40" s="63">
        <v>0</v>
      </c>
      <c r="U40" s="63">
        <v>0</v>
      </c>
      <c r="V40" s="63">
        <v>0</v>
      </c>
      <c r="W40" s="63">
        <v>0</v>
      </c>
      <c r="X40" s="63">
        <v>0</v>
      </c>
      <c r="Y40" s="63">
        <v>0</v>
      </c>
      <c r="Z40" s="63">
        <v>0</v>
      </c>
      <c r="AA40" s="63">
        <v>0</v>
      </c>
      <c r="AB40" s="63">
        <v>0</v>
      </c>
      <c r="AC40" s="63">
        <v>0</v>
      </c>
      <c r="AD40" s="63">
        <v>0</v>
      </c>
      <c r="AE40" s="63">
        <v>0</v>
      </c>
      <c r="AF40" s="63">
        <v>0</v>
      </c>
      <c r="AG40" s="63">
        <v>1</v>
      </c>
      <c r="AH40" s="63">
        <v>0</v>
      </c>
      <c r="AI40" s="63">
        <v>3</v>
      </c>
      <c r="AJ40" s="63">
        <v>51</v>
      </c>
      <c r="AK40" s="63">
        <v>9</v>
      </c>
      <c r="AL40" s="63">
        <v>0</v>
      </c>
      <c r="AM40" s="63">
        <v>19</v>
      </c>
      <c r="AN40" s="63">
        <v>0</v>
      </c>
      <c r="AO40" s="63">
        <v>0</v>
      </c>
      <c r="AP40" s="63">
        <v>0</v>
      </c>
      <c r="AQ40" s="63">
        <v>252</v>
      </c>
      <c r="AR40" s="63">
        <v>139</v>
      </c>
      <c r="AS40" s="63">
        <v>927</v>
      </c>
      <c r="AT40" s="63">
        <v>881</v>
      </c>
      <c r="AU40" s="63">
        <v>681</v>
      </c>
      <c r="AV40" s="63">
        <v>0</v>
      </c>
      <c r="AW40" s="63">
        <v>3</v>
      </c>
      <c r="AX40" s="63">
        <v>189</v>
      </c>
      <c r="AY40" s="63">
        <v>3</v>
      </c>
      <c r="AZ40" s="63">
        <v>38</v>
      </c>
      <c r="BA40" s="63">
        <v>14</v>
      </c>
      <c r="BB40" s="63">
        <v>808</v>
      </c>
      <c r="BC40" s="63">
        <v>2</v>
      </c>
      <c r="BD40" s="63">
        <v>2398</v>
      </c>
      <c r="BE40" s="63">
        <v>511</v>
      </c>
      <c r="BF40" s="63">
        <v>0</v>
      </c>
      <c r="BG40" s="63">
        <v>16</v>
      </c>
      <c r="BH40" s="63">
        <v>0</v>
      </c>
      <c r="BI40" s="63">
        <v>52</v>
      </c>
      <c r="BJ40" s="63">
        <v>27</v>
      </c>
      <c r="BK40" s="63">
        <v>195</v>
      </c>
      <c r="BL40" s="63">
        <v>479</v>
      </c>
      <c r="BM40" s="63">
        <v>0</v>
      </c>
      <c r="BN40" s="63">
        <v>0</v>
      </c>
      <c r="BO40" s="63">
        <v>13</v>
      </c>
      <c r="BP40" s="63">
        <v>0</v>
      </c>
      <c r="BQ40" s="63">
        <v>0</v>
      </c>
      <c r="BR40" s="63">
        <v>0</v>
      </c>
      <c r="BS40" s="63">
        <v>0</v>
      </c>
      <c r="BT40" s="63">
        <v>0</v>
      </c>
      <c r="BU40" s="63">
        <v>0</v>
      </c>
      <c r="BV40" s="63">
        <v>0</v>
      </c>
      <c r="BW40" s="63">
        <v>0</v>
      </c>
      <c r="BX40" s="63">
        <v>0</v>
      </c>
      <c r="BY40" s="63">
        <v>1</v>
      </c>
      <c r="BZ40" s="63">
        <v>0</v>
      </c>
      <c r="CA40" s="63">
        <v>0</v>
      </c>
      <c r="CB40" s="63">
        <v>0</v>
      </c>
      <c r="CC40" s="63">
        <v>0</v>
      </c>
      <c r="CD40" s="63">
        <v>0</v>
      </c>
      <c r="CE40" s="63">
        <v>0</v>
      </c>
      <c r="CF40" s="63">
        <v>0</v>
      </c>
      <c r="CG40" s="63">
        <v>0</v>
      </c>
      <c r="CH40" s="63">
        <v>0</v>
      </c>
      <c r="CI40" s="63">
        <v>0</v>
      </c>
      <c r="CJ40" s="63">
        <v>0</v>
      </c>
      <c r="CK40" s="63">
        <v>0</v>
      </c>
      <c r="CL40" s="63">
        <v>0</v>
      </c>
      <c r="CM40" s="63">
        <v>0</v>
      </c>
      <c r="CN40" s="63">
        <v>0</v>
      </c>
      <c r="CO40" s="63">
        <v>1</v>
      </c>
      <c r="CP40" s="63">
        <v>1</v>
      </c>
      <c r="CQ40" s="63">
        <v>0</v>
      </c>
      <c r="CR40" s="63">
        <v>0</v>
      </c>
      <c r="CS40" s="63">
        <v>0</v>
      </c>
      <c r="CT40" s="63">
        <v>0</v>
      </c>
      <c r="CU40" s="63">
        <v>0</v>
      </c>
      <c r="CV40" s="63">
        <v>2</v>
      </c>
      <c r="CW40" s="63">
        <v>5</v>
      </c>
      <c r="CX40" s="63">
        <v>0</v>
      </c>
      <c r="CY40" s="63">
        <v>0</v>
      </c>
      <c r="CZ40" s="63">
        <v>1</v>
      </c>
      <c r="DA40" s="63">
        <v>0</v>
      </c>
      <c r="DB40" s="24">
        <v>74</v>
      </c>
      <c r="DC40" s="24">
        <v>7814</v>
      </c>
      <c r="DD40" s="44">
        <v>0</v>
      </c>
      <c r="DE40" s="63">
        <v>1</v>
      </c>
      <c r="DF40" s="63">
        <v>0</v>
      </c>
      <c r="DG40" s="63">
        <v>0</v>
      </c>
      <c r="DH40" s="63">
        <v>0</v>
      </c>
      <c r="DI40" s="63">
        <v>0</v>
      </c>
      <c r="DJ40" s="63">
        <v>64</v>
      </c>
      <c r="DK40" s="24">
        <v>0</v>
      </c>
      <c r="DL40" s="63">
        <v>65</v>
      </c>
      <c r="DM40" s="40">
        <v>7879</v>
      </c>
      <c r="DN40" s="40">
        <v>4276</v>
      </c>
      <c r="DO40" s="40">
        <v>4341</v>
      </c>
      <c r="DP40" s="40">
        <v>12155</v>
      </c>
      <c r="DQ40" s="40">
        <v>-7823</v>
      </c>
      <c r="DR40" s="40">
        <v>-3482</v>
      </c>
      <c r="DS40" s="40">
        <v>4332</v>
      </c>
    </row>
    <row r="41" spans="1:123" ht="12.75" customHeight="1">
      <c r="A41" s="254">
        <v>269</v>
      </c>
      <c r="B41" s="83" t="s">
        <v>278</v>
      </c>
      <c r="C41" s="63">
        <v>0</v>
      </c>
      <c r="D41" s="63">
        <v>0</v>
      </c>
      <c r="E41" s="63">
        <v>0</v>
      </c>
      <c r="F41" s="63">
        <v>0</v>
      </c>
      <c r="G41" s="63">
        <v>0</v>
      </c>
      <c r="H41" s="63">
        <v>0</v>
      </c>
      <c r="I41" s="63">
        <v>0</v>
      </c>
      <c r="J41" s="63">
        <v>0</v>
      </c>
      <c r="K41" s="63">
        <v>0</v>
      </c>
      <c r="L41" s="63">
        <v>0</v>
      </c>
      <c r="M41" s="63">
        <v>0</v>
      </c>
      <c r="N41" s="63">
        <v>0</v>
      </c>
      <c r="O41" s="63">
        <v>0</v>
      </c>
      <c r="P41" s="63">
        <v>0</v>
      </c>
      <c r="Q41" s="63">
        <v>133</v>
      </c>
      <c r="R41" s="63">
        <v>0</v>
      </c>
      <c r="S41" s="63">
        <v>0</v>
      </c>
      <c r="T41" s="63">
        <v>0</v>
      </c>
      <c r="U41" s="63">
        <v>0</v>
      </c>
      <c r="V41" s="63">
        <v>0</v>
      </c>
      <c r="W41" s="63">
        <v>0</v>
      </c>
      <c r="X41" s="63">
        <v>0</v>
      </c>
      <c r="Y41" s="63">
        <v>0</v>
      </c>
      <c r="Z41" s="63">
        <v>0</v>
      </c>
      <c r="AA41" s="63">
        <v>0</v>
      </c>
      <c r="AB41" s="63">
        <v>0</v>
      </c>
      <c r="AC41" s="63">
        <v>0</v>
      </c>
      <c r="AD41" s="63">
        <v>0</v>
      </c>
      <c r="AE41" s="63">
        <v>3</v>
      </c>
      <c r="AF41" s="63">
        <v>0</v>
      </c>
      <c r="AG41" s="63">
        <v>0</v>
      </c>
      <c r="AH41" s="63">
        <v>0</v>
      </c>
      <c r="AI41" s="63">
        <v>112</v>
      </c>
      <c r="AJ41" s="63">
        <v>18</v>
      </c>
      <c r="AK41" s="63">
        <v>68</v>
      </c>
      <c r="AL41" s="63">
        <v>18</v>
      </c>
      <c r="AM41" s="63">
        <v>2</v>
      </c>
      <c r="AN41" s="63">
        <v>0</v>
      </c>
      <c r="AO41" s="63">
        <v>0</v>
      </c>
      <c r="AP41" s="63">
        <v>2</v>
      </c>
      <c r="AQ41" s="63">
        <v>1038</v>
      </c>
      <c r="AR41" s="63">
        <v>1294</v>
      </c>
      <c r="AS41" s="63">
        <v>979</v>
      </c>
      <c r="AT41" s="63">
        <v>405</v>
      </c>
      <c r="AU41" s="63">
        <v>765</v>
      </c>
      <c r="AV41" s="63">
        <v>59</v>
      </c>
      <c r="AW41" s="63">
        <v>33</v>
      </c>
      <c r="AX41" s="63">
        <v>112</v>
      </c>
      <c r="AY41" s="63">
        <v>64</v>
      </c>
      <c r="AZ41" s="63">
        <v>0</v>
      </c>
      <c r="BA41" s="63">
        <v>94</v>
      </c>
      <c r="BB41" s="63">
        <v>238</v>
      </c>
      <c r="BC41" s="63">
        <v>2</v>
      </c>
      <c r="BD41" s="63">
        <v>2132</v>
      </c>
      <c r="BE41" s="63">
        <v>1970</v>
      </c>
      <c r="BF41" s="63">
        <v>0</v>
      </c>
      <c r="BG41" s="63">
        <v>9</v>
      </c>
      <c r="BH41" s="63">
        <v>0</v>
      </c>
      <c r="BI41" s="63">
        <v>53</v>
      </c>
      <c r="BJ41" s="63">
        <v>62</v>
      </c>
      <c r="BK41" s="63">
        <v>62</v>
      </c>
      <c r="BL41" s="63">
        <v>4</v>
      </c>
      <c r="BM41" s="63">
        <v>0</v>
      </c>
      <c r="BN41" s="63">
        <v>0</v>
      </c>
      <c r="BO41" s="63">
        <v>0</v>
      </c>
      <c r="BP41" s="63">
        <v>0</v>
      </c>
      <c r="BQ41" s="63">
        <v>0</v>
      </c>
      <c r="BR41" s="63">
        <v>0</v>
      </c>
      <c r="BS41" s="63">
        <v>0</v>
      </c>
      <c r="BT41" s="63">
        <v>0</v>
      </c>
      <c r="BU41" s="63">
        <v>0</v>
      </c>
      <c r="BV41" s="63">
        <v>0</v>
      </c>
      <c r="BW41" s="63">
        <v>0</v>
      </c>
      <c r="BX41" s="63">
        <v>0</v>
      </c>
      <c r="BY41" s="63">
        <v>0</v>
      </c>
      <c r="BZ41" s="63">
        <v>0</v>
      </c>
      <c r="CA41" s="63">
        <v>0</v>
      </c>
      <c r="CB41" s="63">
        <v>0</v>
      </c>
      <c r="CC41" s="63">
        <v>0</v>
      </c>
      <c r="CD41" s="63">
        <v>0</v>
      </c>
      <c r="CE41" s="63">
        <v>0</v>
      </c>
      <c r="CF41" s="63">
        <v>0</v>
      </c>
      <c r="CG41" s="63">
        <v>0</v>
      </c>
      <c r="CH41" s="63">
        <v>0</v>
      </c>
      <c r="CI41" s="63">
        <v>0</v>
      </c>
      <c r="CJ41" s="63">
        <v>9</v>
      </c>
      <c r="CK41" s="63">
        <v>0</v>
      </c>
      <c r="CL41" s="63">
        <v>0</v>
      </c>
      <c r="CM41" s="63">
        <v>0</v>
      </c>
      <c r="CN41" s="63">
        <v>0</v>
      </c>
      <c r="CO41" s="63">
        <v>0</v>
      </c>
      <c r="CP41" s="63">
        <v>0</v>
      </c>
      <c r="CQ41" s="63">
        <v>0</v>
      </c>
      <c r="CR41" s="63">
        <v>0</v>
      </c>
      <c r="CS41" s="63">
        <v>0</v>
      </c>
      <c r="CT41" s="63">
        <v>19</v>
      </c>
      <c r="CU41" s="63">
        <v>0</v>
      </c>
      <c r="CV41" s="63">
        <v>0</v>
      </c>
      <c r="CW41" s="63">
        <v>0</v>
      </c>
      <c r="CX41" s="63">
        <v>0</v>
      </c>
      <c r="CY41" s="63">
        <v>0</v>
      </c>
      <c r="CZ41" s="63">
        <v>0</v>
      </c>
      <c r="DA41" s="63">
        <v>0</v>
      </c>
      <c r="DB41" s="24">
        <v>61</v>
      </c>
      <c r="DC41" s="24">
        <v>9820</v>
      </c>
      <c r="DD41" s="44">
        <v>0</v>
      </c>
      <c r="DE41" s="63">
        <v>0</v>
      </c>
      <c r="DF41" s="63">
        <v>0</v>
      </c>
      <c r="DG41" s="63">
        <v>0</v>
      </c>
      <c r="DH41" s="63">
        <v>0</v>
      </c>
      <c r="DI41" s="63">
        <v>0</v>
      </c>
      <c r="DJ41" s="63">
        <v>-5</v>
      </c>
      <c r="DK41" s="24">
        <v>0</v>
      </c>
      <c r="DL41" s="63">
        <v>-5</v>
      </c>
      <c r="DM41" s="40">
        <v>9815</v>
      </c>
      <c r="DN41" s="40">
        <v>1266</v>
      </c>
      <c r="DO41" s="40">
        <v>1261</v>
      </c>
      <c r="DP41" s="40">
        <v>11081</v>
      </c>
      <c r="DQ41" s="40">
        <v>-8228</v>
      </c>
      <c r="DR41" s="40">
        <v>-6967</v>
      </c>
      <c r="DS41" s="40">
        <v>2853</v>
      </c>
    </row>
    <row r="42" spans="1:123" ht="12.75" customHeight="1">
      <c r="A42" s="254">
        <v>271</v>
      </c>
      <c r="B42" s="83" t="s">
        <v>279</v>
      </c>
      <c r="C42" s="63">
        <v>0</v>
      </c>
      <c r="D42" s="63">
        <v>0</v>
      </c>
      <c r="E42" s="63">
        <v>0</v>
      </c>
      <c r="F42" s="63">
        <v>0</v>
      </c>
      <c r="G42" s="63">
        <v>0</v>
      </c>
      <c r="H42" s="63">
        <v>0</v>
      </c>
      <c r="I42" s="63">
        <v>0</v>
      </c>
      <c r="J42" s="63">
        <v>0</v>
      </c>
      <c r="K42" s="63">
        <v>0</v>
      </c>
      <c r="L42" s="63">
        <v>0</v>
      </c>
      <c r="M42" s="63">
        <v>0</v>
      </c>
      <c r="N42" s="63">
        <v>0</v>
      </c>
      <c r="O42" s="63">
        <v>0</v>
      </c>
      <c r="P42" s="63">
        <v>0</v>
      </c>
      <c r="Q42" s="63">
        <v>2</v>
      </c>
      <c r="R42" s="63">
        <v>0</v>
      </c>
      <c r="S42" s="63">
        <v>0</v>
      </c>
      <c r="T42" s="63">
        <v>-6</v>
      </c>
      <c r="U42" s="63">
        <v>0</v>
      </c>
      <c r="V42" s="63">
        <v>544</v>
      </c>
      <c r="W42" s="63">
        <v>0</v>
      </c>
      <c r="X42" s="63">
        <v>216</v>
      </c>
      <c r="Y42" s="63">
        <v>0</v>
      </c>
      <c r="Z42" s="63">
        <v>0</v>
      </c>
      <c r="AA42" s="63">
        <v>0</v>
      </c>
      <c r="AB42" s="63">
        <v>127</v>
      </c>
      <c r="AC42" s="63">
        <v>0</v>
      </c>
      <c r="AD42" s="63">
        <v>0</v>
      </c>
      <c r="AE42" s="63">
        <v>26</v>
      </c>
      <c r="AF42" s="63">
        <v>-1</v>
      </c>
      <c r="AG42" s="63">
        <v>0</v>
      </c>
      <c r="AH42" s="63">
        <v>1</v>
      </c>
      <c r="AI42" s="63">
        <v>0</v>
      </c>
      <c r="AJ42" s="63">
        <v>528</v>
      </c>
      <c r="AK42" s="63">
        <v>300</v>
      </c>
      <c r="AL42" s="63">
        <v>1880</v>
      </c>
      <c r="AM42" s="63">
        <v>4</v>
      </c>
      <c r="AN42" s="63">
        <v>-1</v>
      </c>
      <c r="AO42" s="63">
        <v>13218</v>
      </c>
      <c r="AP42" s="63">
        <v>8162</v>
      </c>
      <c r="AQ42" s="63">
        <v>8</v>
      </c>
      <c r="AR42" s="63">
        <v>218</v>
      </c>
      <c r="AS42" s="63">
        <v>51</v>
      </c>
      <c r="AT42" s="63">
        <v>52</v>
      </c>
      <c r="AU42" s="63">
        <v>6963</v>
      </c>
      <c r="AV42" s="63">
        <v>5952</v>
      </c>
      <c r="AW42" s="63">
        <v>173</v>
      </c>
      <c r="AX42" s="63">
        <v>148</v>
      </c>
      <c r="AY42" s="63">
        <v>2</v>
      </c>
      <c r="AZ42" s="63">
        <v>13</v>
      </c>
      <c r="BA42" s="63">
        <v>265</v>
      </c>
      <c r="BB42" s="63">
        <v>1646</v>
      </c>
      <c r="BC42" s="63">
        <v>0</v>
      </c>
      <c r="BD42" s="63">
        <v>517</v>
      </c>
      <c r="BE42" s="63">
        <v>6</v>
      </c>
      <c r="BF42" s="63">
        <v>0</v>
      </c>
      <c r="BG42" s="63">
        <v>54</v>
      </c>
      <c r="BH42" s="63">
        <v>0</v>
      </c>
      <c r="BI42" s="63">
        <v>20</v>
      </c>
      <c r="BJ42" s="63">
        <v>0</v>
      </c>
      <c r="BK42" s="63">
        <v>0</v>
      </c>
      <c r="BL42" s="63">
        <v>0</v>
      </c>
      <c r="BM42" s="63">
        <v>0</v>
      </c>
      <c r="BN42" s="63">
        <v>0</v>
      </c>
      <c r="BO42" s="63">
        <v>1</v>
      </c>
      <c r="BP42" s="63">
        <v>0</v>
      </c>
      <c r="BQ42" s="63">
        <v>0</v>
      </c>
      <c r="BR42" s="63">
        <v>0</v>
      </c>
      <c r="BS42" s="63">
        <v>0</v>
      </c>
      <c r="BT42" s="63">
        <v>0</v>
      </c>
      <c r="BU42" s="63">
        <v>0</v>
      </c>
      <c r="BV42" s="63">
        <v>0</v>
      </c>
      <c r="BW42" s="63">
        <v>0</v>
      </c>
      <c r="BX42" s="63">
        <v>0</v>
      </c>
      <c r="BY42" s="63">
        <v>0</v>
      </c>
      <c r="BZ42" s="63">
        <v>0</v>
      </c>
      <c r="CA42" s="63">
        <v>0</v>
      </c>
      <c r="CB42" s="63">
        <v>0</v>
      </c>
      <c r="CC42" s="63">
        <v>0</v>
      </c>
      <c r="CD42" s="63">
        <v>0</v>
      </c>
      <c r="CE42" s="63">
        <v>0</v>
      </c>
      <c r="CF42" s="63">
        <v>0</v>
      </c>
      <c r="CG42" s="63">
        <v>0</v>
      </c>
      <c r="CH42" s="63">
        <v>0</v>
      </c>
      <c r="CI42" s="63">
        <v>6</v>
      </c>
      <c r="CJ42" s="63">
        <v>0</v>
      </c>
      <c r="CK42" s="63">
        <v>0</v>
      </c>
      <c r="CL42" s="63">
        <v>2</v>
      </c>
      <c r="CM42" s="63">
        <v>0</v>
      </c>
      <c r="CN42" s="63">
        <v>0</v>
      </c>
      <c r="CO42" s="63">
        <v>0</v>
      </c>
      <c r="CP42" s="63">
        <v>0</v>
      </c>
      <c r="CQ42" s="63">
        <v>0</v>
      </c>
      <c r="CR42" s="63">
        <v>0</v>
      </c>
      <c r="CS42" s="63">
        <v>0</v>
      </c>
      <c r="CT42" s="63">
        <v>0</v>
      </c>
      <c r="CU42" s="63">
        <v>0</v>
      </c>
      <c r="CV42" s="63">
        <v>0</v>
      </c>
      <c r="CW42" s="63">
        <v>0</v>
      </c>
      <c r="CX42" s="63">
        <v>0</v>
      </c>
      <c r="CY42" s="63">
        <v>0</v>
      </c>
      <c r="CZ42" s="63">
        <v>0</v>
      </c>
      <c r="DA42" s="63">
        <v>0</v>
      </c>
      <c r="DB42" s="24">
        <v>66</v>
      </c>
      <c r="DC42" s="24">
        <v>41163</v>
      </c>
      <c r="DD42" s="44">
        <v>0</v>
      </c>
      <c r="DE42" s="63">
        <v>1469</v>
      </c>
      <c r="DF42" s="63">
        <v>0</v>
      </c>
      <c r="DG42" s="63">
        <v>0</v>
      </c>
      <c r="DH42" s="63">
        <v>0</v>
      </c>
      <c r="DI42" s="63">
        <v>0</v>
      </c>
      <c r="DJ42" s="63">
        <v>7374</v>
      </c>
      <c r="DK42" s="24">
        <v>0</v>
      </c>
      <c r="DL42" s="63">
        <v>8843</v>
      </c>
      <c r="DM42" s="40">
        <v>50006</v>
      </c>
      <c r="DN42" s="40">
        <v>388197</v>
      </c>
      <c r="DO42" s="40">
        <v>397040</v>
      </c>
      <c r="DP42" s="40">
        <v>438203</v>
      </c>
      <c r="DQ42" s="40">
        <v>-35349</v>
      </c>
      <c r="DR42" s="40">
        <v>361691</v>
      </c>
      <c r="DS42" s="40">
        <v>402854</v>
      </c>
    </row>
    <row r="43" spans="1:123" ht="12.75" customHeight="1">
      <c r="A43" s="255">
        <v>272</v>
      </c>
      <c r="B43" s="256" t="s">
        <v>280</v>
      </c>
      <c r="C43" s="64">
        <v>0</v>
      </c>
      <c r="D43" s="64">
        <v>0</v>
      </c>
      <c r="E43" s="64">
        <v>0</v>
      </c>
      <c r="F43" s="64">
        <v>0</v>
      </c>
      <c r="G43" s="64">
        <v>0</v>
      </c>
      <c r="H43" s="64">
        <v>8</v>
      </c>
      <c r="I43" s="64">
        <v>0</v>
      </c>
      <c r="J43" s="64">
        <v>107</v>
      </c>
      <c r="K43" s="64">
        <v>157</v>
      </c>
      <c r="L43" s="64">
        <v>0</v>
      </c>
      <c r="M43" s="64">
        <v>0</v>
      </c>
      <c r="N43" s="64">
        <v>0</v>
      </c>
      <c r="O43" s="64">
        <v>0</v>
      </c>
      <c r="P43" s="64">
        <v>5</v>
      </c>
      <c r="Q43" s="64">
        <v>74</v>
      </c>
      <c r="R43" s="64">
        <v>0</v>
      </c>
      <c r="S43" s="64">
        <v>0</v>
      </c>
      <c r="T43" s="64">
        <v>39</v>
      </c>
      <c r="U43" s="64">
        <v>0</v>
      </c>
      <c r="V43" s="64">
        <v>1</v>
      </c>
      <c r="W43" s="64">
        <v>0</v>
      </c>
      <c r="X43" s="64">
        <v>0</v>
      </c>
      <c r="Y43" s="64">
        <v>0</v>
      </c>
      <c r="Z43" s="64">
        <v>0</v>
      </c>
      <c r="AA43" s="64">
        <v>41</v>
      </c>
      <c r="AB43" s="64">
        <v>80</v>
      </c>
      <c r="AC43" s="64">
        <v>6</v>
      </c>
      <c r="AD43" s="64">
        <v>0</v>
      </c>
      <c r="AE43" s="64">
        <v>120</v>
      </c>
      <c r="AF43" s="64">
        <v>39</v>
      </c>
      <c r="AG43" s="64">
        <v>5</v>
      </c>
      <c r="AH43" s="64">
        <v>0</v>
      </c>
      <c r="AI43" s="64">
        <v>32</v>
      </c>
      <c r="AJ43" s="64">
        <v>32</v>
      </c>
      <c r="AK43" s="64">
        <v>95</v>
      </c>
      <c r="AL43" s="64">
        <v>0</v>
      </c>
      <c r="AM43" s="64">
        <v>0</v>
      </c>
      <c r="AN43" s="64">
        <v>0</v>
      </c>
      <c r="AO43" s="64">
        <v>6</v>
      </c>
      <c r="AP43" s="64">
        <v>3079</v>
      </c>
      <c r="AQ43" s="64">
        <v>542</v>
      </c>
      <c r="AR43" s="64">
        <v>840</v>
      </c>
      <c r="AS43" s="64">
        <v>1721</v>
      </c>
      <c r="AT43" s="64">
        <v>608</v>
      </c>
      <c r="AU43" s="64">
        <v>2960</v>
      </c>
      <c r="AV43" s="64">
        <v>5464</v>
      </c>
      <c r="AW43" s="64">
        <v>465</v>
      </c>
      <c r="AX43" s="64">
        <v>847</v>
      </c>
      <c r="AY43" s="64">
        <v>110</v>
      </c>
      <c r="AZ43" s="64">
        <v>276</v>
      </c>
      <c r="BA43" s="64">
        <v>579</v>
      </c>
      <c r="BB43" s="64">
        <v>9264</v>
      </c>
      <c r="BC43" s="64">
        <v>32</v>
      </c>
      <c r="BD43" s="64">
        <v>4603</v>
      </c>
      <c r="BE43" s="64">
        <v>669</v>
      </c>
      <c r="BF43" s="64">
        <v>0</v>
      </c>
      <c r="BG43" s="64">
        <v>98</v>
      </c>
      <c r="BH43" s="64">
        <v>0</v>
      </c>
      <c r="BI43" s="64">
        <v>1838</v>
      </c>
      <c r="BJ43" s="64">
        <v>949</v>
      </c>
      <c r="BK43" s="64">
        <v>676</v>
      </c>
      <c r="BL43" s="64">
        <v>1292</v>
      </c>
      <c r="BM43" s="64">
        <v>90</v>
      </c>
      <c r="BN43" s="64">
        <v>0</v>
      </c>
      <c r="BO43" s="64">
        <v>10</v>
      </c>
      <c r="BP43" s="64">
        <v>0</v>
      </c>
      <c r="BQ43" s="64">
        <v>7</v>
      </c>
      <c r="BR43" s="64">
        <v>0</v>
      </c>
      <c r="BS43" s="64">
        <v>0</v>
      </c>
      <c r="BT43" s="64">
        <v>0</v>
      </c>
      <c r="BU43" s="64">
        <v>0</v>
      </c>
      <c r="BV43" s="64">
        <v>0</v>
      </c>
      <c r="BW43" s="64">
        <v>0</v>
      </c>
      <c r="BX43" s="64">
        <v>0</v>
      </c>
      <c r="BY43" s="64">
        <v>20</v>
      </c>
      <c r="BZ43" s="64">
        <v>0</v>
      </c>
      <c r="CA43" s="64">
        <v>0</v>
      </c>
      <c r="CB43" s="64">
        <v>0</v>
      </c>
      <c r="CC43" s="64">
        <v>0</v>
      </c>
      <c r="CD43" s="64">
        <v>0</v>
      </c>
      <c r="CE43" s="64">
        <v>0</v>
      </c>
      <c r="CF43" s="64">
        <v>0</v>
      </c>
      <c r="CG43" s="64">
        <v>0</v>
      </c>
      <c r="CH43" s="64">
        <v>0</v>
      </c>
      <c r="CI43" s="64">
        <v>14</v>
      </c>
      <c r="CJ43" s="64">
        <v>82</v>
      </c>
      <c r="CK43" s="64">
        <v>0</v>
      </c>
      <c r="CL43" s="64">
        <v>5</v>
      </c>
      <c r="CM43" s="64">
        <v>932</v>
      </c>
      <c r="CN43" s="64">
        <v>0</v>
      </c>
      <c r="CO43" s="64">
        <v>11</v>
      </c>
      <c r="CP43" s="64">
        <v>41</v>
      </c>
      <c r="CQ43" s="64">
        <v>12</v>
      </c>
      <c r="CR43" s="64">
        <v>0</v>
      </c>
      <c r="CS43" s="64">
        <v>0</v>
      </c>
      <c r="CT43" s="64">
        <v>115</v>
      </c>
      <c r="CU43" s="64">
        <v>6</v>
      </c>
      <c r="CV43" s="64">
        <v>44</v>
      </c>
      <c r="CW43" s="64">
        <v>56</v>
      </c>
      <c r="CX43" s="64">
        <v>26</v>
      </c>
      <c r="CY43" s="64">
        <v>0</v>
      </c>
      <c r="CZ43" s="64">
        <v>15</v>
      </c>
      <c r="DA43" s="64">
        <v>10</v>
      </c>
      <c r="DB43" s="25">
        <v>155</v>
      </c>
      <c r="DC43" s="25">
        <v>39410</v>
      </c>
      <c r="DD43" s="51">
        <v>14</v>
      </c>
      <c r="DE43" s="64">
        <v>87</v>
      </c>
      <c r="DF43" s="64">
        <v>0</v>
      </c>
      <c r="DG43" s="64">
        <v>0</v>
      </c>
      <c r="DH43" s="64">
        <v>0</v>
      </c>
      <c r="DI43" s="64">
        <v>7525</v>
      </c>
      <c r="DJ43" s="64">
        <v>-82</v>
      </c>
      <c r="DK43" s="25">
        <v>3</v>
      </c>
      <c r="DL43" s="64">
        <v>7547</v>
      </c>
      <c r="DM43" s="48">
        <v>46957</v>
      </c>
      <c r="DN43" s="48">
        <v>22444</v>
      </c>
      <c r="DO43" s="48">
        <v>29991</v>
      </c>
      <c r="DP43" s="48">
        <v>69401</v>
      </c>
      <c r="DQ43" s="48">
        <v>-43888</v>
      </c>
      <c r="DR43" s="48">
        <v>-13897</v>
      </c>
      <c r="DS43" s="48">
        <v>25513</v>
      </c>
    </row>
    <row r="44" spans="1:123" ht="12.75" customHeight="1">
      <c r="A44" s="254">
        <v>281</v>
      </c>
      <c r="B44" s="83" t="s">
        <v>281</v>
      </c>
      <c r="C44" s="63">
        <v>0</v>
      </c>
      <c r="D44" s="63">
        <v>0</v>
      </c>
      <c r="E44" s="63">
        <v>0</v>
      </c>
      <c r="F44" s="63">
        <v>1</v>
      </c>
      <c r="G44" s="63">
        <v>6</v>
      </c>
      <c r="H44" s="63">
        <v>0</v>
      </c>
      <c r="I44" s="63">
        <v>0</v>
      </c>
      <c r="J44" s="63">
        <v>0</v>
      </c>
      <c r="K44" s="63">
        <v>0</v>
      </c>
      <c r="L44" s="63">
        <v>0</v>
      </c>
      <c r="M44" s="63">
        <v>0</v>
      </c>
      <c r="N44" s="63">
        <v>0</v>
      </c>
      <c r="O44" s="63">
        <v>0</v>
      </c>
      <c r="P44" s="63">
        <v>0</v>
      </c>
      <c r="Q44" s="63">
        <v>5</v>
      </c>
      <c r="R44" s="63">
        <v>0</v>
      </c>
      <c r="S44" s="63">
        <v>0</v>
      </c>
      <c r="T44" s="63">
        <v>0</v>
      </c>
      <c r="U44" s="63">
        <v>0</v>
      </c>
      <c r="V44" s="63">
        <v>0</v>
      </c>
      <c r="W44" s="63">
        <v>0</v>
      </c>
      <c r="X44" s="63">
        <v>0</v>
      </c>
      <c r="Y44" s="63">
        <v>0</v>
      </c>
      <c r="Z44" s="63">
        <v>0</v>
      </c>
      <c r="AA44" s="63">
        <v>0</v>
      </c>
      <c r="AB44" s="63">
        <v>0</v>
      </c>
      <c r="AC44" s="63">
        <v>0</v>
      </c>
      <c r="AD44" s="63">
        <v>0</v>
      </c>
      <c r="AE44" s="63">
        <v>0</v>
      </c>
      <c r="AF44" s="63">
        <v>0</v>
      </c>
      <c r="AG44" s="63">
        <v>0</v>
      </c>
      <c r="AH44" s="63">
        <v>0</v>
      </c>
      <c r="AI44" s="63">
        <v>3</v>
      </c>
      <c r="AJ44" s="63">
        <v>0</v>
      </c>
      <c r="AK44" s="63">
        <v>0</v>
      </c>
      <c r="AL44" s="63">
        <v>0</v>
      </c>
      <c r="AM44" s="63">
        <v>0</v>
      </c>
      <c r="AN44" s="63">
        <v>0</v>
      </c>
      <c r="AO44" s="63">
        <v>0</v>
      </c>
      <c r="AP44" s="63">
        <v>0</v>
      </c>
      <c r="AQ44" s="63">
        <v>225</v>
      </c>
      <c r="AR44" s="63">
        <v>12</v>
      </c>
      <c r="AS44" s="63">
        <v>24</v>
      </c>
      <c r="AT44" s="63">
        <v>5</v>
      </c>
      <c r="AU44" s="63">
        <v>0</v>
      </c>
      <c r="AV44" s="63">
        <v>0</v>
      </c>
      <c r="AW44" s="63">
        <v>0</v>
      </c>
      <c r="AX44" s="63">
        <v>0</v>
      </c>
      <c r="AY44" s="63">
        <v>0</v>
      </c>
      <c r="AZ44" s="63">
        <v>0</v>
      </c>
      <c r="BA44" s="63">
        <v>0</v>
      </c>
      <c r="BB44" s="63">
        <v>0</v>
      </c>
      <c r="BC44" s="63">
        <v>0</v>
      </c>
      <c r="BD44" s="63">
        <v>0</v>
      </c>
      <c r="BE44" s="63">
        <v>291</v>
      </c>
      <c r="BF44" s="63">
        <v>0</v>
      </c>
      <c r="BG44" s="63">
        <v>33</v>
      </c>
      <c r="BH44" s="63">
        <v>0</v>
      </c>
      <c r="BI44" s="63">
        <v>14103</v>
      </c>
      <c r="BJ44" s="63">
        <v>8422</v>
      </c>
      <c r="BK44" s="63">
        <v>4229</v>
      </c>
      <c r="BL44" s="63">
        <v>3013</v>
      </c>
      <c r="BM44" s="63">
        <v>0</v>
      </c>
      <c r="BN44" s="63">
        <v>0</v>
      </c>
      <c r="BO44" s="63">
        <v>0</v>
      </c>
      <c r="BP44" s="63">
        <v>0</v>
      </c>
      <c r="BQ44" s="63">
        <v>0</v>
      </c>
      <c r="BR44" s="63">
        <v>0</v>
      </c>
      <c r="BS44" s="63">
        <v>0</v>
      </c>
      <c r="BT44" s="63">
        <v>10</v>
      </c>
      <c r="BU44" s="63">
        <v>2</v>
      </c>
      <c r="BV44" s="63">
        <v>0</v>
      </c>
      <c r="BW44" s="63">
        <v>0</v>
      </c>
      <c r="BX44" s="63">
        <v>0</v>
      </c>
      <c r="BY44" s="63">
        <v>100</v>
      </c>
      <c r="BZ44" s="63">
        <v>0</v>
      </c>
      <c r="CA44" s="63">
        <v>0</v>
      </c>
      <c r="CB44" s="63">
        <v>0</v>
      </c>
      <c r="CC44" s="63">
        <v>1</v>
      </c>
      <c r="CD44" s="63">
        <v>0</v>
      </c>
      <c r="CE44" s="63">
        <v>0</v>
      </c>
      <c r="CF44" s="63">
        <v>0</v>
      </c>
      <c r="CG44" s="63">
        <v>0</v>
      </c>
      <c r="CH44" s="63">
        <v>0</v>
      </c>
      <c r="CI44" s="63">
        <v>0</v>
      </c>
      <c r="CJ44" s="63">
        <v>0</v>
      </c>
      <c r="CK44" s="63">
        <v>0</v>
      </c>
      <c r="CL44" s="63">
        <v>0</v>
      </c>
      <c r="CM44" s="63">
        <v>0</v>
      </c>
      <c r="CN44" s="63">
        <v>0</v>
      </c>
      <c r="CO44" s="63">
        <v>0</v>
      </c>
      <c r="CP44" s="63">
        <v>0</v>
      </c>
      <c r="CQ44" s="63">
        <v>0</v>
      </c>
      <c r="CR44" s="63">
        <v>3</v>
      </c>
      <c r="CS44" s="63">
        <v>0</v>
      </c>
      <c r="CT44" s="63">
        <v>8</v>
      </c>
      <c r="CU44" s="63">
        <v>0</v>
      </c>
      <c r="CV44" s="63">
        <v>0</v>
      </c>
      <c r="CW44" s="63">
        <v>0</v>
      </c>
      <c r="CX44" s="63">
        <v>0</v>
      </c>
      <c r="CY44" s="63">
        <v>0</v>
      </c>
      <c r="CZ44" s="63">
        <v>0</v>
      </c>
      <c r="DA44" s="63">
        <v>0</v>
      </c>
      <c r="DB44" s="24">
        <v>24</v>
      </c>
      <c r="DC44" s="24">
        <v>30520</v>
      </c>
      <c r="DD44" s="44">
        <v>0</v>
      </c>
      <c r="DE44" s="63">
        <v>223</v>
      </c>
      <c r="DF44" s="63">
        <v>1</v>
      </c>
      <c r="DG44" s="63">
        <v>0</v>
      </c>
      <c r="DH44" s="63">
        <v>4</v>
      </c>
      <c r="DI44" s="63">
        <v>156</v>
      </c>
      <c r="DJ44" s="63">
        <v>116</v>
      </c>
      <c r="DK44" s="24">
        <v>47</v>
      </c>
      <c r="DL44" s="63">
        <v>547</v>
      </c>
      <c r="DM44" s="40">
        <v>31067</v>
      </c>
      <c r="DN44" s="40">
        <v>8231</v>
      </c>
      <c r="DO44" s="40">
        <v>8778</v>
      </c>
      <c r="DP44" s="40">
        <v>39298</v>
      </c>
      <c r="DQ44" s="40">
        <v>-27806</v>
      </c>
      <c r="DR44" s="40">
        <v>-19028</v>
      </c>
      <c r="DS44" s="40">
        <v>11492</v>
      </c>
    </row>
    <row r="45" spans="1:123" ht="12.75" customHeight="1">
      <c r="A45" s="254">
        <v>289</v>
      </c>
      <c r="B45" s="83" t="s">
        <v>282</v>
      </c>
      <c r="C45" s="63">
        <v>123</v>
      </c>
      <c r="D45" s="63">
        <v>43</v>
      </c>
      <c r="E45" s="63">
        <v>0</v>
      </c>
      <c r="F45" s="63">
        <v>16</v>
      </c>
      <c r="G45" s="63">
        <v>83</v>
      </c>
      <c r="H45" s="63">
        <v>346</v>
      </c>
      <c r="I45" s="63">
        <v>0</v>
      </c>
      <c r="J45" s="63">
        <v>391</v>
      </c>
      <c r="K45" s="63">
        <v>3985</v>
      </c>
      <c r="L45" s="63">
        <v>14</v>
      </c>
      <c r="M45" s="63">
        <v>0</v>
      </c>
      <c r="N45" s="63">
        <v>0</v>
      </c>
      <c r="O45" s="63">
        <v>28</v>
      </c>
      <c r="P45" s="63">
        <v>70</v>
      </c>
      <c r="Q45" s="63">
        <v>346</v>
      </c>
      <c r="R45" s="63">
        <v>73</v>
      </c>
      <c r="S45" s="63">
        <v>4</v>
      </c>
      <c r="T45" s="63">
        <v>8</v>
      </c>
      <c r="U45" s="63">
        <v>0</v>
      </c>
      <c r="V45" s="63">
        <v>363</v>
      </c>
      <c r="W45" s="63">
        <v>44</v>
      </c>
      <c r="X45" s="63">
        <v>413</v>
      </c>
      <c r="Y45" s="63">
        <v>66</v>
      </c>
      <c r="Z45" s="63">
        <v>0</v>
      </c>
      <c r="AA45" s="63">
        <v>431</v>
      </c>
      <c r="AB45" s="63">
        <v>243</v>
      </c>
      <c r="AC45" s="63">
        <v>200</v>
      </c>
      <c r="AD45" s="63">
        <v>274</v>
      </c>
      <c r="AE45" s="63">
        <v>100</v>
      </c>
      <c r="AF45" s="63">
        <v>902</v>
      </c>
      <c r="AG45" s="63">
        <v>51</v>
      </c>
      <c r="AH45" s="63">
        <v>1</v>
      </c>
      <c r="AI45" s="63">
        <v>236</v>
      </c>
      <c r="AJ45" s="63">
        <v>362</v>
      </c>
      <c r="AK45" s="63">
        <v>259</v>
      </c>
      <c r="AL45" s="63">
        <v>34</v>
      </c>
      <c r="AM45" s="63">
        <v>24</v>
      </c>
      <c r="AN45" s="63">
        <v>0</v>
      </c>
      <c r="AO45" s="63">
        <v>48</v>
      </c>
      <c r="AP45" s="63">
        <v>104</v>
      </c>
      <c r="AQ45" s="63">
        <v>485</v>
      </c>
      <c r="AR45" s="63">
        <v>829</v>
      </c>
      <c r="AS45" s="63">
        <v>843</v>
      </c>
      <c r="AT45" s="63">
        <v>912</v>
      </c>
      <c r="AU45" s="63">
        <v>3262</v>
      </c>
      <c r="AV45" s="63">
        <v>3215</v>
      </c>
      <c r="AW45" s="63">
        <v>220</v>
      </c>
      <c r="AX45" s="63">
        <v>576</v>
      </c>
      <c r="AY45" s="63">
        <v>60</v>
      </c>
      <c r="AZ45" s="63">
        <v>250</v>
      </c>
      <c r="BA45" s="63">
        <v>192</v>
      </c>
      <c r="BB45" s="63">
        <v>4932</v>
      </c>
      <c r="BC45" s="63">
        <v>84</v>
      </c>
      <c r="BD45" s="63">
        <v>2339</v>
      </c>
      <c r="BE45" s="63">
        <v>1414</v>
      </c>
      <c r="BF45" s="63">
        <v>0</v>
      </c>
      <c r="BG45" s="63">
        <v>116</v>
      </c>
      <c r="BH45" s="63">
        <v>2</v>
      </c>
      <c r="BI45" s="63">
        <v>4573</v>
      </c>
      <c r="BJ45" s="63">
        <v>7079</v>
      </c>
      <c r="BK45" s="63">
        <v>1239</v>
      </c>
      <c r="BL45" s="63">
        <v>316</v>
      </c>
      <c r="BM45" s="63">
        <v>97</v>
      </c>
      <c r="BN45" s="63">
        <v>20</v>
      </c>
      <c r="BO45" s="63">
        <v>31</v>
      </c>
      <c r="BP45" s="63">
        <v>10</v>
      </c>
      <c r="BQ45" s="63">
        <v>1551</v>
      </c>
      <c r="BR45" s="63">
        <v>22</v>
      </c>
      <c r="BS45" s="63">
        <v>1</v>
      </c>
      <c r="BT45" s="63">
        <v>39</v>
      </c>
      <c r="BU45" s="63">
        <v>114</v>
      </c>
      <c r="BV45" s="63">
        <v>1</v>
      </c>
      <c r="BW45" s="63">
        <v>163</v>
      </c>
      <c r="BX45" s="63">
        <v>0</v>
      </c>
      <c r="BY45" s="63">
        <v>377</v>
      </c>
      <c r="BZ45" s="63">
        <v>0</v>
      </c>
      <c r="CA45" s="63">
        <v>0</v>
      </c>
      <c r="CB45" s="63">
        <v>127</v>
      </c>
      <c r="CC45" s="63">
        <v>53</v>
      </c>
      <c r="CD45" s="63">
        <v>0</v>
      </c>
      <c r="CE45" s="63">
        <v>92</v>
      </c>
      <c r="CF45" s="63">
        <v>2</v>
      </c>
      <c r="CG45" s="63">
        <v>5</v>
      </c>
      <c r="CH45" s="63">
        <v>0</v>
      </c>
      <c r="CI45" s="63">
        <v>5</v>
      </c>
      <c r="CJ45" s="63">
        <v>1938</v>
      </c>
      <c r="CK45" s="63">
        <v>25</v>
      </c>
      <c r="CL45" s="63">
        <v>7</v>
      </c>
      <c r="CM45" s="63">
        <v>113</v>
      </c>
      <c r="CN45" s="63">
        <v>0</v>
      </c>
      <c r="CO45" s="63">
        <v>54</v>
      </c>
      <c r="CP45" s="63">
        <v>51</v>
      </c>
      <c r="CQ45" s="63">
        <v>126</v>
      </c>
      <c r="CR45" s="63">
        <v>32</v>
      </c>
      <c r="CS45" s="63">
        <v>0</v>
      </c>
      <c r="CT45" s="63">
        <v>203</v>
      </c>
      <c r="CU45" s="63">
        <v>32</v>
      </c>
      <c r="CV45" s="63">
        <v>50</v>
      </c>
      <c r="CW45" s="63">
        <v>402</v>
      </c>
      <c r="CX45" s="63">
        <v>125</v>
      </c>
      <c r="CY45" s="63">
        <v>75</v>
      </c>
      <c r="CZ45" s="63">
        <v>224</v>
      </c>
      <c r="DA45" s="63">
        <v>4</v>
      </c>
      <c r="DB45" s="24">
        <v>86</v>
      </c>
      <c r="DC45" s="24">
        <v>48880</v>
      </c>
      <c r="DD45" s="44">
        <v>311</v>
      </c>
      <c r="DE45" s="63">
        <v>2247</v>
      </c>
      <c r="DF45" s="63">
        <v>0</v>
      </c>
      <c r="DG45" s="63">
        <v>0</v>
      </c>
      <c r="DH45" s="63">
        <v>29</v>
      </c>
      <c r="DI45" s="63">
        <v>1930</v>
      </c>
      <c r="DJ45" s="63">
        <v>-129</v>
      </c>
      <c r="DK45" s="24">
        <v>17</v>
      </c>
      <c r="DL45" s="63">
        <v>4405</v>
      </c>
      <c r="DM45" s="40">
        <v>53285</v>
      </c>
      <c r="DN45" s="40">
        <v>14686</v>
      </c>
      <c r="DO45" s="40">
        <v>19091</v>
      </c>
      <c r="DP45" s="40">
        <v>67971</v>
      </c>
      <c r="DQ45" s="40">
        <v>-46562</v>
      </c>
      <c r="DR45" s="40">
        <v>-27471</v>
      </c>
      <c r="DS45" s="40">
        <v>21409</v>
      </c>
    </row>
    <row r="46" spans="1:123" ht="12.75" customHeight="1">
      <c r="A46" s="254">
        <v>291</v>
      </c>
      <c r="B46" s="83" t="s">
        <v>283</v>
      </c>
      <c r="C46" s="63">
        <v>0</v>
      </c>
      <c r="D46" s="63">
        <v>0</v>
      </c>
      <c r="E46" s="63">
        <v>0</v>
      </c>
      <c r="F46" s="63">
        <v>0</v>
      </c>
      <c r="G46" s="63">
        <v>0</v>
      </c>
      <c r="H46" s="63">
        <v>19</v>
      </c>
      <c r="I46" s="63">
        <v>0</v>
      </c>
      <c r="J46" s="63">
        <v>0</v>
      </c>
      <c r="K46" s="63">
        <v>0</v>
      </c>
      <c r="L46" s="63">
        <v>0</v>
      </c>
      <c r="M46" s="63">
        <v>0</v>
      </c>
      <c r="N46" s="63">
        <v>0</v>
      </c>
      <c r="O46" s="63">
        <v>0</v>
      </c>
      <c r="P46" s="63">
        <v>2</v>
      </c>
      <c r="Q46" s="63">
        <v>87</v>
      </c>
      <c r="R46" s="63">
        <v>0</v>
      </c>
      <c r="S46" s="63">
        <v>0</v>
      </c>
      <c r="T46" s="63">
        <v>0</v>
      </c>
      <c r="U46" s="63">
        <v>0</v>
      </c>
      <c r="V46" s="63">
        <v>0</v>
      </c>
      <c r="W46" s="63">
        <v>0</v>
      </c>
      <c r="X46" s="63">
        <v>0</v>
      </c>
      <c r="Y46" s="63">
        <v>0</v>
      </c>
      <c r="Z46" s="63">
        <v>0</v>
      </c>
      <c r="AA46" s="63">
        <v>0</v>
      </c>
      <c r="AB46" s="63">
        <v>3</v>
      </c>
      <c r="AC46" s="63">
        <v>0</v>
      </c>
      <c r="AD46" s="63">
        <v>0</v>
      </c>
      <c r="AE46" s="63">
        <v>26</v>
      </c>
      <c r="AF46" s="63">
        <v>0</v>
      </c>
      <c r="AG46" s="63">
        <v>0</v>
      </c>
      <c r="AH46" s="63">
        <v>0</v>
      </c>
      <c r="AI46" s="63">
        <v>45</v>
      </c>
      <c r="AJ46" s="63">
        <v>95</v>
      </c>
      <c r="AK46" s="63">
        <v>29</v>
      </c>
      <c r="AL46" s="63">
        <v>0</v>
      </c>
      <c r="AM46" s="63">
        <v>5</v>
      </c>
      <c r="AN46" s="63">
        <v>0</v>
      </c>
      <c r="AO46" s="63">
        <v>0</v>
      </c>
      <c r="AP46" s="63">
        <v>0</v>
      </c>
      <c r="AQ46" s="63">
        <v>15</v>
      </c>
      <c r="AR46" s="63">
        <v>21</v>
      </c>
      <c r="AS46" s="63">
        <v>5621</v>
      </c>
      <c r="AT46" s="63">
        <v>1162</v>
      </c>
      <c r="AU46" s="63">
        <v>1003</v>
      </c>
      <c r="AV46" s="63">
        <v>485</v>
      </c>
      <c r="AW46" s="63">
        <v>17</v>
      </c>
      <c r="AX46" s="63">
        <v>265</v>
      </c>
      <c r="AY46" s="63">
        <v>48</v>
      </c>
      <c r="AZ46" s="63">
        <v>29</v>
      </c>
      <c r="BA46" s="63">
        <v>8</v>
      </c>
      <c r="BB46" s="63">
        <v>1105</v>
      </c>
      <c r="BC46" s="63">
        <v>3</v>
      </c>
      <c r="BD46" s="63">
        <v>1242</v>
      </c>
      <c r="BE46" s="63">
        <v>1359</v>
      </c>
      <c r="BF46" s="63">
        <v>0</v>
      </c>
      <c r="BG46" s="63">
        <v>1</v>
      </c>
      <c r="BH46" s="63">
        <v>0</v>
      </c>
      <c r="BI46" s="63">
        <v>2119</v>
      </c>
      <c r="BJ46" s="63">
        <v>64</v>
      </c>
      <c r="BK46" s="63">
        <v>450</v>
      </c>
      <c r="BL46" s="63">
        <v>344</v>
      </c>
      <c r="BM46" s="63">
        <v>0</v>
      </c>
      <c r="BN46" s="63">
        <v>0</v>
      </c>
      <c r="BO46" s="63">
        <v>167</v>
      </c>
      <c r="BP46" s="63">
        <v>0</v>
      </c>
      <c r="BQ46" s="63">
        <v>3</v>
      </c>
      <c r="BR46" s="63">
        <v>0</v>
      </c>
      <c r="BS46" s="63">
        <v>0</v>
      </c>
      <c r="BT46" s="63">
        <v>0</v>
      </c>
      <c r="BU46" s="63">
        <v>0</v>
      </c>
      <c r="BV46" s="63">
        <v>1</v>
      </c>
      <c r="BW46" s="63">
        <v>0</v>
      </c>
      <c r="BX46" s="63">
        <v>0</v>
      </c>
      <c r="BY46" s="63">
        <v>0</v>
      </c>
      <c r="BZ46" s="63">
        <v>1</v>
      </c>
      <c r="CA46" s="63">
        <v>0</v>
      </c>
      <c r="CB46" s="63">
        <v>6</v>
      </c>
      <c r="CC46" s="63">
        <v>6</v>
      </c>
      <c r="CD46" s="63">
        <v>0</v>
      </c>
      <c r="CE46" s="63">
        <v>0</v>
      </c>
      <c r="CF46" s="63">
        <v>0</v>
      </c>
      <c r="CG46" s="63">
        <v>0</v>
      </c>
      <c r="CH46" s="63">
        <v>0</v>
      </c>
      <c r="CI46" s="63">
        <v>0</v>
      </c>
      <c r="CJ46" s="63">
        <v>124</v>
      </c>
      <c r="CK46" s="63">
        <v>0</v>
      </c>
      <c r="CL46" s="63">
        <v>0</v>
      </c>
      <c r="CM46" s="63">
        <v>0</v>
      </c>
      <c r="CN46" s="63">
        <v>0</v>
      </c>
      <c r="CO46" s="63">
        <v>0</v>
      </c>
      <c r="CP46" s="63">
        <v>0</v>
      </c>
      <c r="CQ46" s="63">
        <v>0</v>
      </c>
      <c r="CR46" s="63">
        <v>0</v>
      </c>
      <c r="CS46" s="63">
        <v>0</v>
      </c>
      <c r="CT46" s="63">
        <v>1491</v>
      </c>
      <c r="CU46" s="63">
        <v>18</v>
      </c>
      <c r="CV46" s="63">
        <v>0</v>
      </c>
      <c r="CW46" s="63">
        <v>0</v>
      </c>
      <c r="CX46" s="63">
        <v>0</v>
      </c>
      <c r="CY46" s="63">
        <v>0</v>
      </c>
      <c r="CZ46" s="63">
        <v>2</v>
      </c>
      <c r="DA46" s="63">
        <v>0</v>
      </c>
      <c r="DB46" s="24">
        <v>0</v>
      </c>
      <c r="DC46" s="24">
        <v>17491</v>
      </c>
      <c r="DD46" s="44">
        <v>0</v>
      </c>
      <c r="DE46" s="63">
        <v>112</v>
      </c>
      <c r="DF46" s="63">
        <v>0</v>
      </c>
      <c r="DG46" s="63">
        <v>0</v>
      </c>
      <c r="DH46" s="63">
        <v>1377</v>
      </c>
      <c r="DI46" s="63">
        <v>36631</v>
      </c>
      <c r="DJ46" s="63">
        <v>418</v>
      </c>
      <c r="DK46" s="24">
        <v>20</v>
      </c>
      <c r="DL46" s="63">
        <v>38558</v>
      </c>
      <c r="DM46" s="40">
        <v>56049</v>
      </c>
      <c r="DN46" s="40">
        <v>28571</v>
      </c>
      <c r="DO46" s="40">
        <v>67129</v>
      </c>
      <c r="DP46" s="40">
        <v>84620</v>
      </c>
      <c r="DQ46" s="40">
        <v>-39208</v>
      </c>
      <c r="DR46" s="40">
        <v>27921</v>
      </c>
      <c r="DS46" s="40">
        <v>45412</v>
      </c>
    </row>
    <row r="47" spans="1:123" ht="12.75" customHeight="1">
      <c r="A47" s="254">
        <v>301</v>
      </c>
      <c r="B47" s="83" t="s">
        <v>284</v>
      </c>
      <c r="C47" s="63">
        <v>0</v>
      </c>
      <c r="D47" s="63">
        <v>0</v>
      </c>
      <c r="E47" s="63">
        <v>0</v>
      </c>
      <c r="F47" s="63">
        <v>2</v>
      </c>
      <c r="G47" s="63">
        <v>0</v>
      </c>
      <c r="H47" s="63">
        <v>30</v>
      </c>
      <c r="I47" s="63">
        <v>0</v>
      </c>
      <c r="J47" s="63">
        <v>0</v>
      </c>
      <c r="K47" s="63">
        <v>0</v>
      </c>
      <c r="L47" s="63">
        <v>0</v>
      </c>
      <c r="M47" s="63">
        <v>0</v>
      </c>
      <c r="N47" s="63">
        <v>0</v>
      </c>
      <c r="O47" s="63">
        <v>0</v>
      </c>
      <c r="P47" s="63">
        <v>0</v>
      </c>
      <c r="Q47" s="63">
        <v>2</v>
      </c>
      <c r="R47" s="63">
        <v>0</v>
      </c>
      <c r="S47" s="63">
        <v>0</v>
      </c>
      <c r="T47" s="63">
        <v>0</v>
      </c>
      <c r="U47" s="63">
        <v>0</v>
      </c>
      <c r="V47" s="63">
        <v>0</v>
      </c>
      <c r="W47" s="63">
        <v>0</v>
      </c>
      <c r="X47" s="63">
        <v>0</v>
      </c>
      <c r="Y47" s="63">
        <v>0</v>
      </c>
      <c r="Z47" s="63">
        <v>0</v>
      </c>
      <c r="AA47" s="63">
        <v>0</v>
      </c>
      <c r="AB47" s="63">
        <v>0</v>
      </c>
      <c r="AC47" s="63">
        <v>6</v>
      </c>
      <c r="AD47" s="63">
        <v>0</v>
      </c>
      <c r="AE47" s="63">
        <v>175</v>
      </c>
      <c r="AF47" s="63">
        <v>0</v>
      </c>
      <c r="AG47" s="63">
        <v>0</v>
      </c>
      <c r="AH47" s="63">
        <v>0</v>
      </c>
      <c r="AI47" s="63">
        <v>86</v>
      </c>
      <c r="AJ47" s="63">
        <v>43</v>
      </c>
      <c r="AK47" s="63">
        <v>27</v>
      </c>
      <c r="AL47" s="63">
        <v>1</v>
      </c>
      <c r="AM47" s="63">
        <v>4</v>
      </c>
      <c r="AN47" s="63">
        <v>1</v>
      </c>
      <c r="AO47" s="63">
        <v>0</v>
      </c>
      <c r="AP47" s="63">
        <v>0</v>
      </c>
      <c r="AQ47" s="63">
        <v>0</v>
      </c>
      <c r="AR47" s="63">
        <v>22</v>
      </c>
      <c r="AS47" s="63">
        <v>241</v>
      </c>
      <c r="AT47" s="63">
        <v>3213</v>
      </c>
      <c r="AU47" s="63">
        <v>121</v>
      </c>
      <c r="AV47" s="63">
        <v>984</v>
      </c>
      <c r="AW47" s="63">
        <v>19</v>
      </c>
      <c r="AX47" s="63">
        <v>40</v>
      </c>
      <c r="AY47" s="63">
        <v>4</v>
      </c>
      <c r="AZ47" s="63">
        <v>33</v>
      </c>
      <c r="BA47" s="63">
        <v>2</v>
      </c>
      <c r="BB47" s="63">
        <v>304</v>
      </c>
      <c r="BC47" s="63">
        <v>1</v>
      </c>
      <c r="BD47" s="63">
        <v>158</v>
      </c>
      <c r="BE47" s="63">
        <v>236</v>
      </c>
      <c r="BF47" s="63">
        <v>0</v>
      </c>
      <c r="BG47" s="63">
        <v>0</v>
      </c>
      <c r="BH47" s="63">
        <v>0</v>
      </c>
      <c r="BI47" s="63">
        <v>5</v>
      </c>
      <c r="BJ47" s="63">
        <v>9</v>
      </c>
      <c r="BK47" s="63">
        <v>23</v>
      </c>
      <c r="BL47" s="63">
        <v>0</v>
      </c>
      <c r="BM47" s="63">
        <v>0</v>
      </c>
      <c r="BN47" s="63">
        <v>1</v>
      </c>
      <c r="BO47" s="63">
        <v>4</v>
      </c>
      <c r="BP47" s="63">
        <v>0</v>
      </c>
      <c r="BQ47" s="63">
        <v>2</v>
      </c>
      <c r="BR47" s="63">
        <v>0</v>
      </c>
      <c r="BS47" s="63">
        <v>0</v>
      </c>
      <c r="BT47" s="63">
        <v>0</v>
      </c>
      <c r="BU47" s="63">
        <v>0</v>
      </c>
      <c r="BV47" s="63">
        <v>0</v>
      </c>
      <c r="BW47" s="63">
        <v>1</v>
      </c>
      <c r="BX47" s="63">
        <v>0</v>
      </c>
      <c r="BY47" s="63">
        <v>26</v>
      </c>
      <c r="BZ47" s="63">
        <v>1</v>
      </c>
      <c r="CA47" s="63">
        <v>1</v>
      </c>
      <c r="CB47" s="63">
        <v>3</v>
      </c>
      <c r="CC47" s="63">
        <v>3</v>
      </c>
      <c r="CD47" s="63">
        <v>0</v>
      </c>
      <c r="CE47" s="63">
        <v>0</v>
      </c>
      <c r="CF47" s="63">
        <v>0</v>
      </c>
      <c r="CG47" s="63">
        <v>0</v>
      </c>
      <c r="CH47" s="63">
        <v>0</v>
      </c>
      <c r="CI47" s="63">
        <v>0</v>
      </c>
      <c r="CJ47" s="63">
        <v>6</v>
      </c>
      <c r="CK47" s="63">
        <v>0</v>
      </c>
      <c r="CL47" s="63">
        <v>0</v>
      </c>
      <c r="CM47" s="63">
        <v>0</v>
      </c>
      <c r="CN47" s="63">
        <v>0</v>
      </c>
      <c r="CO47" s="63">
        <v>0</v>
      </c>
      <c r="CP47" s="63">
        <v>0</v>
      </c>
      <c r="CQ47" s="63">
        <v>0</v>
      </c>
      <c r="CR47" s="63">
        <v>3</v>
      </c>
      <c r="CS47" s="63">
        <v>0</v>
      </c>
      <c r="CT47" s="63">
        <v>2237</v>
      </c>
      <c r="CU47" s="63">
        <v>1</v>
      </c>
      <c r="CV47" s="63">
        <v>0</v>
      </c>
      <c r="CW47" s="63">
        <v>0</v>
      </c>
      <c r="CX47" s="63">
        <v>0</v>
      </c>
      <c r="CY47" s="63">
        <v>0</v>
      </c>
      <c r="CZ47" s="63">
        <v>2</v>
      </c>
      <c r="DA47" s="63">
        <v>0</v>
      </c>
      <c r="DB47" s="24">
        <v>0</v>
      </c>
      <c r="DC47" s="24">
        <v>8083</v>
      </c>
      <c r="DD47" s="44">
        <v>0</v>
      </c>
      <c r="DE47" s="63">
        <v>9</v>
      </c>
      <c r="DF47" s="63">
        <v>0</v>
      </c>
      <c r="DG47" s="63">
        <v>0</v>
      </c>
      <c r="DH47" s="63">
        <v>909</v>
      </c>
      <c r="DI47" s="63">
        <v>145555</v>
      </c>
      <c r="DJ47" s="63">
        <v>269</v>
      </c>
      <c r="DK47" s="24">
        <v>28</v>
      </c>
      <c r="DL47" s="63">
        <v>146770</v>
      </c>
      <c r="DM47" s="40">
        <v>154853</v>
      </c>
      <c r="DN47" s="40">
        <v>25679</v>
      </c>
      <c r="DO47" s="40">
        <v>172449</v>
      </c>
      <c r="DP47" s="40">
        <v>180532</v>
      </c>
      <c r="DQ47" s="40">
        <v>-147700</v>
      </c>
      <c r="DR47" s="40">
        <v>24749</v>
      </c>
      <c r="DS47" s="40">
        <v>32832</v>
      </c>
    </row>
    <row r="48" spans="1:123" ht="12.75" customHeight="1">
      <c r="A48" s="255">
        <v>311</v>
      </c>
      <c r="B48" s="256" t="s">
        <v>285</v>
      </c>
      <c r="C48" s="64">
        <v>0</v>
      </c>
      <c r="D48" s="64">
        <v>0</v>
      </c>
      <c r="E48" s="64">
        <v>32</v>
      </c>
      <c r="F48" s="64">
        <v>1</v>
      </c>
      <c r="G48" s="64">
        <v>1</v>
      </c>
      <c r="H48" s="64">
        <v>0</v>
      </c>
      <c r="I48" s="64">
        <v>0</v>
      </c>
      <c r="J48" s="64">
        <v>0</v>
      </c>
      <c r="K48" s="64">
        <v>0</v>
      </c>
      <c r="L48" s="64">
        <v>0</v>
      </c>
      <c r="M48" s="64">
        <v>0</v>
      </c>
      <c r="N48" s="64">
        <v>0</v>
      </c>
      <c r="O48" s="64">
        <v>0</v>
      </c>
      <c r="P48" s="64">
        <v>0</v>
      </c>
      <c r="Q48" s="64">
        <v>0</v>
      </c>
      <c r="R48" s="64">
        <v>0</v>
      </c>
      <c r="S48" s="64">
        <v>0</v>
      </c>
      <c r="T48" s="64">
        <v>0</v>
      </c>
      <c r="U48" s="64">
        <v>0</v>
      </c>
      <c r="V48" s="64">
        <v>0</v>
      </c>
      <c r="W48" s="64">
        <v>0</v>
      </c>
      <c r="X48" s="64">
        <v>0</v>
      </c>
      <c r="Y48" s="64">
        <v>0</v>
      </c>
      <c r="Z48" s="64">
        <v>0</v>
      </c>
      <c r="AA48" s="64">
        <v>0</v>
      </c>
      <c r="AB48" s="64">
        <v>0</v>
      </c>
      <c r="AC48" s="64">
        <v>0</v>
      </c>
      <c r="AD48" s="64">
        <v>0</v>
      </c>
      <c r="AE48" s="64">
        <v>0</v>
      </c>
      <c r="AF48" s="64">
        <v>0</v>
      </c>
      <c r="AG48" s="64">
        <v>0</v>
      </c>
      <c r="AH48" s="64">
        <v>0</v>
      </c>
      <c r="AI48" s="64">
        <v>0</v>
      </c>
      <c r="AJ48" s="64">
        <v>0</v>
      </c>
      <c r="AK48" s="64">
        <v>0</v>
      </c>
      <c r="AL48" s="64">
        <v>0</v>
      </c>
      <c r="AM48" s="64">
        <v>0</v>
      </c>
      <c r="AN48" s="64">
        <v>0</v>
      </c>
      <c r="AO48" s="64">
        <v>0</v>
      </c>
      <c r="AP48" s="64">
        <v>0</v>
      </c>
      <c r="AQ48" s="64">
        <v>1</v>
      </c>
      <c r="AR48" s="64">
        <v>0</v>
      </c>
      <c r="AS48" s="64">
        <v>110</v>
      </c>
      <c r="AT48" s="64">
        <v>148</v>
      </c>
      <c r="AU48" s="64">
        <v>19412</v>
      </c>
      <c r="AV48" s="64">
        <v>0</v>
      </c>
      <c r="AW48" s="64">
        <v>0</v>
      </c>
      <c r="AX48" s="64">
        <v>16</v>
      </c>
      <c r="AY48" s="64">
        <v>0</v>
      </c>
      <c r="AZ48" s="64">
        <v>6</v>
      </c>
      <c r="BA48" s="64">
        <v>0</v>
      </c>
      <c r="BB48" s="64">
        <v>701</v>
      </c>
      <c r="BC48" s="64">
        <v>0</v>
      </c>
      <c r="BD48" s="64">
        <v>94</v>
      </c>
      <c r="BE48" s="64">
        <v>111</v>
      </c>
      <c r="BF48" s="64">
        <v>0</v>
      </c>
      <c r="BG48" s="64">
        <v>2</v>
      </c>
      <c r="BH48" s="64">
        <v>0</v>
      </c>
      <c r="BI48" s="64">
        <v>87</v>
      </c>
      <c r="BJ48" s="64">
        <v>0</v>
      </c>
      <c r="BK48" s="64">
        <v>6</v>
      </c>
      <c r="BL48" s="64">
        <v>0</v>
      </c>
      <c r="BM48" s="64">
        <v>0</v>
      </c>
      <c r="BN48" s="64">
        <v>0</v>
      </c>
      <c r="BO48" s="64">
        <v>3</v>
      </c>
      <c r="BP48" s="64">
        <v>1</v>
      </c>
      <c r="BQ48" s="64">
        <v>492</v>
      </c>
      <c r="BR48" s="64">
        <v>3</v>
      </c>
      <c r="BS48" s="64">
        <v>0</v>
      </c>
      <c r="BT48" s="64">
        <v>0</v>
      </c>
      <c r="BU48" s="64">
        <v>0</v>
      </c>
      <c r="BV48" s="64">
        <v>0</v>
      </c>
      <c r="BW48" s="64">
        <v>1</v>
      </c>
      <c r="BX48" s="64">
        <v>0</v>
      </c>
      <c r="BY48" s="64">
        <v>3</v>
      </c>
      <c r="BZ48" s="64">
        <v>0</v>
      </c>
      <c r="CA48" s="64">
        <v>0</v>
      </c>
      <c r="CB48" s="64">
        <v>5</v>
      </c>
      <c r="CC48" s="64">
        <v>4</v>
      </c>
      <c r="CD48" s="64">
        <v>1</v>
      </c>
      <c r="CE48" s="64">
        <v>3</v>
      </c>
      <c r="CF48" s="64">
        <v>0</v>
      </c>
      <c r="CG48" s="64">
        <v>0</v>
      </c>
      <c r="CH48" s="64">
        <v>0</v>
      </c>
      <c r="CI48" s="64">
        <v>15</v>
      </c>
      <c r="CJ48" s="64">
        <v>4039</v>
      </c>
      <c r="CK48" s="64">
        <v>0</v>
      </c>
      <c r="CL48" s="64">
        <v>0</v>
      </c>
      <c r="CM48" s="64">
        <v>5598</v>
      </c>
      <c r="CN48" s="64">
        <v>20</v>
      </c>
      <c r="CO48" s="64">
        <v>231</v>
      </c>
      <c r="CP48" s="64">
        <v>289</v>
      </c>
      <c r="CQ48" s="64">
        <v>0</v>
      </c>
      <c r="CR48" s="64">
        <v>153</v>
      </c>
      <c r="CS48" s="64">
        <v>0</v>
      </c>
      <c r="CT48" s="64">
        <v>1100</v>
      </c>
      <c r="CU48" s="64">
        <v>22</v>
      </c>
      <c r="CV48" s="64">
        <v>2</v>
      </c>
      <c r="CW48" s="64">
        <v>0</v>
      </c>
      <c r="CX48" s="64">
        <v>1</v>
      </c>
      <c r="CY48" s="64">
        <v>2931</v>
      </c>
      <c r="CZ48" s="64">
        <v>20</v>
      </c>
      <c r="DA48" s="64">
        <v>279</v>
      </c>
      <c r="DB48" s="25">
        <v>0</v>
      </c>
      <c r="DC48" s="25">
        <v>35944</v>
      </c>
      <c r="DD48" s="51">
        <v>26</v>
      </c>
      <c r="DE48" s="64">
        <v>1469</v>
      </c>
      <c r="DF48" s="64">
        <v>7</v>
      </c>
      <c r="DG48" s="64">
        <v>0</v>
      </c>
      <c r="DH48" s="64">
        <v>2123</v>
      </c>
      <c r="DI48" s="64">
        <v>36675</v>
      </c>
      <c r="DJ48" s="64">
        <v>1329</v>
      </c>
      <c r="DK48" s="25">
        <v>1573</v>
      </c>
      <c r="DL48" s="64">
        <v>43202</v>
      </c>
      <c r="DM48" s="48">
        <v>79146</v>
      </c>
      <c r="DN48" s="48">
        <v>173189</v>
      </c>
      <c r="DO48" s="48">
        <v>216391</v>
      </c>
      <c r="DP48" s="48">
        <v>252335</v>
      </c>
      <c r="DQ48" s="48">
        <v>-49641</v>
      </c>
      <c r="DR48" s="48">
        <v>166750</v>
      </c>
      <c r="DS48" s="48">
        <v>202694</v>
      </c>
    </row>
    <row r="49" spans="1:123" ht="12.75" customHeight="1">
      <c r="A49" s="254">
        <v>321</v>
      </c>
      <c r="B49" s="83" t="s">
        <v>286</v>
      </c>
      <c r="C49" s="63">
        <v>0</v>
      </c>
      <c r="D49" s="63">
        <v>0</v>
      </c>
      <c r="E49" s="63">
        <v>0</v>
      </c>
      <c r="F49" s="63">
        <v>0</v>
      </c>
      <c r="G49" s="63">
        <v>0</v>
      </c>
      <c r="H49" s="63">
        <v>0</v>
      </c>
      <c r="I49" s="63">
        <v>0</v>
      </c>
      <c r="J49" s="63">
        <v>0</v>
      </c>
      <c r="K49" s="63">
        <v>0</v>
      </c>
      <c r="L49" s="63">
        <v>0</v>
      </c>
      <c r="M49" s="63">
        <v>0</v>
      </c>
      <c r="N49" s="63">
        <v>0</v>
      </c>
      <c r="O49" s="63">
        <v>0</v>
      </c>
      <c r="P49" s="63">
        <v>0</v>
      </c>
      <c r="Q49" s="63">
        <v>0</v>
      </c>
      <c r="R49" s="63">
        <v>0</v>
      </c>
      <c r="S49" s="63">
        <v>0</v>
      </c>
      <c r="T49" s="63">
        <v>0</v>
      </c>
      <c r="U49" s="63">
        <v>0</v>
      </c>
      <c r="V49" s="63">
        <v>0</v>
      </c>
      <c r="W49" s="63">
        <v>0</v>
      </c>
      <c r="X49" s="63">
        <v>0</v>
      </c>
      <c r="Y49" s="63">
        <v>0</v>
      </c>
      <c r="Z49" s="63">
        <v>0</v>
      </c>
      <c r="AA49" s="63">
        <v>0</v>
      </c>
      <c r="AB49" s="63">
        <v>0</v>
      </c>
      <c r="AC49" s="63">
        <v>0</v>
      </c>
      <c r="AD49" s="63">
        <v>0</v>
      </c>
      <c r="AE49" s="63">
        <v>0</v>
      </c>
      <c r="AF49" s="63">
        <v>0</v>
      </c>
      <c r="AG49" s="63">
        <v>0</v>
      </c>
      <c r="AH49" s="63">
        <v>0</v>
      </c>
      <c r="AI49" s="63">
        <v>0</v>
      </c>
      <c r="AJ49" s="63">
        <v>0</v>
      </c>
      <c r="AK49" s="63">
        <v>0</v>
      </c>
      <c r="AL49" s="63">
        <v>0</v>
      </c>
      <c r="AM49" s="63">
        <v>0</v>
      </c>
      <c r="AN49" s="63">
        <v>0</v>
      </c>
      <c r="AO49" s="63">
        <v>0</v>
      </c>
      <c r="AP49" s="63">
        <v>0</v>
      </c>
      <c r="AQ49" s="63">
        <v>0</v>
      </c>
      <c r="AR49" s="63">
        <v>4</v>
      </c>
      <c r="AS49" s="63">
        <v>84</v>
      </c>
      <c r="AT49" s="63">
        <v>57</v>
      </c>
      <c r="AU49" s="63">
        <v>15656</v>
      </c>
      <c r="AV49" s="63">
        <v>13213</v>
      </c>
      <c r="AW49" s="63">
        <v>339</v>
      </c>
      <c r="AX49" s="63">
        <v>478</v>
      </c>
      <c r="AY49" s="63">
        <v>259</v>
      </c>
      <c r="AZ49" s="63">
        <v>1415</v>
      </c>
      <c r="BA49" s="63">
        <v>2250</v>
      </c>
      <c r="BB49" s="63">
        <v>30797</v>
      </c>
      <c r="BC49" s="63">
        <v>438</v>
      </c>
      <c r="BD49" s="63">
        <v>667</v>
      </c>
      <c r="BE49" s="63">
        <v>0</v>
      </c>
      <c r="BF49" s="63">
        <v>0</v>
      </c>
      <c r="BG49" s="63">
        <v>5</v>
      </c>
      <c r="BH49" s="63">
        <v>0</v>
      </c>
      <c r="BI49" s="63">
        <v>0</v>
      </c>
      <c r="BJ49" s="63">
        <v>0</v>
      </c>
      <c r="BK49" s="63">
        <v>0</v>
      </c>
      <c r="BL49" s="63">
        <v>0</v>
      </c>
      <c r="BM49" s="63">
        <v>0</v>
      </c>
      <c r="BN49" s="63">
        <v>0</v>
      </c>
      <c r="BO49" s="63">
        <v>0</v>
      </c>
      <c r="BP49" s="63">
        <v>0</v>
      </c>
      <c r="BQ49" s="63">
        <v>0</v>
      </c>
      <c r="BR49" s="63">
        <v>0</v>
      </c>
      <c r="BS49" s="63">
        <v>0</v>
      </c>
      <c r="BT49" s="63">
        <v>0</v>
      </c>
      <c r="BU49" s="63">
        <v>0</v>
      </c>
      <c r="BV49" s="63">
        <v>0</v>
      </c>
      <c r="BW49" s="63">
        <v>0</v>
      </c>
      <c r="BX49" s="63">
        <v>0</v>
      </c>
      <c r="BY49" s="63">
        <v>0</v>
      </c>
      <c r="BZ49" s="63">
        <v>0</v>
      </c>
      <c r="CA49" s="63">
        <v>0</v>
      </c>
      <c r="CB49" s="63">
        <v>0</v>
      </c>
      <c r="CC49" s="63">
        <v>0</v>
      </c>
      <c r="CD49" s="63">
        <v>0</v>
      </c>
      <c r="CE49" s="63">
        <v>0</v>
      </c>
      <c r="CF49" s="63">
        <v>0</v>
      </c>
      <c r="CG49" s="63">
        <v>0</v>
      </c>
      <c r="CH49" s="63">
        <v>0</v>
      </c>
      <c r="CI49" s="63">
        <v>0</v>
      </c>
      <c r="CJ49" s="63">
        <v>0</v>
      </c>
      <c r="CK49" s="63">
        <v>0</v>
      </c>
      <c r="CL49" s="63">
        <v>1</v>
      </c>
      <c r="CM49" s="63">
        <v>0</v>
      </c>
      <c r="CN49" s="63">
        <v>0</v>
      </c>
      <c r="CO49" s="63">
        <v>0</v>
      </c>
      <c r="CP49" s="63">
        <v>0</v>
      </c>
      <c r="CQ49" s="63">
        <v>0</v>
      </c>
      <c r="CR49" s="63">
        <v>0</v>
      </c>
      <c r="CS49" s="63">
        <v>0</v>
      </c>
      <c r="CT49" s="63">
        <v>451</v>
      </c>
      <c r="CU49" s="63">
        <v>0</v>
      </c>
      <c r="CV49" s="63">
        <v>0</v>
      </c>
      <c r="CW49" s="63">
        <v>0</v>
      </c>
      <c r="CX49" s="63">
        <v>0</v>
      </c>
      <c r="CY49" s="63">
        <v>0</v>
      </c>
      <c r="CZ49" s="63">
        <v>0</v>
      </c>
      <c r="DA49" s="63">
        <v>0</v>
      </c>
      <c r="DB49" s="24">
        <v>0</v>
      </c>
      <c r="DC49" s="24">
        <v>66114</v>
      </c>
      <c r="DD49" s="44">
        <v>0</v>
      </c>
      <c r="DE49" s="63">
        <v>8</v>
      </c>
      <c r="DF49" s="63">
        <v>0</v>
      </c>
      <c r="DG49" s="63">
        <v>0</v>
      </c>
      <c r="DH49" s="63">
        <v>0</v>
      </c>
      <c r="DI49" s="63">
        <v>0</v>
      </c>
      <c r="DJ49" s="63">
        <v>4820</v>
      </c>
      <c r="DK49" s="24">
        <v>6179</v>
      </c>
      <c r="DL49" s="63">
        <v>11007</v>
      </c>
      <c r="DM49" s="40">
        <v>77121</v>
      </c>
      <c r="DN49" s="40">
        <v>256090</v>
      </c>
      <c r="DO49" s="40">
        <v>267097</v>
      </c>
      <c r="DP49" s="40">
        <v>333211</v>
      </c>
      <c r="DQ49" s="40">
        <v>-70921</v>
      </c>
      <c r="DR49" s="40">
        <v>196176</v>
      </c>
      <c r="DS49" s="40">
        <v>262290</v>
      </c>
    </row>
    <row r="50" spans="1:123" ht="12.75" customHeight="1">
      <c r="A50" s="254">
        <v>329</v>
      </c>
      <c r="B50" s="83" t="s">
        <v>287</v>
      </c>
      <c r="C50" s="63">
        <v>0</v>
      </c>
      <c r="D50" s="63">
        <v>0</v>
      </c>
      <c r="E50" s="63">
        <v>0</v>
      </c>
      <c r="F50" s="63">
        <v>0</v>
      </c>
      <c r="G50" s="63">
        <v>0</v>
      </c>
      <c r="H50" s="63">
        <v>2</v>
      </c>
      <c r="I50" s="63">
        <v>0</v>
      </c>
      <c r="J50" s="63">
        <v>0</v>
      </c>
      <c r="K50" s="63">
        <v>0</v>
      </c>
      <c r="L50" s="63">
        <v>0</v>
      </c>
      <c r="M50" s="63">
        <v>0</v>
      </c>
      <c r="N50" s="63">
        <v>0</v>
      </c>
      <c r="O50" s="63">
        <v>0</v>
      </c>
      <c r="P50" s="63">
        <v>0</v>
      </c>
      <c r="Q50" s="63">
        <v>0</v>
      </c>
      <c r="R50" s="63">
        <v>0</v>
      </c>
      <c r="S50" s="63">
        <v>0</v>
      </c>
      <c r="T50" s="63">
        <v>9</v>
      </c>
      <c r="U50" s="63">
        <v>0</v>
      </c>
      <c r="V50" s="63">
        <v>0</v>
      </c>
      <c r="W50" s="63">
        <v>0</v>
      </c>
      <c r="X50" s="63">
        <v>0</v>
      </c>
      <c r="Y50" s="63">
        <v>0</v>
      </c>
      <c r="Z50" s="63">
        <v>0</v>
      </c>
      <c r="AA50" s="63">
        <v>0</v>
      </c>
      <c r="AB50" s="63">
        <v>0</v>
      </c>
      <c r="AC50" s="63">
        <v>0</v>
      </c>
      <c r="AD50" s="63">
        <v>0</v>
      </c>
      <c r="AE50" s="63">
        <v>0</v>
      </c>
      <c r="AF50" s="63">
        <v>0</v>
      </c>
      <c r="AG50" s="63">
        <v>0</v>
      </c>
      <c r="AH50" s="63">
        <v>0</v>
      </c>
      <c r="AI50" s="63">
        <v>0</v>
      </c>
      <c r="AJ50" s="63">
        <v>0</v>
      </c>
      <c r="AK50" s="63">
        <v>0</v>
      </c>
      <c r="AL50" s="63">
        <v>1</v>
      </c>
      <c r="AM50" s="63">
        <v>0</v>
      </c>
      <c r="AN50" s="63">
        <v>0</v>
      </c>
      <c r="AO50" s="63">
        <v>0</v>
      </c>
      <c r="AP50" s="63">
        <v>25</v>
      </c>
      <c r="AQ50" s="63">
        <v>0</v>
      </c>
      <c r="AR50" s="63">
        <v>35</v>
      </c>
      <c r="AS50" s="63">
        <v>377</v>
      </c>
      <c r="AT50" s="63">
        <v>183</v>
      </c>
      <c r="AU50" s="63">
        <v>18475</v>
      </c>
      <c r="AV50" s="63">
        <v>46656</v>
      </c>
      <c r="AW50" s="63">
        <v>1880</v>
      </c>
      <c r="AX50" s="63">
        <v>396</v>
      </c>
      <c r="AY50" s="63">
        <v>63</v>
      </c>
      <c r="AZ50" s="63">
        <v>989</v>
      </c>
      <c r="BA50" s="63">
        <v>194</v>
      </c>
      <c r="BB50" s="63">
        <v>12981</v>
      </c>
      <c r="BC50" s="63">
        <v>248</v>
      </c>
      <c r="BD50" s="63">
        <v>448</v>
      </c>
      <c r="BE50" s="63">
        <v>51</v>
      </c>
      <c r="BF50" s="63">
        <v>0</v>
      </c>
      <c r="BG50" s="63">
        <v>3</v>
      </c>
      <c r="BH50" s="63">
        <v>0</v>
      </c>
      <c r="BI50" s="63">
        <v>97</v>
      </c>
      <c r="BJ50" s="63">
        <v>16</v>
      </c>
      <c r="BK50" s="63">
        <v>8</v>
      </c>
      <c r="BL50" s="63">
        <v>0</v>
      </c>
      <c r="BM50" s="63">
        <v>1</v>
      </c>
      <c r="BN50" s="63">
        <v>0</v>
      </c>
      <c r="BO50" s="63">
        <v>0</v>
      </c>
      <c r="BP50" s="63">
        <v>0</v>
      </c>
      <c r="BQ50" s="63">
        <v>16</v>
      </c>
      <c r="BR50" s="63">
        <v>6</v>
      </c>
      <c r="BS50" s="63">
        <v>0</v>
      </c>
      <c r="BT50" s="63">
        <v>0</v>
      </c>
      <c r="BU50" s="63">
        <v>0</v>
      </c>
      <c r="BV50" s="63">
        <v>0</v>
      </c>
      <c r="BW50" s="63">
        <v>0</v>
      </c>
      <c r="BX50" s="63">
        <v>0</v>
      </c>
      <c r="BY50" s="63">
        <v>0</v>
      </c>
      <c r="BZ50" s="63">
        <v>0</v>
      </c>
      <c r="CA50" s="63">
        <v>0</v>
      </c>
      <c r="CB50" s="63">
        <v>0</v>
      </c>
      <c r="CC50" s="63">
        <v>1</v>
      </c>
      <c r="CD50" s="63">
        <v>0</v>
      </c>
      <c r="CE50" s="63">
        <v>23</v>
      </c>
      <c r="CF50" s="63">
        <v>41</v>
      </c>
      <c r="CG50" s="63">
        <v>20</v>
      </c>
      <c r="CH50" s="63">
        <v>0</v>
      </c>
      <c r="CI50" s="63">
        <v>44</v>
      </c>
      <c r="CJ50" s="63">
        <v>846</v>
      </c>
      <c r="CK50" s="63">
        <v>4</v>
      </c>
      <c r="CL50" s="63">
        <v>125</v>
      </c>
      <c r="CM50" s="63">
        <v>0</v>
      </c>
      <c r="CN50" s="63">
        <v>0</v>
      </c>
      <c r="CO50" s="63">
        <v>3</v>
      </c>
      <c r="CP50" s="63">
        <v>0</v>
      </c>
      <c r="CQ50" s="63">
        <v>0</v>
      </c>
      <c r="CR50" s="63">
        <v>0</v>
      </c>
      <c r="CS50" s="63">
        <v>0</v>
      </c>
      <c r="CT50" s="63">
        <v>2030</v>
      </c>
      <c r="CU50" s="63">
        <v>3</v>
      </c>
      <c r="CV50" s="63">
        <v>0</v>
      </c>
      <c r="CW50" s="63">
        <v>0</v>
      </c>
      <c r="CX50" s="63">
        <v>0</v>
      </c>
      <c r="CY50" s="63">
        <v>0</v>
      </c>
      <c r="CZ50" s="63">
        <v>2</v>
      </c>
      <c r="DA50" s="63">
        <v>317</v>
      </c>
      <c r="DB50" s="24">
        <v>0</v>
      </c>
      <c r="DC50" s="24">
        <v>86619</v>
      </c>
      <c r="DD50" s="44">
        <v>10</v>
      </c>
      <c r="DE50" s="63">
        <v>578</v>
      </c>
      <c r="DF50" s="63">
        <v>0</v>
      </c>
      <c r="DG50" s="63">
        <v>0</v>
      </c>
      <c r="DH50" s="63">
        <v>0</v>
      </c>
      <c r="DI50" s="63">
        <v>0</v>
      </c>
      <c r="DJ50" s="63">
        <v>-25</v>
      </c>
      <c r="DK50" s="24">
        <v>18</v>
      </c>
      <c r="DL50" s="63">
        <v>581</v>
      </c>
      <c r="DM50" s="40">
        <v>87200</v>
      </c>
      <c r="DN50" s="40">
        <v>10496</v>
      </c>
      <c r="DO50" s="40">
        <v>11077</v>
      </c>
      <c r="DP50" s="40">
        <v>97696</v>
      </c>
      <c r="DQ50" s="40">
        <v>-85351</v>
      </c>
      <c r="DR50" s="40">
        <v>-74274</v>
      </c>
      <c r="DS50" s="40">
        <v>12345</v>
      </c>
    </row>
    <row r="51" spans="1:123" ht="12.75" customHeight="1">
      <c r="A51" s="254">
        <v>331</v>
      </c>
      <c r="B51" s="83" t="s">
        <v>288</v>
      </c>
      <c r="C51" s="63">
        <v>0</v>
      </c>
      <c r="D51" s="63">
        <v>2</v>
      </c>
      <c r="E51" s="63">
        <v>0</v>
      </c>
      <c r="F51" s="63">
        <v>0</v>
      </c>
      <c r="G51" s="63">
        <v>15</v>
      </c>
      <c r="H51" s="63">
        <v>6</v>
      </c>
      <c r="I51" s="63">
        <v>0</v>
      </c>
      <c r="J51" s="63">
        <v>0</v>
      </c>
      <c r="K51" s="63">
        <v>0</v>
      </c>
      <c r="L51" s="63">
        <v>0</v>
      </c>
      <c r="M51" s="63">
        <v>0</v>
      </c>
      <c r="N51" s="63">
        <v>0</v>
      </c>
      <c r="O51" s="63">
        <v>0</v>
      </c>
      <c r="P51" s="63">
        <v>0</v>
      </c>
      <c r="Q51" s="63">
        <v>0</v>
      </c>
      <c r="R51" s="63">
        <v>0</v>
      </c>
      <c r="S51" s="63">
        <v>0</v>
      </c>
      <c r="T51" s="63">
        <v>0</v>
      </c>
      <c r="U51" s="63">
        <v>0</v>
      </c>
      <c r="V51" s="63">
        <v>0</v>
      </c>
      <c r="W51" s="63">
        <v>0</v>
      </c>
      <c r="X51" s="63">
        <v>0</v>
      </c>
      <c r="Y51" s="63">
        <v>0</v>
      </c>
      <c r="Z51" s="63">
        <v>0</v>
      </c>
      <c r="AA51" s="63">
        <v>0</v>
      </c>
      <c r="AB51" s="63">
        <v>0</v>
      </c>
      <c r="AC51" s="63">
        <v>0</v>
      </c>
      <c r="AD51" s="63">
        <v>0</v>
      </c>
      <c r="AE51" s="63">
        <v>0</v>
      </c>
      <c r="AF51" s="63">
        <v>0</v>
      </c>
      <c r="AG51" s="63">
        <v>0</v>
      </c>
      <c r="AH51" s="63">
        <v>0</v>
      </c>
      <c r="AI51" s="63">
        <v>1</v>
      </c>
      <c r="AJ51" s="63">
        <v>0</v>
      </c>
      <c r="AK51" s="63">
        <v>0</v>
      </c>
      <c r="AL51" s="63">
        <v>0</v>
      </c>
      <c r="AM51" s="63">
        <v>0</v>
      </c>
      <c r="AN51" s="63">
        <v>0</v>
      </c>
      <c r="AO51" s="63">
        <v>0</v>
      </c>
      <c r="AP51" s="63">
        <v>2</v>
      </c>
      <c r="AQ51" s="63">
        <v>10</v>
      </c>
      <c r="AR51" s="63">
        <v>1</v>
      </c>
      <c r="AS51" s="63">
        <v>344</v>
      </c>
      <c r="AT51" s="63">
        <v>453</v>
      </c>
      <c r="AU51" s="63">
        <v>2119</v>
      </c>
      <c r="AV51" s="63">
        <v>0</v>
      </c>
      <c r="AW51" s="63">
        <v>12</v>
      </c>
      <c r="AX51" s="63">
        <v>3235</v>
      </c>
      <c r="AY51" s="63">
        <v>48</v>
      </c>
      <c r="AZ51" s="63">
        <v>80</v>
      </c>
      <c r="BA51" s="63">
        <v>69</v>
      </c>
      <c r="BB51" s="63">
        <v>2064</v>
      </c>
      <c r="BC51" s="63">
        <v>36</v>
      </c>
      <c r="BD51" s="63">
        <v>7215</v>
      </c>
      <c r="BE51" s="63">
        <v>471</v>
      </c>
      <c r="BF51" s="63">
        <v>0</v>
      </c>
      <c r="BG51" s="63">
        <v>0</v>
      </c>
      <c r="BH51" s="63">
        <v>0</v>
      </c>
      <c r="BI51" s="63">
        <v>573</v>
      </c>
      <c r="BJ51" s="63">
        <v>324</v>
      </c>
      <c r="BK51" s="63">
        <v>164</v>
      </c>
      <c r="BL51" s="63">
        <v>170</v>
      </c>
      <c r="BM51" s="63">
        <v>0</v>
      </c>
      <c r="BN51" s="63">
        <v>0</v>
      </c>
      <c r="BO51" s="63">
        <v>0</v>
      </c>
      <c r="BP51" s="63">
        <v>0</v>
      </c>
      <c r="BQ51" s="63">
        <v>0</v>
      </c>
      <c r="BR51" s="63">
        <v>0</v>
      </c>
      <c r="BS51" s="63">
        <v>0</v>
      </c>
      <c r="BT51" s="63">
        <v>0</v>
      </c>
      <c r="BU51" s="63">
        <v>0</v>
      </c>
      <c r="BV51" s="63">
        <v>0</v>
      </c>
      <c r="BW51" s="63">
        <v>0</v>
      </c>
      <c r="BX51" s="63">
        <v>1</v>
      </c>
      <c r="BY51" s="63">
        <v>0</v>
      </c>
      <c r="BZ51" s="63">
        <v>0</v>
      </c>
      <c r="CA51" s="63">
        <v>0</v>
      </c>
      <c r="CB51" s="63">
        <v>1</v>
      </c>
      <c r="CC51" s="63">
        <v>0</v>
      </c>
      <c r="CD51" s="63">
        <v>0</v>
      </c>
      <c r="CE51" s="63">
        <v>0</v>
      </c>
      <c r="CF51" s="63">
        <v>0</v>
      </c>
      <c r="CG51" s="63">
        <v>0</v>
      </c>
      <c r="CH51" s="63">
        <v>0</v>
      </c>
      <c r="CI51" s="63">
        <v>0</v>
      </c>
      <c r="CJ51" s="63">
        <v>0</v>
      </c>
      <c r="CK51" s="63">
        <v>0</v>
      </c>
      <c r="CL51" s="63">
        <v>0</v>
      </c>
      <c r="CM51" s="63">
        <v>0</v>
      </c>
      <c r="CN51" s="63">
        <v>0</v>
      </c>
      <c r="CO51" s="63">
        <v>0</v>
      </c>
      <c r="CP51" s="63">
        <v>0</v>
      </c>
      <c r="CQ51" s="63">
        <v>0</v>
      </c>
      <c r="CR51" s="63">
        <v>0</v>
      </c>
      <c r="CS51" s="63">
        <v>0</v>
      </c>
      <c r="CT51" s="63">
        <v>848</v>
      </c>
      <c r="CU51" s="63">
        <v>0</v>
      </c>
      <c r="CV51" s="63">
        <v>0</v>
      </c>
      <c r="CW51" s="63">
        <v>0</v>
      </c>
      <c r="CX51" s="63">
        <v>0</v>
      </c>
      <c r="CY51" s="63">
        <v>0</v>
      </c>
      <c r="CZ51" s="63">
        <v>0</v>
      </c>
      <c r="DA51" s="63">
        <v>0</v>
      </c>
      <c r="DB51" s="24">
        <v>10</v>
      </c>
      <c r="DC51" s="24">
        <v>18274</v>
      </c>
      <c r="DD51" s="44">
        <v>0</v>
      </c>
      <c r="DE51" s="63">
        <v>74</v>
      </c>
      <c r="DF51" s="63">
        <v>0</v>
      </c>
      <c r="DG51" s="63">
        <v>0</v>
      </c>
      <c r="DH51" s="63">
        <v>1141</v>
      </c>
      <c r="DI51" s="63">
        <v>29550</v>
      </c>
      <c r="DJ51" s="63">
        <v>272</v>
      </c>
      <c r="DK51" s="24">
        <v>9</v>
      </c>
      <c r="DL51" s="63">
        <v>31046</v>
      </c>
      <c r="DM51" s="40">
        <v>49320</v>
      </c>
      <c r="DN51" s="40">
        <v>15415</v>
      </c>
      <c r="DO51" s="40">
        <v>46461</v>
      </c>
      <c r="DP51" s="40">
        <v>64735</v>
      </c>
      <c r="DQ51" s="40">
        <v>-47894</v>
      </c>
      <c r="DR51" s="40">
        <v>-1433</v>
      </c>
      <c r="DS51" s="40">
        <v>16841</v>
      </c>
    </row>
    <row r="52" spans="1:123" ht="12.75" customHeight="1">
      <c r="A52" s="254">
        <v>332</v>
      </c>
      <c r="B52" s="83" t="s">
        <v>289</v>
      </c>
      <c r="C52" s="63">
        <v>0</v>
      </c>
      <c r="D52" s="63">
        <v>0</v>
      </c>
      <c r="E52" s="63">
        <v>0</v>
      </c>
      <c r="F52" s="63">
        <v>0</v>
      </c>
      <c r="G52" s="63">
        <v>0</v>
      </c>
      <c r="H52" s="63">
        <v>0</v>
      </c>
      <c r="I52" s="63">
        <v>0</v>
      </c>
      <c r="J52" s="63">
        <v>0</v>
      </c>
      <c r="K52" s="63">
        <v>0</v>
      </c>
      <c r="L52" s="63">
        <v>0</v>
      </c>
      <c r="M52" s="63">
        <v>0</v>
      </c>
      <c r="N52" s="63">
        <v>0</v>
      </c>
      <c r="O52" s="63">
        <v>0</v>
      </c>
      <c r="P52" s="63">
        <v>0</v>
      </c>
      <c r="Q52" s="63">
        <v>0</v>
      </c>
      <c r="R52" s="63">
        <v>0</v>
      </c>
      <c r="S52" s="63">
        <v>0</v>
      </c>
      <c r="T52" s="63">
        <v>0</v>
      </c>
      <c r="U52" s="63">
        <v>0</v>
      </c>
      <c r="V52" s="63">
        <v>0</v>
      </c>
      <c r="W52" s="63">
        <v>0</v>
      </c>
      <c r="X52" s="63">
        <v>0</v>
      </c>
      <c r="Y52" s="63">
        <v>0</v>
      </c>
      <c r="Z52" s="63">
        <v>0</v>
      </c>
      <c r="AA52" s="63">
        <v>0</v>
      </c>
      <c r="AB52" s="63">
        <v>0</v>
      </c>
      <c r="AC52" s="63">
        <v>0</v>
      </c>
      <c r="AD52" s="63">
        <v>0</v>
      </c>
      <c r="AE52" s="63">
        <v>0</v>
      </c>
      <c r="AF52" s="63">
        <v>0</v>
      </c>
      <c r="AG52" s="63">
        <v>0</v>
      </c>
      <c r="AH52" s="63">
        <v>0</v>
      </c>
      <c r="AI52" s="63">
        <v>0</v>
      </c>
      <c r="AJ52" s="63">
        <v>0</v>
      </c>
      <c r="AK52" s="63">
        <v>0</v>
      </c>
      <c r="AL52" s="63">
        <v>0</v>
      </c>
      <c r="AM52" s="63">
        <v>0</v>
      </c>
      <c r="AN52" s="63">
        <v>0</v>
      </c>
      <c r="AO52" s="63">
        <v>0</v>
      </c>
      <c r="AP52" s="63">
        <v>0</v>
      </c>
      <c r="AQ52" s="63">
        <v>0</v>
      </c>
      <c r="AR52" s="63">
        <v>0</v>
      </c>
      <c r="AS52" s="63">
        <v>0</v>
      </c>
      <c r="AT52" s="63">
        <v>0</v>
      </c>
      <c r="AU52" s="63">
        <v>0</v>
      </c>
      <c r="AV52" s="63">
        <v>0</v>
      </c>
      <c r="AW52" s="63">
        <v>0</v>
      </c>
      <c r="AX52" s="63">
        <v>0</v>
      </c>
      <c r="AY52" s="63">
        <v>199</v>
      </c>
      <c r="AZ52" s="63">
        <v>0</v>
      </c>
      <c r="BA52" s="63">
        <v>0</v>
      </c>
      <c r="BB52" s="63">
        <v>0</v>
      </c>
      <c r="BC52" s="63">
        <v>0</v>
      </c>
      <c r="BD52" s="63">
        <v>0</v>
      </c>
      <c r="BE52" s="63">
        <v>20</v>
      </c>
      <c r="BF52" s="63">
        <v>0</v>
      </c>
      <c r="BG52" s="63">
        <v>0</v>
      </c>
      <c r="BH52" s="63">
        <v>0</v>
      </c>
      <c r="BI52" s="63">
        <v>695</v>
      </c>
      <c r="BJ52" s="63">
        <v>0</v>
      </c>
      <c r="BK52" s="63">
        <v>0</v>
      </c>
      <c r="BL52" s="63">
        <v>0</v>
      </c>
      <c r="BM52" s="63">
        <v>0</v>
      </c>
      <c r="BN52" s="63">
        <v>0</v>
      </c>
      <c r="BO52" s="63">
        <v>0</v>
      </c>
      <c r="BP52" s="63">
        <v>0</v>
      </c>
      <c r="BQ52" s="63">
        <v>0</v>
      </c>
      <c r="BR52" s="63">
        <v>0</v>
      </c>
      <c r="BS52" s="63">
        <v>0</v>
      </c>
      <c r="BT52" s="63">
        <v>0</v>
      </c>
      <c r="BU52" s="63">
        <v>0</v>
      </c>
      <c r="BV52" s="63">
        <v>0</v>
      </c>
      <c r="BW52" s="63">
        <v>7</v>
      </c>
      <c r="BX52" s="63">
        <v>0</v>
      </c>
      <c r="BY52" s="63">
        <v>0</v>
      </c>
      <c r="BZ52" s="63">
        <v>0</v>
      </c>
      <c r="CA52" s="63">
        <v>0</v>
      </c>
      <c r="CB52" s="63">
        <v>0</v>
      </c>
      <c r="CC52" s="63">
        <v>0</v>
      </c>
      <c r="CD52" s="63">
        <v>0</v>
      </c>
      <c r="CE52" s="63">
        <v>0</v>
      </c>
      <c r="CF52" s="63">
        <v>0</v>
      </c>
      <c r="CG52" s="63">
        <v>0</v>
      </c>
      <c r="CH52" s="63">
        <v>0</v>
      </c>
      <c r="CI52" s="63">
        <v>8</v>
      </c>
      <c r="CJ52" s="63">
        <v>231</v>
      </c>
      <c r="CK52" s="63">
        <v>0</v>
      </c>
      <c r="CL52" s="63">
        <v>0</v>
      </c>
      <c r="CM52" s="63">
        <v>0</v>
      </c>
      <c r="CN52" s="63">
        <v>0</v>
      </c>
      <c r="CO52" s="63">
        <v>0</v>
      </c>
      <c r="CP52" s="63">
        <v>0</v>
      </c>
      <c r="CQ52" s="63">
        <v>0</v>
      </c>
      <c r="CR52" s="63">
        <v>3</v>
      </c>
      <c r="CS52" s="63">
        <v>0</v>
      </c>
      <c r="CT52" s="63">
        <v>288</v>
      </c>
      <c r="CU52" s="63">
        <v>3</v>
      </c>
      <c r="CV52" s="63">
        <v>0</v>
      </c>
      <c r="CW52" s="63">
        <v>0</v>
      </c>
      <c r="CX52" s="63">
        <v>0</v>
      </c>
      <c r="CY52" s="63">
        <v>82</v>
      </c>
      <c r="CZ52" s="63">
        <v>0</v>
      </c>
      <c r="DA52" s="63">
        <v>0</v>
      </c>
      <c r="DB52" s="24">
        <v>0</v>
      </c>
      <c r="DC52" s="24">
        <v>1536</v>
      </c>
      <c r="DD52" s="44">
        <v>472</v>
      </c>
      <c r="DE52" s="63">
        <v>9535</v>
      </c>
      <c r="DF52" s="63">
        <v>0</v>
      </c>
      <c r="DG52" s="63">
        <v>0</v>
      </c>
      <c r="DH52" s="63">
        <v>39</v>
      </c>
      <c r="DI52" s="63">
        <v>2305</v>
      </c>
      <c r="DJ52" s="63">
        <v>27</v>
      </c>
      <c r="DK52" s="24">
        <v>3</v>
      </c>
      <c r="DL52" s="63">
        <v>12381</v>
      </c>
      <c r="DM52" s="40">
        <v>13917</v>
      </c>
      <c r="DN52" s="40">
        <v>3236</v>
      </c>
      <c r="DO52" s="40">
        <v>15617</v>
      </c>
      <c r="DP52" s="40">
        <v>17153</v>
      </c>
      <c r="DQ52" s="40">
        <v>-13912</v>
      </c>
      <c r="DR52" s="40">
        <v>1705</v>
      </c>
      <c r="DS52" s="40">
        <v>3241</v>
      </c>
    </row>
    <row r="53" spans="1:123" ht="12.75" customHeight="1">
      <c r="A53" s="255">
        <v>333</v>
      </c>
      <c r="B53" s="256" t="s">
        <v>290</v>
      </c>
      <c r="C53" s="64">
        <v>0</v>
      </c>
      <c r="D53" s="64">
        <v>0</v>
      </c>
      <c r="E53" s="64">
        <v>0</v>
      </c>
      <c r="F53" s="64">
        <v>0</v>
      </c>
      <c r="G53" s="64">
        <v>0</v>
      </c>
      <c r="H53" s="64">
        <v>0</v>
      </c>
      <c r="I53" s="64">
        <v>0</v>
      </c>
      <c r="J53" s="64">
        <v>0</v>
      </c>
      <c r="K53" s="64">
        <v>0</v>
      </c>
      <c r="L53" s="64">
        <v>0</v>
      </c>
      <c r="M53" s="64">
        <v>0</v>
      </c>
      <c r="N53" s="64">
        <v>0</v>
      </c>
      <c r="O53" s="64">
        <v>0</v>
      </c>
      <c r="P53" s="64">
        <v>0</v>
      </c>
      <c r="Q53" s="64">
        <v>0</v>
      </c>
      <c r="R53" s="64">
        <v>0</v>
      </c>
      <c r="S53" s="64">
        <v>0</v>
      </c>
      <c r="T53" s="64">
        <v>0</v>
      </c>
      <c r="U53" s="64">
        <v>0</v>
      </c>
      <c r="V53" s="64">
        <v>0</v>
      </c>
      <c r="W53" s="64">
        <v>0</v>
      </c>
      <c r="X53" s="64">
        <v>0</v>
      </c>
      <c r="Y53" s="64">
        <v>0</v>
      </c>
      <c r="Z53" s="64">
        <v>0</v>
      </c>
      <c r="AA53" s="64">
        <v>0</v>
      </c>
      <c r="AB53" s="64">
        <v>0</v>
      </c>
      <c r="AC53" s="64">
        <v>0</v>
      </c>
      <c r="AD53" s="64">
        <v>0</v>
      </c>
      <c r="AE53" s="64">
        <v>0</v>
      </c>
      <c r="AF53" s="64">
        <v>0</v>
      </c>
      <c r="AG53" s="64">
        <v>0</v>
      </c>
      <c r="AH53" s="64">
        <v>0</v>
      </c>
      <c r="AI53" s="64">
        <v>0</v>
      </c>
      <c r="AJ53" s="64">
        <v>0</v>
      </c>
      <c r="AK53" s="64">
        <v>0</v>
      </c>
      <c r="AL53" s="64">
        <v>0</v>
      </c>
      <c r="AM53" s="64">
        <v>0</v>
      </c>
      <c r="AN53" s="64">
        <v>0</v>
      </c>
      <c r="AO53" s="64">
        <v>0</v>
      </c>
      <c r="AP53" s="64">
        <v>0</v>
      </c>
      <c r="AQ53" s="64">
        <v>0</v>
      </c>
      <c r="AR53" s="64">
        <v>0</v>
      </c>
      <c r="AS53" s="64">
        <v>27</v>
      </c>
      <c r="AT53" s="64">
        <v>44</v>
      </c>
      <c r="AU53" s="64">
        <v>569</v>
      </c>
      <c r="AV53" s="64">
        <v>0</v>
      </c>
      <c r="AW53" s="64">
        <v>0</v>
      </c>
      <c r="AX53" s="64">
        <v>60</v>
      </c>
      <c r="AY53" s="64">
        <v>0</v>
      </c>
      <c r="AZ53" s="64">
        <v>186</v>
      </c>
      <c r="BA53" s="64">
        <v>0</v>
      </c>
      <c r="BB53" s="64">
        <v>666</v>
      </c>
      <c r="BC53" s="64">
        <v>0</v>
      </c>
      <c r="BD53" s="64">
        <v>3</v>
      </c>
      <c r="BE53" s="64">
        <v>201</v>
      </c>
      <c r="BF53" s="64">
        <v>0</v>
      </c>
      <c r="BG53" s="64">
        <v>0</v>
      </c>
      <c r="BH53" s="64">
        <v>0</v>
      </c>
      <c r="BI53" s="64">
        <v>31</v>
      </c>
      <c r="BJ53" s="64">
        <v>4</v>
      </c>
      <c r="BK53" s="64">
        <v>32</v>
      </c>
      <c r="BL53" s="64">
        <v>28</v>
      </c>
      <c r="BM53" s="64">
        <v>0</v>
      </c>
      <c r="BN53" s="64">
        <v>0</v>
      </c>
      <c r="BO53" s="64">
        <v>0</v>
      </c>
      <c r="BP53" s="64">
        <v>0</v>
      </c>
      <c r="BQ53" s="64">
        <v>0</v>
      </c>
      <c r="BR53" s="64">
        <v>0</v>
      </c>
      <c r="BS53" s="64">
        <v>0</v>
      </c>
      <c r="BT53" s="64">
        <v>0</v>
      </c>
      <c r="BU53" s="64">
        <v>0</v>
      </c>
      <c r="BV53" s="64">
        <v>0</v>
      </c>
      <c r="BW53" s="64">
        <v>0</v>
      </c>
      <c r="BX53" s="64">
        <v>0</v>
      </c>
      <c r="BY53" s="64">
        <v>0</v>
      </c>
      <c r="BZ53" s="64">
        <v>0</v>
      </c>
      <c r="CA53" s="64">
        <v>0</v>
      </c>
      <c r="CB53" s="64">
        <v>0</v>
      </c>
      <c r="CC53" s="64">
        <v>0</v>
      </c>
      <c r="CD53" s="64">
        <v>0</v>
      </c>
      <c r="CE53" s="64">
        <v>0</v>
      </c>
      <c r="CF53" s="64">
        <v>0</v>
      </c>
      <c r="CG53" s="64">
        <v>0</v>
      </c>
      <c r="CH53" s="64">
        <v>0</v>
      </c>
      <c r="CI53" s="64">
        <v>0</v>
      </c>
      <c r="CJ53" s="64">
        <v>381</v>
      </c>
      <c r="CK53" s="64">
        <v>0</v>
      </c>
      <c r="CL53" s="64">
        <v>0</v>
      </c>
      <c r="CM53" s="64">
        <v>70</v>
      </c>
      <c r="CN53" s="64">
        <v>0</v>
      </c>
      <c r="CO53" s="64">
        <v>0</v>
      </c>
      <c r="CP53" s="64">
        <v>0</v>
      </c>
      <c r="CQ53" s="64">
        <v>0</v>
      </c>
      <c r="CR53" s="64">
        <v>0</v>
      </c>
      <c r="CS53" s="64">
        <v>0</v>
      </c>
      <c r="CT53" s="64">
        <v>130</v>
      </c>
      <c r="CU53" s="64">
        <v>8</v>
      </c>
      <c r="CV53" s="64">
        <v>0</v>
      </c>
      <c r="CW53" s="64">
        <v>0</v>
      </c>
      <c r="CX53" s="64">
        <v>0</v>
      </c>
      <c r="CY53" s="64">
        <v>0</v>
      </c>
      <c r="CZ53" s="64">
        <v>0</v>
      </c>
      <c r="DA53" s="64">
        <v>0</v>
      </c>
      <c r="DB53" s="25">
        <v>0</v>
      </c>
      <c r="DC53" s="25">
        <v>2440</v>
      </c>
      <c r="DD53" s="51">
        <v>0</v>
      </c>
      <c r="DE53" s="64">
        <v>0</v>
      </c>
      <c r="DF53" s="64">
        <v>0</v>
      </c>
      <c r="DG53" s="64">
        <v>0</v>
      </c>
      <c r="DH53" s="64">
        <v>3149</v>
      </c>
      <c r="DI53" s="64">
        <v>14875</v>
      </c>
      <c r="DJ53" s="64">
        <v>155</v>
      </c>
      <c r="DK53" s="25">
        <v>89</v>
      </c>
      <c r="DL53" s="64">
        <v>18268</v>
      </c>
      <c r="DM53" s="48">
        <v>20708</v>
      </c>
      <c r="DN53" s="48">
        <v>10297</v>
      </c>
      <c r="DO53" s="48">
        <v>28565</v>
      </c>
      <c r="DP53" s="48">
        <v>31005</v>
      </c>
      <c r="DQ53" s="48">
        <v>-20355</v>
      </c>
      <c r="DR53" s="48">
        <v>8210</v>
      </c>
      <c r="DS53" s="48">
        <v>10650</v>
      </c>
    </row>
    <row r="54" spans="1:123" ht="12.75" customHeight="1">
      <c r="A54" s="254">
        <v>339</v>
      </c>
      <c r="B54" s="83" t="s">
        <v>291</v>
      </c>
      <c r="C54" s="63">
        <v>0</v>
      </c>
      <c r="D54" s="63">
        <v>3</v>
      </c>
      <c r="E54" s="63">
        <v>0</v>
      </c>
      <c r="F54" s="63">
        <v>0</v>
      </c>
      <c r="G54" s="63">
        <v>16</v>
      </c>
      <c r="H54" s="63">
        <v>8</v>
      </c>
      <c r="I54" s="63">
        <v>0</v>
      </c>
      <c r="J54" s="63">
        <v>0</v>
      </c>
      <c r="K54" s="63">
        <v>0</v>
      </c>
      <c r="L54" s="63">
        <v>0</v>
      </c>
      <c r="M54" s="63">
        <v>0</v>
      </c>
      <c r="N54" s="63">
        <v>0</v>
      </c>
      <c r="O54" s="63">
        <v>0</v>
      </c>
      <c r="P54" s="63">
        <v>0</v>
      </c>
      <c r="Q54" s="63">
        <v>6</v>
      </c>
      <c r="R54" s="63">
        <v>0</v>
      </c>
      <c r="S54" s="63">
        <v>0</v>
      </c>
      <c r="T54" s="63">
        <v>0</v>
      </c>
      <c r="U54" s="63">
        <v>0</v>
      </c>
      <c r="V54" s="63">
        <v>0</v>
      </c>
      <c r="W54" s="63">
        <v>0</v>
      </c>
      <c r="X54" s="63">
        <v>0</v>
      </c>
      <c r="Y54" s="63">
        <v>0</v>
      </c>
      <c r="Z54" s="63">
        <v>0</v>
      </c>
      <c r="AA54" s="63">
        <v>0</v>
      </c>
      <c r="AB54" s="63">
        <v>0</v>
      </c>
      <c r="AC54" s="63">
        <v>0</v>
      </c>
      <c r="AD54" s="63">
        <v>0</v>
      </c>
      <c r="AE54" s="63">
        <v>1</v>
      </c>
      <c r="AF54" s="63">
        <v>0</v>
      </c>
      <c r="AG54" s="63">
        <v>0</v>
      </c>
      <c r="AH54" s="63">
        <v>0</v>
      </c>
      <c r="AI54" s="63">
        <v>0</v>
      </c>
      <c r="AJ54" s="63">
        <v>0</v>
      </c>
      <c r="AK54" s="63">
        <v>6</v>
      </c>
      <c r="AL54" s="63">
        <v>0</v>
      </c>
      <c r="AM54" s="63">
        <v>0</v>
      </c>
      <c r="AN54" s="63">
        <v>0</v>
      </c>
      <c r="AO54" s="63">
        <v>0</v>
      </c>
      <c r="AP54" s="63">
        <v>3</v>
      </c>
      <c r="AQ54" s="63">
        <v>0</v>
      </c>
      <c r="AR54" s="63">
        <v>3</v>
      </c>
      <c r="AS54" s="63">
        <v>47</v>
      </c>
      <c r="AT54" s="63">
        <v>35</v>
      </c>
      <c r="AU54" s="63">
        <v>362</v>
      </c>
      <c r="AV54" s="63">
        <v>4413</v>
      </c>
      <c r="AW54" s="63">
        <v>64</v>
      </c>
      <c r="AX54" s="63">
        <v>71</v>
      </c>
      <c r="AY54" s="63">
        <v>24</v>
      </c>
      <c r="AZ54" s="63">
        <v>42</v>
      </c>
      <c r="BA54" s="63">
        <v>666</v>
      </c>
      <c r="BB54" s="63">
        <v>2015</v>
      </c>
      <c r="BC54" s="63">
        <v>3</v>
      </c>
      <c r="BD54" s="63">
        <v>3626</v>
      </c>
      <c r="BE54" s="63">
        <v>59</v>
      </c>
      <c r="BF54" s="63">
        <v>0</v>
      </c>
      <c r="BG54" s="63">
        <v>9</v>
      </c>
      <c r="BH54" s="63">
        <v>0</v>
      </c>
      <c r="BI54" s="63">
        <v>1072</v>
      </c>
      <c r="BJ54" s="63">
        <v>294</v>
      </c>
      <c r="BK54" s="63">
        <v>172</v>
      </c>
      <c r="BL54" s="63">
        <v>71</v>
      </c>
      <c r="BM54" s="63">
        <v>1</v>
      </c>
      <c r="BN54" s="63">
        <v>0</v>
      </c>
      <c r="BO54" s="63">
        <v>3</v>
      </c>
      <c r="BP54" s="63">
        <v>0</v>
      </c>
      <c r="BQ54" s="63">
        <v>130</v>
      </c>
      <c r="BR54" s="63">
        <v>1</v>
      </c>
      <c r="BS54" s="63">
        <v>3</v>
      </c>
      <c r="BT54" s="63">
        <v>2</v>
      </c>
      <c r="BU54" s="63">
        <v>0</v>
      </c>
      <c r="BV54" s="63">
        <v>1</v>
      </c>
      <c r="BW54" s="63">
        <v>3</v>
      </c>
      <c r="BX54" s="63">
        <v>19</v>
      </c>
      <c r="BY54" s="63">
        <v>40</v>
      </c>
      <c r="BZ54" s="63">
        <v>0</v>
      </c>
      <c r="CA54" s="63">
        <v>0</v>
      </c>
      <c r="CB54" s="63">
        <v>1</v>
      </c>
      <c r="CC54" s="63">
        <v>17</v>
      </c>
      <c r="CD54" s="63">
        <v>0</v>
      </c>
      <c r="CE54" s="63">
        <v>0</v>
      </c>
      <c r="CF54" s="63">
        <v>14</v>
      </c>
      <c r="CG54" s="63">
        <v>1</v>
      </c>
      <c r="CH54" s="63">
        <v>0</v>
      </c>
      <c r="CI54" s="63">
        <v>9</v>
      </c>
      <c r="CJ54" s="63">
        <v>95</v>
      </c>
      <c r="CK54" s="63">
        <v>134</v>
      </c>
      <c r="CL54" s="63">
        <v>13</v>
      </c>
      <c r="CM54" s="63">
        <v>18</v>
      </c>
      <c r="CN54" s="63">
        <v>0</v>
      </c>
      <c r="CO54" s="63">
        <v>0</v>
      </c>
      <c r="CP54" s="63">
        <v>1</v>
      </c>
      <c r="CQ54" s="63">
        <v>0</v>
      </c>
      <c r="CR54" s="63">
        <v>1</v>
      </c>
      <c r="CS54" s="63">
        <v>0</v>
      </c>
      <c r="CT54" s="63">
        <v>264</v>
      </c>
      <c r="CU54" s="63">
        <v>10</v>
      </c>
      <c r="CV54" s="63">
        <v>7</v>
      </c>
      <c r="CW54" s="63">
        <v>7</v>
      </c>
      <c r="CX54" s="63">
        <v>2</v>
      </c>
      <c r="CY54" s="63">
        <v>63</v>
      </c>
      <c r="CZ54" s="63">
        <v>5</v>
      </c>
      <c r="DA54" s="63">
        <v>0</v>
      </c>
      <c r="DB54" s="24">
        <v>27</v>
      </c>
      <c r="DC54" s="24">
        <v>13983</v>
      </c>
      <c r="DD54" s="44">
        <v>69</v>
      </c>
      <c r="DE54" s="63">
        <v>5055</v>
      </c>
      <c r="DF54" s="63">
        <v>0</v>
      </c>
      <c r="DG54" s="63">
        <v>0</v>
      </c>
      <c r="DH54" s="63">
        <v>730</v>
      </c>
      <c r="DI54" s="63">
        <v>5619</v>
      </c>
      <c r="DJ54" s="63">
        <v>187</v>
      </c>
      <c r="DK54" s="24">
        <v>19</v>
      </c>
      <c r="DL54" s="63">
        <v>11679</v>
      </c>
      <c r="DM54" s="40">
        <v>25662</v>
      </c>
      <c r="DN54" s="40">
        <v>7147</v>
      </c>
      <c r="DO54" s="40">
        <v>18826</v>
      </c>
      <c r="DP54" s="40">
        <v>32809</v>
      </c>
      <c r="DQ54" s="40">
        <v>-19903</v>
      </c>
      <c r="DR54" s="40">
        <v>-1077</v>
      </c>
      <c r="DS54" s="40">
        <v>12906</v>
      </c>
    </row>
    <row r="55" spans="1:123" ht="12.75" customHeight="1">
      <c r="A55" s="254">
        <v>341</v>
      </c>
      <c r="B55" s="83" t="s">
        <v>292</v>
      </c>
      <c r="C55" s="63">
        <v>0</v>
      </c>
      <c r="D55" s="63">
        <v>0</v>
      </c>
      <c r="E55" s="63">
        <v>0</v>
      </c>
      <c r="F55" s="63">
        <v>2</v>
      </c>
      <c r="G55" s="63">
        <v>1</v>
      </c>
      <c r="H55" s="63">
        <v>0</v>
      </c>
      <c r="I55" s="63">
        <v>0</v>
      </c>
      <c r="J55" s="63">
        <v>1</v>
      </c>
      <c r="K55" s="63">
        <v>8</v>
      </c>
      <c r="L55" s="63">
        <v>0</v>
      </c>
      <c r="M55" s="63">
        <v>0</v>
      </c>
      <c r="N55" s="63">
        <v>0</v>
      </c>
      <c r="O55" s="63">
        <v>0</v>
      </c>
      <c r="P55" s="63">
        <v>0</v>
      </c>
      <c r="Q55" s="63">
        <v>0</v>
      </c>
      <c r="R55" s="63">
        <v>0</v>
      </c>
      <c r="S55" s="63">
        <v>0</v>
      </c>
      <c r="T55" s="63">
        <v>0</v>
      </c>
      <c r="U55" s="63">
        <v>0</v>
      </c>
      <c r="V55" s="63">
        <v>0</v>
      </c>
      <c r="W55" s="63">
        <v>0</v>
      </c>
      <c r="X55" s="63">
        <v>0</v>
      </c>
      <c r="Y55" s="63">
        <v>0</v>
      </c>
      <c r="Z55" s="63">
        <v>0</v>
      </c>
      <c r="AA55" s="63">
        <v>5</v>
      </c>
      <c r="AB55" s="63">
        <v>1</v>
      </c>
      <c r="AC55" s="63">
        <v>2</v>
      </c>
      <c r="AD55" s="63">
        <v>1</v>
      </c>
      <c r="AE55" s="63">
        <v>0</v>
      </c>
      <c r="AF55" s="63">
        <v>1</v>
      </c>
      <c r="AG55" s="63">
        <v>0</v>
      </c>
      <c r="AH55" s="63">
        <v>0</v>
      </c>
      <c r="AI55" s="63">
        <v>0</v>
      </c>
      <c r="AJ55" s="63">
        <v>0</v>
      </c>
      <c r="AK55" s="63">
        <v>1</v>
      </c>
      <c r="AL55" s="63">
        <v>0</v>
      </c>
      <c r="AM55" s="63">
        <v>0</v>
      </c>
      <c r="AN55" s="63">
        <v>0</v>
      </c>
      <c r="AO55" s="63">
        <v>1</v>
      </c>
      <c r="AP55" s="63">
        <v>0</v>
      </c>
      <c r="AQ55" s="63">
        <v>2</v>
      </c>
      <c r="AR55" s="63">
        <v>0</v>
      </c>
      <c r="AS55" s="63">
        <v>76</v>
      </c>
      <c r="AT55" s="63">
        <v>3</v>
      </c>
      <c r="AU55" s="63">
        <v>27</v>
      </c>
      <c r="AV55" s="63">
        <v>50</v>
      </c>
      <c r="AW55" s="63">
        <v>0</v>
      </c>
      <c r="AX55" s="63">
        <v>2</v>
      </c>
      <c r="AY55" s="63">
        <v>0</v>
      </c>
      <c r="AZ55" s="63">
        <v>1</v>
      </c>
      <c r="BA55" s="63">
        <v>0</v>
      </c>
      <c r="BB55" s="63">
        <v>7265</v>
      </c>
      <c r="BC55" s="63">
        <v>0</v>
      </c>
      <c r="BD55" s="63">
        <v>4241</v>
      </c>
      <c r="BE55" s="63">
        <v>416</v>
      </c>
      <c r="BF55" s="63">
        <v>0</v>
      </c>
      <c r="BG55" s="63">
        <v>0</v>
      </c>
      <c r="BH55" s="63">
        <v>1</v>
      </c>
      <c r="BI55" s="63">
        <v>415</v>
      </c>
      <c r="BJ55" s="63">
        <v>65</v>
      </c>
      <c r="BK55" s="63">
        <v>279</v>
      </c>
      <c r="BL55" s="63">
        <v>123</v>
      </c>
      <c r="BM55" s="63">
        <v>8</v>
      </c>
      <c r="BN55" s="63">
        <v>0</v>
      </c>
      <c r="BO55" s="63">
        <v>0</v>
      </c>
      <c r="BP55" s="63">
        <v>2</v>
      </c>
      <c r="BQ55" s="63">
        <v>256</v>
      </c>
      <c r="BR55" s="63">
        <v>42</v>
      </c>
      <c r="BS55" s="63">
        <v>17</v>
      </c>
      <c r="BT55" s="63">
        <v>16</v>
      </c>
      <c r="BU55" s="63">
        <v>0</v>
      </c>
      <c r="BV55" s="63">
        <v>0</v>
      </c>
      <c r="BW55" s="63">
        <v>38</v>
      </c>
      <c r="BX55" s="63">
        <v>0</v>
      </c>
      <c r="BY55" s="63">
        <v>22</v>
      </c>
      <c r="BZ55" s="63">
        <v>1</v>
      </c>
      <c r="CA55" s="63">
        <v>1</v>
      </c>
      <c r="CB55" s="63">
        <v>1</v>
      </c>
      <c r="CC55" s="63">
        <v>1</v>
      </c>
      <c r="CD55" s="63">
        <v>0</v>
      </c>
      <c r="CE55" s="63">
        <v>1</v>
      </c>
      <c r="CF55" s="63">
        <v>7</v>
      </c>
      <c r="CG55" s="63">
        <v>19</v>
      </c>
      <c r="CH55" s="63">
        <v>0</v>
      </c>
      <c r="CI55" s="63">
        <v>6</v>
      </c>
      <c r="CJ55" s="63">
        <v>820</v>
      </c>
      <c r="CK55" s="63">
        <v>8</v>
      </c>
      <c r="CL55" s="63">
        <v>12</v>
      </c>
      <c r="CM55" s="63">
        <v>15</v>
      </c>
      <c r="CN55" s="63">
        <v>0</v>
      </c>
      <c r="CO55" s="63">
        <v>14</v>
      </c>
      <c r="CP55" s="63">
        <v>0</v>
      </c>
      <c r="CQ55" s="63">
        <v>6</v>
      </c>
      <c r="CR55" s="63">
        <v>5</v>
      </c>
      <c r="CS55" s="63">
        <v>6</v>
      </c>
      <c r="CT55" s="63">
        <v>102</v>
      </c>
      <c r="CU55" s="63">
        <v>100</v>
      </c>
      <c r="CV55" s="63">
        <v>1</v>
      </c>
      <c r="CW55" s="63">
        <v>46</v>
      </c>
      <c r="CX55" s="63">
        <v>0</v>
      </c>
      <c r="CY55" s="63">
        <v>170</v>
      </c>
      <c r="CZ55" s="63">
        <v>2</v>
      </c>
      <c r="DA55" s="63">
        <v>0</v>
      </c>
      <c r="DB55" s="24">
        <v>0</v>
      </c>
      <c r="DC55" s="24">
        <v>14735</v>
      </c>
      <c r="DD55" s="44">
        <v>887</v>
      </c>
      <c r="DE55" s="63">
        <v>15992</v>
      </c>
      <c r="DF55" s="63">
        <v>0</v>
      </c>
      <c r="DG55" s="63">
        <v>0</v>
      </c>
      <c r="DH55" s="63">
        <v>6624</v>
      </c>
      <c r="DI55" s="63">
        <v>9426</v>
      </c>
      <c r="DJ55" s="63">
        <v>-1063</v>
      </c>
      <c r="DK55" s="24">
        <v>0</v>
      </c>
      <c r="DL55" s="63">
        <v>31866</v>
      </c>
      <c r="DM55" s="40">
        <v>46601</v>
      </c>
      <c r="DN55" s="40">
        <v>175098</v>
      </c>
      <c r="DO55" s="40">
        <v>206964</v>
      </c>
      <c r="DP55" s="40">
        <v>221699</v>
      </c>
      <c r="DQ55" s="40">
        <v>-40599</v>
      </c>
      <c r="DR55" s="40">
        <v>166365</v>
      </c>
      <c r="DS55" s="40">
        <v>181100</v>
      </c>
    </row>
    <row r="56" spans="1:123" ht="12.75" customHeight="1">
      <c r="A56" s="254">
        <v>342</v>
      </c>
      <c r="B56" s="83" t="s">
        <v>293</v>
      </c>
      <c r="C56" s="63">
        <v>0</v>
      </c>
      <c r="D56" s="63">
        <v>0</v>
      </c>
      <c r="E56" s="63">
        <v>0</v>
      </c>
      <c r="F56" s="63">
        <v>0</v>
      </c>
      <c r="G56" s="63">
        <v>0</v>
      </c>
      <c r="H56" s="63">
        <v>0</v>
      </c>
      <c r="I56" s="63">
        <v>0</v>
      </c>
      <c r="J56" s="63">
        <v>0</v>
      </c>
      <c r="K56" s="63">
        <v>0</v>
      </c>
      <c r="L56" s="63">
        <v>0</v>
      </c>
      <c r="M56" s="63">
        <v>0</v>
      </c>
      <c r="N56" s="63">
        <v>0</v>
      </c>
      <c r="O56" s="63">
        <v>0</v>
      </c>
      <c r="P56" s="63">
        <v>0</v>
      </c>
      <c r="Q56" s="63">
        <v>0</v>
      </c>
      <c r="R56" s="63">
        <v>0</v>
      </c>
      <c r="S56" s="63">
        <v>0</v>
      </c>
      <c r="T56" s="63">
        <v>0</v>
      </c>
      <c r="U56" s="63">
        <v>0</v>
      </c>
      <c r="V56" s="63">
        <v>0</v>
      </c>
      <c r="W56" s="63">
        <v>0</v>
      </c>
      <c r="X56" s="63">
        <v>0</v>
      </c>
      <c r="Y56" s="63">
        <v>0</v>
      </c>
      <c r="Z56" s="63">
        <v>0</v>
      </c>
      <c r="AA56" s="63">
        <v>0</v>
      </c>
      <c r="AB56" s="63">
        <v>0</v>
      </c>
      <c r="AC56" s="63">
        <v>0</v>
      </c>
      <c r="AD56" s="63">
        <v>0</v>
      </c>
      <c r="AE56" s="63">
        <v>0</v>
      </c>
      <c r="AF56" s="63">
        <v>0</v>
      </c>
      <c r="AG56" s="63">
        <v>0</v>
      </c>
      <c r="AH56" s="63">
        <v>0</v>
      </c>
      <c r="AI56" s="63">
        <v>0</v>
      </c>
      <c r="AJ56" s="63">
        <v>0</v>
      </c>
      <c r="AK56" s="63">
        <v>0</v>
      </c>
      <c r="AL56" s="63">
        <v>0</v>
      </c>
      <c r="AM56" s="63">
        <v>0</v>
      </c>
      <c r="AN56" s="63">
        <v>0</v>
      </c>
      <c r="AO56" s="63">
        <v>0</v>
      </c>
      <c r="AP56" s="63">
        <v>0</v>
      </c>
      <c r="AQ56" s="63">
        <v>0</v>
      </c>
      <c r="AR56" s="63">
        <v>0</v>
      </c>
      <c r="AS56" s="63">
        <v>0</v>
      </c>
      <c r="AT56" s="63">
        <v>1</v>
      </c>
      <c r="AU56" s="63">
        <v>0</v>
      </c>
      <c r="AV56" s="63">
        <v>0</v>
      </c>
      <c r="AW56" s="63">
        <v>0</v>
      </c>
      <c r="AX56" s="63">
        <v>0</v>
      </c>
      <c r="AY56" s="63">
        <v>0</v>
      </c>
      <c r="AZ56" s="63">
        <v>0</v>
      </c>
      <c r="BA56" s="63">
        <v>0</v>
      </c>
      <c r="BB56" s="63">
        <v>0</v>
      </c>
      <c r="BC56" s="63">
        <v>110</v>
      </c>
      <c r="BD56" s="63">
        <v>0</v>
      </c>
      <c r="BE56" s="63">
        <v>0</v>
      </c>
      <c r="BF56" s="63">
        <v>0</v>
      </c>
      <c r="BG56" s="63">
        <v>0</v>
      </c>
      <c r="BH56" s="63">
        <v>0</v>
      </c>
      <c r="BI56" s="63">
        <v>0</v>
      </c>
      <c r="BJ56" s="63">
        <v>0</v>
      </c>
      <c r="BK56" s="63">
        <v>0</v>
      </c>
      <c r="BL56" s="63">
        <v>0</v>
      </c>
      <c r="BM56" s="63">
        <v>0</v>
      </c>
      <c r="BN56" s="63">
        <v>0</v>
      </c>
      <c r="BO56" s="63">
        <v>0</v>
      </c>
      <c r="BP56" s="63">
        <v>0</v>
      </c>
      <c r="BQ56" s="63">
        <v>0</v>
      </c>
      <c r="BR56" s="63">
        <v>0</v>
      </c>
      <c r="BS56" s="63">
        <v>0</v>
      </c>
      <c r="BT56" s="63">
        <v>0</v>
      </c>
      <c r="BU56" s="63">
        <v>0</v>
      </c>
      <c r="BV56" s="63">
        <v>0</v>
      </c>
      <c r="BW56" s="63">
        <v>0</v>
      </c>
      <c r="BX56" s="63">
        <v>0</v>
      </c>
      <c r="BY56" s="63">
        <v>0</v>
      </c>
      <c r="BZ56" s="63">
        <v>0</v>
      </c>
      <c r="CA56" s="63">
        <v>0</v>
      </c>
      <c r="CB56" s="63">
        <v>0</v>
      </c>
      <c r="CC56" s="63">
        <v>0</v>
      </c>
      <c r="CD56" s="63">
        <v>0</v>
      </c>
      <c r="CE56" s="63">
        <v>5</v>
      </c>
      <c r="CF56" s="63">
        <v>6</v>
      </c>
      <c r="CG56" s="63">
        <v>0</v>
      </c>
      <c r="CH56" s="63">
        <v>0</v>
      </c>
      <c r="CI56" s="63">
        <v>0</v>
      </c>
      <c r="CJ56" s="63">
        <v>0</v>
      </c>
      <c r="CK56" s="63">
        <v>0</v>
      </c>
      <c r="CL56" s="63">
        <v>0</v>
      </c>
      <c r="CM56" s="63">
        <v>0</v>
      </c>
      <c r="CN56" s="63">
        <v>0</v>
      </c>
      <c r="CO56" s="63">
        <v>0</v>
      </c>
      <c r="CP56" s="63">
        <v>0</v>
      </c>
      <c r="CQ56" s="63">
        <v>0</v>
      </c>
      <c r="CR56" s="63">
        <v>0</v>
      </c>
      <c r="CS56" s="63">
        <v>0</v>
      </c>
      <c r="CT56" s="63">
        <v>58</v>
      </c>
      <c r="CU56" s="63">
        <v>0</v>
      </c>
      <c r="CV56" s="63">
        <v>0</v>
      </c>
      <c r="CW56" s="63">
        <v>0</v>
      </c>
      <c r="CX56" s="63">
        <v>0</v>
      </c>
      <c r="CY56" s="63">
        <v>0</v>
      </c>
      <c r="CZ56" s="63">
        <v>0</v>
      </c>
      <c r="DA56" s="63">
        <v>0</v>
      </c>
      <c r="DB56" s="24">
        <v>0</v>
      </c>
      <c r="DC56" s="24">
        <v>180</v>
      </c>
      <c r="DD56" s="44">
        <v>0</v>
      </c>
      <c r="DE56" s="63">
        <v>19186</v>
      </c>
      <c r="DF56" s="63">
        <v>0</v>
      </c>
      <c r="DG56" s="63">
        <v>0</v>
      </c>
      <c r="DH56" s="63">
        <v>3269</v>
      </c>
      <c r="DI56" s="63">
        <v>14617</v>
      </c>
      <c r="DJ56" s="63">
        <v>33</v>
      </c>
      <c r="DK56" s="24">
        <v>0</v>
      </c>
      <c r="DL56" s="63">
        <v>37105</v>
      </c>
      <c r="DM56" s="40">
        <v>37285</v>
      </c>
      <c r="DN56" s="40">
        <v>1040</v>
      </c>
      <c r="DO56" s="40">
        <v>38145</v>
      </c>
      <c r="DP56" s="40">
        <v>38325</v>
      </c>
      <c r="DQ56" s="40">
        <v>-36072</v>
      </c>
      <c r="DR56" s="40">
        <v>2073</v>
      </c>
      <c r="DS56" s="40">
        <v>2253</v>
      </c>
    </row>
    <row r="57" spans="1:123" ht="12.75" customHeight="1">
      <c r="A57" s="254">
        <v>351</v>
      </c>
      <c r="B57" s="83" t="s">
        <v>294</v>
      </c>
      <c r="C57" s="63">
        <v>0</v>
      </c>
      <c r="D57" s="63">
        <v>0</v>
      </c>
      <c r="E57" s="63">
        <v>0</v>
      </c>
      <c r="F57" s="63">
        <v>0</v>
      </c>
      <c r="G57" s="63">
        <v>0</v>
      </c>
      <c r="H57" s="63">
        <v>0</v>
      </c>
      <c r="I57" s="63">
        <v>0</v>
      </c>
      <c r="J57" s="63">
        <v>0</v>
      </c>
      <c r="K57" s="63">
        <v>0</v>
      </c>
      <c r="L57" s="63">
        <v>0</v>
      </c>
      <c r="M57" s="63">
        <v>0</v>
      </c>
      <c r="N57" s="63">
        <v>0</v>
      </c>
      <c r="O57" s="63">
        <v>0</v>
      </c>
      <c r="P57" s="63">
        <v>0</v>
      </c>
      <c r="Q57" s="63">
        <v>0</v>
      </c>
      <c r="R57" s="63">
        <v>0</v>
      </c>
      <c r="S57" s="63">
        <v>0</v>
      </c>
      <c r="T57" s="63">
        <v>0</v>
      </c>
      <c r="U57" s="63">
        <v>0</v>
      </c>
      <c r="V57" s="63">
        <v>0</v>
      </c>
      <c r="W57" s="63">
        <v>0</v>
      </c>
      <c r="X57" s="63">
        <v>0</v>
      </c>
      <c r="Y57" s="63">
        <v>0</v>
      </c>
      <c r="Z57" s="63">
        <v>0</v>
      </c>
      <c r="AA57" s="63">
        <v>0</v>
      </c>
      <c r="AB57" s="63">
        <v>0</v>
      </c>
      <c r="AC57" s="63">
        <v>0</v>
      </c>
      <c r="AD57" s="63">
        <v>0</v>
      </c>
      <c r="AE57" s="63">
        <v>0</v>
      </c>
      <c r="AF57" s="63">
        <v>0</v>
      </c>
      <c r="AG57" s="63">
        <v>0</v>
      </c>
      <c r="AH57" s="63">
        <v>0</v>
      </c>
      <c r="AI57" s="63">
        <v>0</v>
      </c>
      <c r="AJ57" s="63">
        <v>0</v>
      </c>
      <c r="AK57" s="63">
        <v>0</v>
      </c>
      <c r="AL57" s="63">
        <v>0</v>
      </c>
      <c r="AM57" s="63">
        <v>0</v>
      </c>
      <c r="AN57" s="63">
        <v>0</v>
      </c>
      <c r="AO57" s="63">
        <v>0</v>
      </c>
      <c r="AP57" s="63">
        <v>0</v>
      </c>
      <c r="AQ57" s="63">
        <v>0</v>
      </c>
      <c r="AR57" s="63">
        <v>0</v>
      </c>
      <c r="AS57" s="63">
        <v>0</v>
      </c>
      <c r="AT57" s="63">
        <v>1</v>
      </c>
      <c r="AU57" s="63">
        <v>0</v>
      </c>
      <c r="AV57" s="63">
        <v>0</v>
      </c>
      <c r="AW57" s="63">
        <v>0</v>
      </c>
      <c r="AX57" s="63">
        <v>0</v>
      </c>
      <c r="AY57" s="63">
        <v>0</v>
      </c>
      <c r="AZ57" s="63">
        <v>0</v>
      </c>
      <c r="BA57" s="63">
        <v>0</v>
      </c>
      <c r="BB57" s="63">
        <v>0</v>
      </c>
      <c r="BC57" s="63">
        <v>0</v>
      </c>
      <c r="BD57" s="63">
        <v>181494</v>
      </c>
      <c r="BE57" s="63">
        <v>0</v>
      </c>
      <c r="BF57" s="63">
        <v>0</v>
      </c>
      <c r="BG57" s="63">
        <v>0</v>
      </c>
      <c r="BH57" s="63">
        <v>0</v>
      </c>
      <c r="BI57" s="63">
        <v>0</v>
      </c>
      <c r="BJ57" s="63">
        <v>0</v>
      </c>
      <c r="BK57" s="63">
        <v>0</v>
      </c>
      <c r="BL57" s="63">
        <v>0</v>
      </c>
      <c r="BM57" s="63">
        <v>0</v>
      </c>
      <c r="BN57" s="63">
        <v>0</v>
      </c>
      <c r="BO57" s="63">
        <v>0</v>
      </c>
      <c r="BP57" s="63">
        <v>0</v>
      </c>
      <c r="BQ57" s="63">
        <v>0</v>
      </c>
      <c r="BR57" s="63">
        <v>0</v>
      </c>
      <c r="BS57" s="63">
        <v>0</v>
      </c>
      <c r="BT57" s="63">
        <v>0</v>
      </c>
      <c r="BU57" s="63">
        <v>0</v>
      </c>
      <c r="BV57" s="63">
        <v>0</v>
      </c>
      <c r="BW57" s="63">
        <v>0</v>
      </c>
      <c r="BX57" s="63">
        <v>17</v>
      </c>
      <c r="BY57" s="63">
        <v>0</v>
      </c>
      <c r="BZ57" s="63">
        <v>0</v>
      </c>
      <c r="CA57" s="63">
        <v>0</v>
      </c>
      <c r="CB57" s="63">
        <v>0</v>
      </c>
      <c r="CC57" s="63">
        <v>0</v>
      </c>
      <c r="CD57" s="63">
        <v>0</v>
      </c>
      <c r="CE57" s="63">
        <v>0</v>
      </c>
      <c r="CF57" s="63">
        <v>0</v>
      </c>
      <c r="CG57" s="63">
        <v>0</v>
      </c>
      <c r="CH57" s="63">
        <v>0</v>
      </c>
      <c r="CI57" s="63">
        <v>0</v>
      </c>
      <c r="CJ57" s="63">
        <v>145</v>
      </c>
      <c r="CK57" s="63">
        <v>0</v>
      </c>
      <c r="CL57" s="63">
        <v>0</v>
      </c>
      <c r="CM57" s="63">
        <v>0</v>
      </c>
      <c r="CN57" s="63">
        <v>0</v>
      </c>
      <c r="CO57" s="63">
        <v>0</v>
      </c>
      <c r="CP57" s="63">
        <v>0</v>
      </c>
      <c r="CQ57" s="63">
        <v>0</v>
      </c>
      <c r="CR57" s="63">
        <v>0</v>
      </c>
      <c r="CS57" s="63">
        <v>0</v>
      </c>
      <c r="CT57" s="63">
        <v>7719</v>
      </c>
      <c r="CU57" s="63">
        <v>0</v>
      </c>
      <c r="CV57" s="63">
        <v>0</v>
      </c>
      <c r="CW57" s="63">
        <v>0</v>
      </c>
      <c r="CX57" s="63">
        <v>0</v>
      </c>
      <c r="CY57" s="63">
        <v>0</v>
      </c>
      <c r="CZ57" s="63">
        <v>0</v>
      </c>
      <c r="DA57" s="63">
        <v>0</v>
      </c>
      <c r="DB57" s="24">
        <v>0</v>
      </c>
      <c r="DC57" s="24">
        <v>189376</v>
      </c>
      <c r="DD57" s="44">
        <v>0</v>
      </c>
      <c r="DE57" s="63">
        <v>75840</v>
      </c>
      <c r="DF57" s="63">
        <v>0</v>
      </c>
      <c r="DG57" s="63">
        <v>0</v>
      </c>
      <c r="DH57" s="63">
        <v>814</v>
      </c>
      <c r="DI57" s="63">
        <v>20001</v>
      </c>
      <c r="DJ57" s="63">
        <v>-3181</v>
      </c>
      <c r="DK57" s="24">
        <v>54</v>
      </c>
      <c r="DL57" s="63">
        <v>93528</v>
      </c>
      <c r="DM57" s="40">
        <v>282904</v>
      </c>
      <c r="DN57" s="40">
        <v>224067</v>
      </c>
      <c r="DO57" s="40">
        <v>317595</v>
      </c>
      <c r="DP57" s="40">
        <v>506971</v>
      </c>
      <c r="DQ57" s="40">
        <v>-150474</v>
      </c>
      <c r="DR57" s="40">
        <v>167121</v>
      </c>
      <c r="DS57" s="40">
        <v>356497</v>
      </c>
    </row>
    <row r="58" spans="1:123" ht="12.75" customHeight="1">
      <c r="A58" s="255">
        <v>354</v>
      </c>
      <c r="B58" s="256" t="s">
        <v>295</v>
      </c>
      <c r="C58" s="64">
        <v>0</v>
      </c>
      <c r="D58" s="64">
        <v>0</v>
      </c>
      <c r="E58" s="64">
        <v>0</v>
      </c>
      <c r="F58" s="64">
        <v>0</v>
      </c>
      <c r="G58" s="64">
        <v>1513</v>
      </c>
      <c r="H58" s="64">
        <v>0</v>
      </c>
      <c r="I58" s="64">
        <v>0</v>
      </c>
      <c r="J58" s="64">
        <v>0</v>
      </c>
      <c r="K58" s="64">
        <v>0</v>
      </c>
      <c r="L58" s="64">
        <v>0</v>
      </c>
      <c r="M58" s="64">
        <v>0</v>
      </c>
      <c r="N58" s="64">
        <v>0</v>
      </c>
      <c r="O58" s="64">
        <v>0</v>
      </c>
      <c r="P58" s="64">
        <v>0</v>
      </c>
      <c r="Q58" s="64">
        <v>0</v>
      </c>
      <c r="R58" s="64">
        <v>0</v>
      </c>
      <c r="S58" s="64">
        <v>0</v>
      </c>
      <c r="T58" s="64">
        <v>0</v>
      </c>
      <c r="U58" s="64">
        <v>0</v>
      </c>
      <c r="V58" s="64">
        <v>0</v>
      </c>
      <c r="W58" s="64">
        <v>0</v>
      </c>
      <c r="X58" s="64">
        <v>0</v>
      </c>
      <c r="Y58" s="64">
        <v>0</v>
      </c>
      <c r="Z58" s="64">
        <v>0</v>
      </c>
      <c r="AA58" s="64">
        <v>0</v>
      </c>
      <c r="AB58" s="64">
        <v>0</v>
      </c>
      <c r="AC58" s="64">
        <v>0</v>
      </c>
      <c r="AD58" s="64">
        <v>0</v>
      </c>
      <c r="AE58" s="64">
        <v>0</v>
      </c>
      <c r="AF58" s="64">
        <v>0</v>
      </c>
      <c r="AG58" s="64">
        <v>0</v>
      </c>
      <c r="AH58" s="64">
        <v>0</v>
      </c>
      <c r="AI58" s="64">
        <v>0</v>
      </c>
      <c r="AJ58" s="64">
        <v>0</v>
      </c>
      <c r="AK58" s="64">
        <v>0</v>
      </c>
      <c r="AL58" s="64">
        <v>0</v>
      </c>
      <c r="AM58" s="64">
        <v>0</v>
      </c>
      <c r="AN58" s="64">
        <v>0</v>
      </c>
      <c r="AO58" s="64">
        <v>0</v>
      </c>
      <c r="AP58" s="64">
        <v>0</v>
      </c>
      <c r="AQ58" s="64">
        <v>0</v>
      </c>
      <c r="AR58" s="64">
        <v>0</v>
      </c>
      <c r="AS58" s="64">
        <v>0</v>
      </c>
      <c r="AT58" s="64">
        <v>0</v>
      </c>
      <c r="AU58" s="64">
        <v>0</v>
      </c>
      <c r="AV58" s="64">
        <v>0</v>
      </c>
      <c r="AW58" s="64">
        <v>0</v>
      </c>
      <c r="AX58" s="64">
        <v>0</v>
      </c>
      <c r="AY58" s="64">
        <v>0</v>
      </c>
      <c r="AZ58" s="64">
        <v>0</v>
      </c>
      <c r="BA58" s="64">
        <v>0</v>
      </c>
      <c r="BB58" s="64">
        <v>0</v>
      </c>
      <c r="BC58" s="64">
        <v>0</v>
      </c>
      <c r="BD58" s="64">
        <v>0</v>
      </c>
      <c r="BE58" s="64">
        <v>5756</v>
      </c>
      <c r="BF58" s="64">
        <v>0</v>
      </c>
      <c r="BG58" s="64">
        <v>0</v>
      </c>
      <c r="BH58" s="64">
        <v>0</v>
      </c>
      <c r="BI58" s="64">
        <v>0</v>
      </c>
      <c r="BJ58" s="64">
        <v>0</v>
      </c>
      <c r="BK58" s="64">
        <v>0</v>
      </c>
      <c r="BL58" s="64">
        <v>0</v>
      </c>
      <c r="BM58" s="64">
        <v>0</v>
      </c>
      <c r="BN58" s="64">
        <v>0</v>
      </c>
      <c r="BO58" s="64">
        <v>0</v>
      </c>
      <c r="BP58" s="64">
        <v>0</v>
      </c>
      <c r="BQ58" s="64">
        <v>0</v>
      </c>
      <c r="BR58" s="64">
        <v>0</v>
      </c>
      <c r="BS58" s="64">
        <v>0</v>
      </c>
      <c r="BT58" s="64">
        <v>0</v>
      </c>
      <c r="BU58" s="64">
        <v>0</v>
      </c>
      <c r="BV58" s="64">
        <v>0</v>
      </c>
      <c r="BW58" s="64">
        <v>0</v>
      </c>
      <c r="BX58" s="64">
        <v>0</v>
      </c>
      <c r="BY58" s="64">
        <v>3583</v>
      </c>
      <c r="BZ58" s="64">
        <v>0</v>
      </c>
      <c r="CA58" s="64">
        <v>0</v>
      </c>
      <c r="CB58" s="64">
        <v>0</v>
      </c>
      <c r="CC58" s="64">
        <v>53</v>
      </c>
      <c r="CD58" s="64">
        <v>0</v>
      </c>
      <c r="CE58" s="64">
        <v>0</v>
      </c>
      <c r="CF58" s="64">
        <v>0</v>
      </c>
      <c r="CG58" s="64">
        <v>0</v>
      </c>
      <c r="CH58" s="64">
        <v>0</v>
      </c>
      <c r="CI58" s="64">
        <v>0</v>
      </c>
      <c r="CJ58" s="64">
        <v>971</v>
      </c>
      <c r="CK58" s="64">
        <v>14</v>
      </c>
      <c r="CL58" s="64">
        <v>2</v>
      </c>
      <c r="CM58" s="64">
        <v>0</v>
      </c>
      <c r="CN58" s="64">
        <v>0</v>
      </c>
      <c r="CO58" s="64">
        <v>0</v>
      </c>
      <c r="CP58" s="64">
        <v>0</v>
      </c>
      <c r="CQ58" s="64">
        <v>0</v>
      </c>
      <c r="CR58" s="64">
        <v>0</v>
      </c>
      <c r="CS58" s="64">
        <v>0</v>
      </c>
      <c r="CT58" s="64">
        <v>0</v>
      </c>
      <c r="CU58" s="64">
        <v>0</v>
      </c>
      <c r="CV58" s="64">
        <v>0</v>
      </c>
      <c r="CW58" s="64">
        <v>0</v>
      </c>
      <c r="CX58" s="64">
        <v>0</v>
      </c>
      <c r="CY58" s="64">
        <v>1</v>
      </c>
      <c r="CZ58" s="64">
        <v>0</v>
      </c>
      <c r="DA58" s="64">
        <v>0</v>
      </c>
      <c r="DB58" s="25">
        <v>0</v>
      </c>
      <c r="DC58" s="25">
        <v>11893</v>
      </c>
      <c r="DD58" s="51">
        <v>0</v>
      </c>
      <c r="DE58" s="64">
        <v>55</v>
      </c>
      <c r="DF58" s="64">
        <v>0</v>
      </c>
      <c r="DG58" s="64">
        <v>0</v>
      </c>
      <c r="DH58" s="64">
        <v>548</v>
      </c>
      <c r="DI58" s="64">
        <v>2198</v>
      </c>
      <c r="DJ58" s="64">
        <v>-800</v>
      </c>
      <c r="DK58" s="25">
        <v>602</v>
      </c>
      <c r="DL58" s="64">
        <v>2603</v>
      </c>
      <c r="DM58" s="48">
        <v>14496</v>
      </c>
      <c r="DN58" s="48">
        <v>38176</v>
      </c>
      <c r="DO58" s="48">
        <v>40779</v>
      </c>
      <c r="DP58" s="48">
        <v>52672</v>
      </c>
      <c r="DQ58" s="48">
        <v>-10250</v>
      </c>
      <c r="DR58" s="48">
        <v>30529</v>
      </c>
      <c r="DS58" s="48">
        <v>42422</v>
      </c>
    </row>
    <row r="59" spans="1:123" ht="12.75" customHeight="1">
      <c r="A59" s="254">
        <v>359</v>
      </c>
      <c r="B59" s="83" t="s">
        <v>296</v>
      </c>
      <c r="C59" s="63">
        <v>0</v>
      </c>
      <c r="D59" s="63">
        <v>0</v>
      </c>
      <c r="E59" s="63">
        <v>0</v>
      </c>
      <c r="F59" s="63">
        <v>0</v>
      </c>
      <c r="G59" s="63">
        <v>0</v>
      </c>
      <c r="H59" s="63">
        <v>0</v>
      </c>
      <c r="I59" s="63">
        <v>0</v>
      </c>
      <c r="J59" s="63">
        <v>0</v>
      </c>
      <c r="K59" s="63">
        <v>0</v>
      </c>
      <c r="L59" s="63">
        <v>0</v>
      </c>
      <c r="M59" s="63">
        <v>0</v>
      </c>
      <c r="N59" s="63">
        <v>0</v>
      </c>
      <c r="O59" s="63">
        <v>0</v>
      </c>
      <c r="P59" s="63">
        <v>0</v>
      </c>
      <c r="Q59" s="63">
        <v>0</v>
      </c>
      <c r="R59" s="63">
        <v>0</v>
      </c>
      <c r="S59" s="63">
        <v>0</v>
      </c>
      <c r="T59" s="63">
        <v>0</v>
      </c>
      <c r="U59" s="63">
        <v>0</v>
      </c>
      <c r="V59" s="63">
        <v>0</v>
      </c>
      <c r="W59" s="63">
        <v>0</v>
      </c>
      <c r="X59" s="63">
        <v>0</v>
      </c>
      <c r="Y59" s="63">
        <v>0</v>
      </c>
      <c r="Z59" s="63">
        <v>0</v>
      </c>
      <c r="AA59" s="63">
        <v>0</v>
      </c>
      <c r="AB59" s="63">
        <v>0</v>
      </c>
      <c r="AC59" s="63">
        <v>0</v>
      </c>
      <c r="AD59" s="63">
        <v>0</v>
      </c>
      <c r="AE59" s="63">
        <v>0</v>
      </c>
      <c r="AF59" s="63">
        <v>0</v>
      </c>
      <c r="AG59" s="63">
        <v>0</v>
      </c>
      <c r="AH59" s="63">
        <v>0</v>
      </c>
      <c r="AI59" s="63">
        <v>0</v>
      </c>
      <c r="AJ59" s="63">
        <v>0</v>
      </c>
      <c r="AK59" s="63">
        <v>0</v>
      </c>
      <c r="AL59" s="63">
        <v>0</v>
      </c>
      <c r="AM59" s="63">
        <v>0</v>
      </c>
      <c r="AN59" s="63">
        <v>0</v>
      </c>
      <c r="AO59" s="63">
        <v>0</v>
      </c>
      <c r="AP59" s="63">
        <v>0</v>
      </c>
      <c r="AQ59" s="63">
        <v>0</v>
      </c>
      <c r="AR59" s="63">
        <v>0</v>
      </c>
      <c r="AS59" s="63">
        <v>0</v>
      </c>
      <c r="AT59" s="63">
        <v>0</v>
      </c>
      <c r="AU59" s="63">
        <v>0</v>
      </c>
      <c r="AV59" s="63">
        <v>0</v>
      </c>
      <c r="AW59" s="63">
        <v>0</v>
      </c>
      <c r="AX59" s="63">
        <v>0</v>
      </c>
      <c r="AY59" s="63">
        <v>0</v>
      </c>
      <c r="AZ59" s="63">
        <v>0</v>
      </c>
      <c r="BA59" s="63">
        <v>0</v>
      </c>
      <c r="BB59" s="63">
        <v>0</v>
      </c>
      <c r="BC59" s="63">
        <v>0</v>
      </c>
      <c r="BD59" s="63">
        <v>0</v>
      </c>
      <c r="BE59" s="63">
        <v>0</v>
      </c>
      <c r="BF59" s="63">
        <v>0</v>
      </c>
      <c r="BG59" s="63">
        <v>0</v>
      </c>
      <c r="BH59" s="63">
        <v>0</v>
      </c>
      <c r="BI59" s="63">
        <v>0</v>
      </c>
      <c r="BJ59" s="63">
        <v>0</v>
      </c>
      <c r="BK59" s="63">
        <v>0</v>
      </c>
      <c r="BL59" s="63">
        <v>0</v>
      </c>
      <c r="BM59" s="63">
        <v>0</v>
      </c>
      <c r="BN59" s="63">
        <v>0</v>
      </c>
      <c r="BO59" s="63">
        <v>0</v>
      </c>
      <c r="BP59" s="63">
        <v>0</v>
      </c>
      <c r="BQ59" s="63">
        <v>0</v>
      </c>
      <c r="BR59" s="63">
        <v>0</v>
      </c>
      <c r="BS59" s="63">
        <v>0</v>
      </c>
      <c r="BT59" s="63">
        <v>0</v>
      </c>
      <c r="BU59" s="63">
        <v>0</v>
      </c>
      <c r="BV59" s="63">
        <v>600</v>
      </c>
      <c r="BW59" s="63">
        <v>0</v>
      </c>
      <c r="BX59" s="63">
        <v>0</v>
      </c>
      <c r="BY59" s="63">
        <v>0</v>
      </c>
      <c r="BZ59" s="63">
        <v>1198</v>
      </c>
      <c r="CA59" s="63">
        <v>0</v>
      </c>
      <c r="CB59" s="63">
        <v>0</v>
      </c>
      <c r="CC59" s="63">
        <v>49</v>
      </c>
      <c r="CD59" s="63">
        <v>0</v>
      </c>
      <c r="CE59" s="63">
        <v>0</v>
      </c>
      <c r="CF59" s="63">
        <v>0</v>
      </c>
      <c r="CG59" s="63">
        <v>0</v>
      </c>
      <c r="CH59" s="63">
        <v>0</v>
      </c>
      <c r="CI59" s="63">
        <v>0</v>
      </c>
      <c r="CJ59" s="63">
        <v>3003</v>
      </c>
      <c r="CK59" s="63">
        <v>0</v>
      </c>
      <c r="CL59" s="63">
        <v>0</v>
      </c>
      <c r="CM59" s="63">
        <v>0</v>
      </c>
      <c r="CN59" s="63">
        <v>0</v>
      </c>
      <c r="CO59" s="63">
        <v>0</v>
      </c>
      <c r="CP59" s="63">
        <v>0</v>
      </c>
      <c r="CQ59" s="63">
        <v>0</v>
      </c>
      <c r="CR59" s="63">
        <v>0</v>
      </c>
      <c r="CS59" s="63">
        <v>0</v>
      </c>
      <c r="CT59" s="63">
        <v>212</v>
      </c>
      <c r="CU59" s="63">
        <v>1</v>
      </c>
      <c r="CV59" s="63">
        <v>0</v>
      </c>
      <c r="CW59" s="63">
        <v>0</v>
      </c>
      <c r="CX59" s="63">
        <v>0</v>
      </c>
      <c r="CY59" s="63">
        <v>0</v>
      </c>
      <c r="CZ59" s="63">
        <v>6</v>
      </c>
      <c r="DA59" s="63">
        <v>0</v>
      </c>
      <c r="DB59" s="24">
        <v>0</v>
      </c>
      <c r="DC59" s="24">
        <v>5069</v>
      </c>
      <c r="DD59" s="44">
        <v>0</v>
      </c>
      <c r="DE59" s="63">
        <v>1290</v>
      </c>
      <c r="DF59" s="63">
        <v>0</v>
      </c>
      <c r="DG59" s="63">
        <v>0</v>
      </c>
      <c r="DH59" s="63">
        <v>1189</v>
      </c>
      <c r="DI59" s="63">
        <v>4785</v>
      </c>
      <c r="DJ59" s="63">
        <v>12</v>
      </c>
      <c r="DK59" s="24">
        <v>0</v>
      </c>
      <c r="DL59" s="63">
        <v>7276</v>
      </c>
      <c r="DM59" s="40">
        <v>12345</v>
      </c>
      <c r="DN59" s="40">
        <v>0</v>
      </c>
      <c r="DO59" s="40">
        <v>7276</v>
      </c>
      <c r="DP59" s="40">
        <v>12345</v>
      </c>
      <c r="DQ59" s="40">
        <v>-12345</v>
      </c>
      <c r="DR59" s="40">
        <v>-5069</v>
      </c>
      <c r="DS59" s="40">
        <v>0</v>
      </c>
    </row>
    <row r="60" spans="1:123" ht="12.75" customHeight="1">
      <c r="A60" s="254">
        <v>391</v>
      </c>
      <c r="B60" s="83" t="s">
        <v>2</v>
      </c>
      <c r="C60" s="63">
        <v>16</v>
      </c>
      <c r="D60" s="63">
        <v>1</v>
      </c>
      <c r="E60" s="63">
        <v>1</v>
      </c>
      <c r="F60" s="63">
        <v>10</v>
      </c>
      <c r="G60" s="63">
        <v>167</v>
      </c>
      <c r="H60" s="63">
        <v>69</v>
      </c>
      <c r="I60" s="63">
        <v>0</v>
      </c>
      <c r="J60" s="63">
        <v>44</v>
      </c>
      <c r="K60" s="63">
        <v>115</v>
      </c>
      <c r="L60" s="63">
        <v>0</v>
      </c>
      <c r="M60" s="63">
        <v>0</v>
      </c>
      <c r="N60" s="63">
        <v>2</v>
      </c>
      <c r="O60" s="63">
        <v>129</v>
      </c>
      <c r="P60" s="63">
        <v>8</v>
      </c>
      <c r="Q60" s="63">
        <v>73</v>
      </c>
      <c r="R60" s="63">
        <v>22</v>
      </c>
      <c r="S60" s="63">
        <v>1</v>
      </c>
      <c r="T60" s="63">
        <v>1</v>
      </c>
      <c r="U60" s="63">
        <v>0</v>
      </c>
      <c r="V60" s="63">
        <v>1</v>
      </c>
      <c r="W60" s="63">
        <v>2</v>
      </c>
      <c r="X60" s="63">
        <v>51</v>
      </c>
      <c r="Y60" s="63">
        <v>1</v>
      </c>
      <c r="Z60" s="63">
        <v>0</v>
      </c>
      <c r="AA60" s="63">
        <v>2</v>
      </c>
      <c r="AB60" s="63">
        <v>5</v>
      </c>
      <c r="AC60" s="63">
        <v>0</v>
      </c>
      <c r="AD60" s="63">
        <v>4</v>
      </c>
      <c r="AE60" s="63">
        <v>11</v>
      </c>
      <c r="AF60" s="63">
        <v>5</v>
      </c>
      <c r="AG60" s="63">
        <v>26</v>
      </c>
      <c r="AH60" s="63">
        <v>0</v>
      </c>
      <c r="AI60" s="63">
        <v>29</v>
      </c>
      <c r="AJ60" s="63">
        <v>86</v>
      </c>
      <c r="AK60" s="63">
        <v>26</v>
      </c>
      <c r="AL60" s="63">
        <v>770</v>
      </c>
      <c r="AM60" s="63">
        <v>8</v>
      </c>
      <c r="AN60" s="63">
        <v>0</v>
      </c>
      <c r="AO60" s="63">
        <v>0</v>
      </c>
      <c r="AP60" s="63">
        <v>29</v>
      </c>
      <c r="AQ60" s="63">
        <v>0</v>
      </c>
      <c r="AR60" s="63">
        <v>2</v>
      </c>
      <c r="AS60" s="63">
        <v>0</v>
      </c>
      <c r="AT60" s="63">
        <v>15</v>
      </c>
      <c r="AU60" s="63">
        <v>444</v>
      </c>
      <c r="AV60" s="63">
        <v>54</v>
      </c>
      <c r="AW60" s="63">
        <v>8</v>
      </c>
      <c r="AX60" s="63">
        <v>9</v>
      </c>
      <c r="AY60" s="63">
        <v>0</v>
      </c>
      <c r="AZ60" s="63">
        <v>51</v>
      </c>
      <c r="BA60" s="63">
        <v>6</v>
      </c>
      <c r="BB60" s="63">
        <v>377</v>
      </c>
      <c r="BC60" s="63">
        <v>1</v>
      </c>
      <c r="BD60" s="63">
        <v>199</v>
      </c>
      <c r="BE60" s="63">
        <v>25</v>
      </c>
      <c r="BF60" s="63">
        <v>0</v>
      </c>
      <c r="BG60" s="63">
        <v>312</v>
      </c>
      <c r="BH60" s="63">
        <v>0</v>
      </c>
      <c r="BI60" s="63">
        <v>265</v>
      </c>
      <c r="BJ60" s="63">
        <v>599</v>
      </c>
      <c r="BK60" s="63">
        <v>384</v>
      </c>
      <c r="BL60" s="63">
        <v>128</v>
      </c>
      <c r="BM60" s="63">
        <v>4</v>
      </c>
      <c r="BN60" s="63">
        <v>0</v>
      </c>
      <c r="BO60" s="63">
        <v>12</v>
      </c>
      <c r="BP60" s="63">
        <v>26</v>
      </c>
      <c r="BQ60" s="63">
        <v>189</v>
      </c>
      <c r="BR60" s="63">
        <v>41</v>
      </c>
      <c r="BS60" s="63">
        <v>1</v>
      </c>
      <c r="BT60" s="63">
        <v>1</v>
      </c>
      <c r="BU60" s="63">
        <v>0</v>
      </c>
      <c r="BV60" s="63">
        <v>0</v>
      </c>
      <c r="BW60" s="63">
        <v>30</v>
      </c>
      <c r="BX60" s="63">
        <v>1</v>
      </c>
      <c r="BY60" s="63">
        <v>65</v>
      </c>
      <c r="BZ60" s="63">
        <v>0</v>
      </c>
      <c r="CA60" s="63">
        <v>0</v>
      </c>
      <c r="CB60" s="63">
        <v>2</v>
      </c>
      <c r="CC60" s="63">
        <v>2</v>
      </c>
      <c r="CD60" s="63">
        <v>0</v>
      </c>
      <c r="CE60" s="63">
        <v>167</v>
      </c>
      <c r="CF60" s="63">
        <v>40</v>
      </c>
      <c r="CG60" s="63">
        <v>101</v>
      </c>
      <c r="CH60" s="63">
        <v>1</v>
      </c>
      <c r="CI60" s="63">
        <v>191</v>
      </c>
      <c r="CJ60" s="63">
        <v>566</v>
      </c>
      <c r="CK60" s="63">
        <v>602</v>
      </c>
      <c r="CL60" s="63">
        <v>331</v>
      </c>
      <c r="CM60" s="63">
        <v>95</v>
      </c>
      <c r="CN60" s="63">
        <v>1</v>
      </c>
      <c r="CO60" s="63">
        <v>299</v>
      </c>
      <c r="CP60" s="63">
        <v>252</v>
      </c>
      <c r="CQ60" s="63">
        <v>235</v>
      </c>
      <c r="CR60" s="63">
        <v>221</v>
      </c>
      <c r="CS60" s="63">
        <v>24</v>
      </c>
      <c r="CT60" s="63">
        <v>50</v>
      </c>
      <c r="CU60" s="63">
        <v>633</v>
      </c>
      <c r="CV60" s="63">
        <v>100</v>
      </c>
      <c r="CW60" s="63">
        <v>256</v>
      </c>
      <c r="CX60" s="63">
        <v>146</v>
      </c>
      <c r="CY60" s="63">
        <v>2957</v>
      </c>
      <c r="CZ60" s="63">
        <v>331</v>
      </c>
      <c r="DA60" s="63">
        <v>1604</v>
      </c>
      <c r="DB60" s="24">
        <v>11</v>
      </c>
      <c r="DC60" s="24">
        <v>14182</v>
      </c>
      <c r="DD60" s="44">
        <v>1796</v>
      </c>
      <c r="DE60" s="63">
        <v>12290</v>
      </c>
      <c r="DF60" s="63">
        <v>0</v>
      </c>
      <c r="DG60" s="63">
        <v>0</v>
      </c>
      <c r="DH60" s="63">
        <v>1086</v>
      </c>
      <c r="DI60" s="63">
        <v>6249</v>
      </c>
      <c r="DJ60" s="63">
        <v>-62</v>
      </c>
      <c r="DK60" s="24">
        <v>2</v>
      </c>
      <c r="DL60" s="63">
        <v>21361</v>
      </c>
      <c r="DM60" s="40">
        <v>35543</v>
      </c>
      <c r="DN60" s="40">
        <v>3840</v>
      </c>
      <c r="DO60" s="40">
        <v>25201</v>
      </c>
      <c r="DP60" s="40">
        <v>39383</v>
      </c>
      <c r="DQ60" s="40">
        <v>-32889</v>
      </c>
      <c r="DR60" s="40">
        <v>-7688</v>
      </c>
      <c r="DS60" s="40">
        <v>6494</v>
      </c>
    </row>
    <row r="61" spans="1:123" ht="12.75" customHeight="1">
      <c r="A61" s="254">
        <v>392</v>
      </c>
      <c r="B61" s="83" t="s">
        <v>297</v>
      </c>
      <c r="C61" s="63">
        <v>37</v>
      </c>
      <c r="D61" s="63">
        <v>45</v>
      </c>
      <c r="E61" s="63">
        <v>0</v>
      </c>
      <c r="F61" s="63">
        <v>37</v>
      </c>
      <c r="G61" s="63">
        <v>0</v>
      </c>
      <c r="H61" s="63">
        <v>0</v>
      </c>
      <c r="I61" s="63">
        <v>0</v>
      </c>
      <c r="J61" s="63">
        <v>0</v>
      </c>
      <c r="K61" s="63">
        <v>434</v>
      </c>
      <c r="L61" s="63">
        <v>13</v>
      </c>
      <c r="M61" s="63">
        <v>0</v>
      </c>
      <c r="N61" s="63">
        <v>3</v>
      </c>
      <c r="O61" s="63">
        <v>0</v>
      </c>
      <c r="P61" s="63">
        <v>181</v>
      </c>
      <c r="Q61" s="63">
        <v>0</v>
      </c>
      <c r="R61" s="63">
        <v>256</v>
      </c>
      <c r="S61" s="63">
        <v>0</v>
      </c>
      <c r="T61" s="63">
        <v>0</v>
      </c>
      <c r="U61" s="63">
        <v>131</v>
      </c>
      <c r="V61" s="63">
        <v>64</v>
      </c>
      <c r="W61" s="63">
        <v>516</v>
      </c>
      <c r="X61" s="63">
        <v>41</v>
      </c>
      <c r="Y61" s="63">
        <v>0</v>
      </c>
      <c r="Z61" s="63">
        <v>0</v>
      </c>
      <c r="AA61" s="63">
        <v>0</v>
      </c>
      <c r="AB61" s="63">
        <v>0</v>
      </c>
      <c r="AC61" s="63">
        <v>40</v>
      </c>
      <c r="AD61" s="63">
        <v>4051</v>
      </c>
      <c r="AE61" s="63">
        <v>836</v>
      </c>
      <c r="AF61" s="63">
        <v>1</v>
      </c>
      <c r="AG61" s="63">
        <v>0</v>
      </c>
      <c r="AH61" s="63">
        <v>1</v>
      </c>
      <c r="AI61" s="63">
        <v>446</v>
      </c>
      <c r="AJ61" s="63">
        <v>501</v>
      </c>
      <c r="AK61" s="63">
        <v>187</v>
      </c>
      <c r="AL61" s="63">
        <v>13615</v>
      </c>
      <c r="AM61" s="63">
        <v>50</v>
      </c>
      <c r="AN61" s="63">
        <v>0</v>
      </c>
      <c r="AO61" s="63">
        <v>2768</v>
      </c>
      <c r="AP61" s="63">
        <v>129</v>
      </c>
      <c r="AQ61" s="63">
        <v>0</v>
      </c>
      <c r="AR61" s="63">
        <v>0</v>
      </c>
      <c r="AS61" s="63">
        <v>0</v>
      </c>
      <c r="AT61" s="63">
        <v>0</v>
      </c>
      <c r="AU61" s="63">
        <v>0</v>
      </c>
      <c r="AV61" s="63">
        <v>0</v>
      </c>
      <c r="AW61" s="63">
        <v>0</v>
      </c>
      <c r="AX61" s="63">
        <v>0</v>
      </c>
      <c r="AY61" s="63">
        <v>0</v>
      </c>
      <c r="AZ61" s="63">
        <v>0</v>
      </c>
      <c r="BA61" s="63">
        <v>0</v>
      </c>
      <c r="BB61" s="63">
        <v>0</v>
      </c>
      <c r="BC61" s="63">
        <v>0</v>
      </c>
      <c r="BD61" s="63">
        <v>72</v>
      </c>
      <c r="BE61" s="63">
        <v>0</v>
      </c>
      <c r="BF61" s="63">
        <v>0</v>
      </c>
      <c r="BG61" s="63">
        <v>0</v>
      </c>
      <c r="BH61" s="63">
        <v>0</v>
      </c>
      <c r="BI61" s="63">
        <v>0</v>
      </c>
      <c r="BJ61" s="63">
        <v>0</v>
      </c>
      <c r="BK61" s="63">
        <v>2</v>
      </c>
      <c r="BL61" s="63">
        <v>0</v>
      </c>
      <c r="BM61" s="63">
        <v>1575</v>
      </c>
      <c r="BN61" s="63">
        <v>238</v>
      </c>
      <c r="BO61" s="63">
        <v>0</v>
      </c>
      <c r="BP61" s="63">
        <v>0</v>
      </c>
      <c r="BQ61" s="63">
        <v>0</v>
      </c>
      <c r="BR61" s="63">
        <v>0</v>
      </c>
      <c r="BS61" s="63">
        <v>0</v>
      </c>
      <c r="BT61" s="63">
        <v>0</v>
      </c>
      <c r="BU61" s="63">
        <v>0</v>
      </c>
      <c r="BV61" s="63">
        <v>0</v>
      </c>
      <c r="BW61" s="63">
        <v>0</v>
      </c>
      <c r="BX61" s="63">
        <v>0</v>
      </c>
      <c r="BY61" s="63">
        <v>0</v>
      </c>
      <c r="BZ61" s="63">
        <v>0</v>
      </c>
      <c r="CA61" s="63">
        <v>0</v>
      </c>
      <c r="CB61" s="63">
        <v>0</v>
      </c>
      <c r="CC61" s="63">
        <v>0</v>
      </c>
      <c r="CD61" s="63">
        <v>0</v>
      </c>
      <c r="CE61" s="63">
        <v>0</v>
      </c>
      <c r="CF61" s="63">
        <v>0</v>
      </c>
      <c r="CG61" s="63">
        <v>0</v>
      </c>
      <c r="CH61" s="63">
        <v>0</v>
      </c>
      <c r="CI61" s="63">
        <v>0</v>
      </c>
      <c r="CJ61" s="63">
        <v>0</v>
      </c>
      <c r="CK61" s="63">
        <v>0</v>
      </c>
      <c r="CL61" s="63">
        <v>0</v>
      </c>
      <c r="CM61" s="63">
        <v>0</v>
      </c>
      <c r="CN61" s="63">
        <v>0</v>
      </c>
      <c r="CO61" s="63">
        <v>0</v>
      </c>
      <c r="CP61" s="63">
        <v>0</v>
      </c>
      <c r="CQ61" s="63">
        <v>0</v>
      </c>
      <c r="CR61" s="63">
        <v>0</v>
      </c>
      <c r="CS61" s="63">
        <v>0</v>
      </c>
      <c r="CT61" s="63">
        <v>0</v>
      </c>
      <c r="CU61" s="63">
        <v>0</v>
      </c>
      <c r="CV61" s="63">
        <v>0</v>
      </c>
      <c r="CW61" s="63">
        <v>22</v>
      </c>
      <c r="CX61" s="63">
        <v>0</v>
      </c>
      <c r="CY61" s="63">
        <v>0</v>
      </c>
      <c r="CZ61" s="63">
        <v>0</v>
      </c>
      <c r="DA61" s="63">
        <v>0</v>
      </c>
      <c r="DB61" s="24">
        <v>0</v>
      </c>
      <c r="DC61" s="24">
        <v>26292</v>
      </c>
      <c r="DD61" s="44">
        <v>0</v>
      </c>
      <c r="DE61" s="63">
        <v>520</v>
      </c>
      <c r="DF61" s="63">
        <v>0</v>
      </c>
      <c r="DG61" s="63">
        <v>0</v>
      </c>
      <c r="DH61" s="63">
        <v>0</v>
      </c>
      <c r="DI61" s="63">
        <v>0</v>
      </c>
      <c r="DJ61" s="63">
        <v>0</v>
      </c>
      <c r="DK61" s="24">
        <v>0</v>
      </c>
      <c r="DL61" s="63">
        <v>520</v>
      </c>
      <c r="DM61" s="40">
        <v>26812</v>
      </c>
      <c r="DN61" s="40">
        <v>0</v>
      </c>
      <c r="DO61" s="40">
        <v>520</v>
      </c>
      <c r="DP61" s="40">
        <v>26812</v>
      </c>
      <c r="DQ61" s="40">
        <v>-16946</v>
      </c>
      <c r="DR61" s="40">
        <v>-16426</v>
      </c>
      <c r="DS61" s="40">
        <v>9866</v>
      </c>
    </row>
    <row r="62" spans="1:123" ht="12.75" customHeight="1">
      <c r="A62" s="254">
        <v>411</v>
      </c>
      <c r="B62" s="83" t="s">
        <v>298</v>
      </c>
      <c r="C62" s="63">
        <v>0</v>
      </c>
      <c r="D62" s="63">
        <v>0</v>
      </c>
      <c r="E62" s="63">
        <v>0</v>
      </c>
      <c r="F62" s="63">
        <v>0</v>
      </c>
      <c r="G62" s="63">
        <v>0</v>
      </c>
      <c r="H62" s="63">
        <v>0</v>
      </c>
      <c r="I62" s="63">
        <v>0</v>
      </c>
      <c r="J62" s="63">
        <v>0</v>
      </c>
      <c r="K62" s="63">
        <v>0</v>
      </c>
      <c r="L62" s="63">
        <v>0</v>
      </c>
      <c r="M62" s="63">
        <v>0</v>
      </c>
      <c r="N62" s="63">
        <v>0</v>
      </c>
      <c r="O62" s="63">
        <v>0</v>
      </c>
      <c r="P62" s="63">
        <v>0</v>
      </c>
      <c r="Q62" s="63">
        <v>0</v>
      </c>
      <c r="R62" s="63">
        <v>0</v>
      </c>
      <c r="S62" s="63">
        <v>0</v>
      </c>
      <c r="T62" s="63">
        <v>0</v>
      </c>
      <c r="U62" s="63">
        <v>0</v>
      </c>
      <c r="V62" s="63">
        <v>0</v>
      </c>
      <c r="W62" s="63">
        <v>0</v>
      </c>
      <c r="X62" s="63">
        <v>0</v>
      </c>
      <c r="Y62" s="63">
        <v>0</v>
      </c>
      <c r="Z62" s="63">
        <v>0</v>
      </c>
      <c r="AA62" s="63">
        <v>0</v>
      </c>
      <c r="AB62" s="63">
        <v>0</v>
      </c>
      <c r="AC62" s="63">
        <v>0</v>
      </c>
      <c r="AD62" s="63">
        <v>0</v>
      </c>
      <c r="AE62" s="63">
        <v>0</v>
      </c>
      <c r="AF62" s="63">
        <v>0</v>
      </c>
      <c r="AG62" s="63">
        <v>0</v>
      </c>
      <c r="AH62" s="63">
        <v>0</v>
      </c>
      <c r="AI62" s="63">
        <v>0</v>
      </c>
      <c r="AJ62" s="63">
        <v>0</v>
      </c>
      <c r="AK62" s="63">
        <v>0</v>
      </c>
      <c r="AL62" s="63">
        <v>0</v>
      </c>
      <c r="AM62" s="63">
        <v>0</v>
      </c>
      <c r="AN62" s="63">
        <v>0</v>
      </c>
      <c r="AO62" s="63">
        <v>0</v>
      </c>
      <c r="AP62" s="63">
        <v>0</v>
      </c>
      <c r="AQ62" s="63">
        <v>0</v>
      </c>
      <c r="AR62" s="63">
        <v>0</v>
      </c>
      <c r="AS62" s="63">
        <v>0</v>
      </c>
      <c r="AT62" s="63">
        <v>0</v>
      </c>
      <c r="AU62" s="63">
        <v>0</v>
      </c>
      <c r="AV62" s="63">
        <v>0</v>
      </c>
      <c r="AW62" s="63">
        <v>0</v>
      </c>
      <c r="AX62" s="63">
        <v>0</v>
      </c>
      <c r="AY62" s="63">
        <v>0</v>
      </c>
      <c r="AZ62" s="63">
        <v>0</v>
      </c>
      <c r="BA62" s="63">
        <v>0</v>
      </c>
      <c r="BB62" s="63">
        <v>0</v>
      </c>
      <c r="BC62" s="63">
        <v>0</v>
      </c>
      <c r="BD62" s="63">
        <v>0</v>
      </c>
      <c r="BE62" s="63">
        <v>0</v>
      </c>
      <c r="BF62" s="63">
        <v>0</v>
      </c>
      <c r="BG62" s="63">
        <v>0</v>
      </c>
      <c r="BH62" s="63">
        <v>0</v>
      </c>
      <c r="BI62" s="63">
        <v>0</v>
      </c>
      <c r="BJ62" s="63">
        <v>0</v>
      </c>
      <c r="BK62" s="63">
        <v>0</v>
      </c>
      <c r="BL62" s="63">
        <v>0</v>
      </c>
      <c r="BM62" s="63">
        <v>0</v>
      </c>
      <c r="BN62" s="63">
        <v>0</v>
      </c>
      <c r="BO62" s="63">
        <v>0</v>
      </c>
      <c r="BP62" s="63">
        <v>0</v>
      </c>
      <c r="BQ62" s="63">
        <v>0</v>
      </c>
      <c r="BR62" s="63">
        <v>0</v>
      </c>
      <c r="BS62" s="63">
        <v>0</v>
      </c>
      <c r="BT62" s="63">
        <v>0</v>
      </c>
      <c r="BU62" s="63">
        <v>0</v>
      </c>
      <c r="BV62" s="63">
        <v>0</v>
      </c>
      <c r="BW62" s="63">
        <v>0</v>
      </c>
      <c r="BX62" s="63">
        <v>0</v>
      </c>
      <c r="BY62" s="63">
        <v>0</v>
      </c>
      <c r="BZ62" s="63">
        <v>0</v>
      </c>
      <c r="CA62" s="63">
        <v>0</v>
      </c>
      <c r="CB62" s="63">
        <v>0</v>
      </c>
      <c r="CC62" s="63">
        <v>0</v>
      </c>
      <c r="CD62" s="63">
        <v>0</v>
      </c>
      <c r="CE62" s="63">
        <v>0</v>
      </c>
      <c r="CF62" s="63">
        <v>0</v>
      </c>
      <c r="CG62" s="63">
        <v>0</v>
      </c>
      <c r="CH62" s="63">
        <v>0</v>
      </c>
      <c r="CI62" s="63">
        <v>0</v>
      </c>
      <c r="CJ62" s="63">
        <v>0</v>
      </c>
      <c r="CK62" s="63">
        <v>0</v>
      </c>
      <c r="CL62" s="63">
        <v>0</v>
      </c>
      <c r="CM62" s="63">
        <v>0</v>
      </c>
      <c r="CN62" s="63">
        <v>0</v>
      </c>
      <c r="CO62" s="63">
        <v>0</v>
      </c>
      <c r="CP62" s="63">
        <v>0</v>
      </c>
      <c r="CQ62" s="63">
        <v>0</v>
      </c>
      <c r="CR62" s="63">
        <v>0</v>
      </c>
      <c r="CS62" s="63">
        <v>0</v>
      </c>
      <c r="CT62" s="63">
        <v>0</v>
      </c>
      <c r="CU62" s="63">
        <v>0</v>
      </c>
      <c r="CV62" s="63">
        <v>0</v>
      </c>
      <c r="CW62" s="63">
        <v>0</v>
      </c>
      <c r="CX62" s="63">
        <v>0</v>
      </c>
      <c r="CY62" s="63">
        <v>0</v>
      </c>
      <c r="CZ62" s="63">
        <v>0</v>
      </c>
      <c r="DA62" s="63">
        <v>0</v>
      </c>
      <c r="DB62" s="24">
        <v>0</v>
      </c>
      <c r="DC62" s="24">
        <v>0</v>
      </c>
      <c r="DD62" s="44">
        <v>0</v>
      </c>
      <c r="DE62" s="63">
        <v>0</v>
      </c>
      <c r="DF62" s="63">
        <v>0</v>
      </c>
      <c r="DG62" s="63">
        <v>0</v>
      </c>
      <c r="DH62" s="63">
        <v>27963</v>
      </c>
      <c r="DI62" s="63">
        <v>185428</v>
      </c>
      <c r="DJ62" s="63">
        <v>0</v>
      </c>
      <c r="DK62" s="24">
        <v>0</v>
      </c>
      <c r="DL62" s="63">
        <v>213391</v>
      </c>
      <c r="DM62" s="40">
        <v>213391</v>
      </c>
      <c r="DN62" s="40">
        <v>0</v>
      </c>
      <c r="DO62" s="40">
        <v>213391</v>
      </c>
      <c r="DP62" s="40">
        <v>213391</v>
      </c>
      <c r="DQ62" s="40">
        <v>0</v>
      </c>
      <c r="DR62" s="40">
        <v>213391</v>
      </c>
      <c r="DS62" s="40">
        <v>213391</v>
      </c>
    </row>
    <row r="63" spans="1:123" ht="12.75" customHeight="1">
      <c r="A63" s="255">
        <v>412</v>
      </c>
      <c r="B63" s="256" t="s">
        <v>299</v>
      </c>
      <c r="C63" s="64">
        <v>777</v>
      </c>
      <c r="D63" s="64">
        <v>181</v>
      </c>
      <c r="E63" s="64">
        <v>47</v>
      </c>
      <c r="F63" s="64">
        <v>111</v>
      </c>
      <c r="G63" s="64">
        <v>129</v>
      </c>
      <c r="H63" s="64">
        <v>148</v>
      </c>
      <c r="I63" s="64">
        <v>0</v>
      </c>
      <c r="J63" s="64">
        <v>158</v>
      </c>
      <c r="K63" s="64">
        <v>104</v>
      </c>
      <c r="L63" s="64">
        <v>2</v>
      </c>
      <c r="M63" s="64">
        <v>0</v>
      </c>
      <c r="N63" s="64">
        <v>16</v>
      </c>
      <c r="O63" s="64">
        <v>33</v>
      </c>
      <c r="P63" s="64">
        <v>20</v>
      </c>
      <c r="Q63" s="64">
        <v>46</v>
      </c>
      <c r="R63" s="64">
        <v>324</v>
      </c>
      <c r="S63" s="64">
        <v>39</v>
      </c>
      <c r="T63" s="64">
        <v>48</v>
      </c>
      <c r="U63" s="64">
        <v>31</v>
      </c>
      <c r="V63" s="64">
        <v>235</v>
      </c>
      <c r="W63" s="64">
        <v>1186</v>
      </c>
      <c r="X63" s="64">
        <v>1506</v>
      </c>
      <c r="Y63" s="64">
        <v>957</v>
      </c>
      <c r="Z63" s="64">
        <v>0</v>
      </c>
      <c r="AA63" s="64">
        <v>100</v>
      </c>
      <c r="AB63" s="64">
        <v>141</v>
      </c>
      <c r="AC63" s="64">
        <v>228</v>
      </c>
      <c r="AD63" s="64">
        <v>345</v>
      </c>
      <c r="AE63" s="64">
        <v>425</v>
      </c>
      <c r="AF63" s="64">
        <v>128</v>
      </c>
      <c r="AG63" s="64">
        <v>4</v>
      </c>
      <c r="AH63" s="64">
        <v>1</v>
      </c>
      <c r="AI63" s="64">
        <v>726</v>
      </c>
      <c r="AJ63" s="64">
        <v>177</v>
      </c>
      <c r="AK63" s="64">
        <v>292</v>
      </c>
      <c r="AL63" s="64">
        <v>8121</v>
      </c>
      <c r="AM63" s="64">
        <v>25</v>
      </c>
      <c r="AN63" s="64">
        <v>9</v>
      </c>
      <c r="AO63" s="64">
        <v>2624</v>
      </c>
      <c r="AP63" s="64">
        <v>145</v>
      </c>
      <c r="AQ63" s="64">
        <v>91</v>
      </c>
      <c r="AR63" s="64">
        <v>139</v>
      </c>
      <c r="AS63" s="64">
        <v>179</v>
      </c>
      <c r="AT63" s="64">
        <v>127</v>
      </c>
      <c r="AU63" s="64">
        <v>469</v>
      </c>
      <c r="AV63" s="64">
        <v>769</v>
      </c>
      <c r="AW63" s="64">
        <v>82</v>
      </c>
      <c r="AX63" s="64">
        <v>76</v>
      </c>
      <c r="AY63" s="64">
        <v>6</v>
      </c>
      <c r="AZ63" s="64">
        <v>21</v>
      </c>
      <c r="BA63" s="64">
        <v>64</v>
      </c>
      <c r="BB63" s="64">
        <v>109</v>
      </c>
      <c r="BC63" s="64">
        <v>5</v>
      </c>
      <c r="BD63" s="64">
        <v>400</v>
      </c>
      <c r="BE63" s="64">
        <v>73</v>
      </c>
      <c r="BF63" s="64">
        <v>0</v>
      </c>
      <c r="BG63" s="64">
        <v>20</v>
      </c>
      <c r="BH63" s="64">
        <v>5</v>
      </c>
      <c r="BI63" s="64">
        <v>293</v>
      </c>
      <c r="BJ63" s="64">
        <v>109</v>
      </c>
      <c r="BK63" s="64">
        <v>145</v>
      </c>
      <c r="BL63" s="64">
        <v>32</v>
      </c>
      <c r="BM63" s="64">
        <v>10370</v>
      </c>
      <c r="BN63" s="64">
        <v>956</v>
      </c>
      <c r="BO63" s="64">
        <v>2171</v>
      </c>
      <c r="BP63" s="64">
        <v>423</v>
      </c>
      <c r="BQ63" s="64">
        <v>4372</v>
      </c>
      <c r="BR63" s="64">
        <v>1299</v>
      </c>
      <c r="BS63" s="64">
        <v>944</v>
      </c>
      <c r="BT63" s="64">
        <v>3581</v>
      </c>
      <c r="BU63" s="64">
        <v>17372</v>
      </c>
      <c r="BV63" s="64">
        <v>330</v>
      </c>
      <c r="BW63" s="64">
        <v>292</v>
      </c>
      <c r="BX63" s="64">
        <v>1769</v>
      </c>
      <c r="BY63" s="64">
        <v>982</v>
      </c>
      <c r="BZ63" s="64">
        <v>2</v>
      </c>
      <c r="CA63" s="64">
        <v>20</v>
      </c>
      <c r="CB63" s="64">
        <v>1394</v>
      </c>
      <c r="CC63" s="64">
        <v>630</v>
      </c>
      <c r="CD63" s="64">
        <v>22</v>
      </c>
      <c r="CE63" s="64">
        <v>1423</v>
      </c>
      <c r="CF63" s="64">
        <v>959</v>
      </c>
      <c r="CG63" s="64">
        <v>28</v>
      </c>
      <c r="CH63" s="64">
        <v>11</v>
      </c>
      <c r="CI63" s="64">
        <v>114</v>
      </c>
      <c r="CJ63" s="64">
        <v>8525</v>
      </c>
      <c r="CK63" s="64">
        <v>2727</v>
      </c>
      <c r="CL63" s="64">
        <v>377</v>
      </c>
      <c r="CM63" s="64">
        <v>2202</v>
      </c>
      <c r="CN63" s="64">
        <v>12</v>
      </c>
      <c r="CO63" s="64">
        <v>642</v>
      </c>
      <c r="CP63" s="64">
        <v>556</v>
      </c>
      <c r="CQ63" s="64">
        <v>207</v>
      </c>
      <c r="CR63" s="64">
        <v>136</v>
      </c>
      <c r="CS63" s="64">
        <v>7</v>
      </c>
      <c r="CT63" s="64">
        <v>79</v>
      </c>
      <c r="CU63" s="64">
        <v>506</v>
      </c>
      <c r="CV63" s="64">
        <v>261</v>
      </c>
      <c r="CW63" s="64">
        <v>435</v>
      </c>
      <c r="CX63" s="64">
        <v>210</v>
      </c>
      <c r="CY63" s="64">
        <v>3444</v>
      </c>
      <c r="CZ63" s="64">
        <v>361</v>
      </c>
      <c r="DA63" s="64">
        <v>0</v>
      </c>
      <c r="DB63" s="25">
        <v>0</v>
      </c>
      <c r="DC63" s="25">
        <v>92954</v>
      </c>
      <c r="DD63" s="51">
        <v>0</v>
      </c>
      <c r="DE63" s="64">
        <v>0</v>
      </c>
      <c r="DF63" s="64">
        <v>0</v>
      </c>
      <c r="DG63" s="64">
        <v>0</v>
      </c>
      <c r="DH63" s="64">
        <v>0</v>
      </c>
      <c r="DI63" s="64">
        <v>0</v>
      </c>
      <c r="DJ63" s="64">
        <v>0</v>
      </c>
      <c r="DK63" s="25">
        <v>0</v>
      </c>
      <c r="DL63" s="64">
        <v>0</v>
      </c>
      <c r="DM63" s="48">
        <v>92954</v>
      </c>
      <c r="DN63" s="48">
        <v>0</v>
      </c>
      <c r="DO63" s="48">
        <v>0</v>
      </c>
      <c r="DP63" s="48">
        <v>92954</v>
      </c>
      <c r="DQ63" s="48">
        <v>0</v>
      </c>
      <c r="DR63" s="48">
        <v>0</v>
      </c>
      <c r="DS63" s="48">
        <v>92954</v>
      </c>
    </row>
    <row r="64" spans="1:123" ht="12.75" customHeight="1">
      <c r="A64" s="254">
        <v>413</v>
      </c>
      <c r="B64" s="83" t="s">
        <v>300</v>
      </c>
      <c r="C64" s="63">
        <v>0</v>
      </c>
      <c r="D64" s="63">
        <v>0</v>
      </c>
      <c r="E64" s="63">
        <v>0</v>
      </c>
      <c r="F64" s="63">
        <v>0</v>
      </c>
      <c r="G64" s="63">
        <v>0</v>
      </c>
      <c r="H64" s="63">
        <v>0</v>
      </c>
      <c r="I64" s="63">
        <v>0</v>
      </c>
      <c r="J64" s="63">
        <v>0</v>
      </c>
      <c r="K64" s="63">
        <v>0</v>
      </c>
      <c r="L64" s="63">
        <v>0</v>
      </c>
      <c r="M64" s="63">
        <v>0</v>
      </c>
      <c r="N64" s="63">
        <v>0</v>
      </c>
      <c r="O64" s="63">
        <v>0</v>
      </c>
      <c r="P64" s="63">
        <v>0</v>
      </c>
      <c r="Q64" s="63">
        <v>0</v>
      </c>
      <c r="R64" s="63">
        <v>0</v>
      </c>
      <c r="S64" s="63">
        <v>0</v>
      </c>
      <c r="T64" s="63">
        <v>0</v>
      </c>
      <c r="U64" s="63">
        <v>0</v>
      </c>
      <c r="V64" s="63">
        <v>0</v>
      </c>
      <c r="W64" s="63">
        <v>0</v>
      </c>
      <c r="X64" s="63">
        <v>0</v>
      </c>
      <c r="Y64" s="63">
        <v>0</v>
      </c>
      <c r="Z64" s="63">
        <v>0</v>
      </c>
      <c r="AA64" s="63">
        <v>0</v>
      </c>
      <c r="AB64" s="63">
        <v>0</v>
      </c>
      <c r="AC64" s="63">
        <v>0</v>
      </c>
      <c r="AD64" s="63">
        <v>0</v>
      </c>
      <c r="AE64" s="63">
        <v>0</v>
      </c>
      <c r="AF64" s="63">
        <v>0</v>
      </c>
      <c r="AG64" s="63">
        <v>0</v>
      </c>
      <c r="AH64" s="63">
        <v>0</v>
      </c>
      <c r="AI64" s="63">
        <v>0</v>
      </c>
      <c r="AJ64" s="63">
        <v>0</v>
      </c>
      <c r="AK64" s="63">
        <v>0</v>
      </c>
      <c r="AL64" s="63">
        <v>0</v>
      </c>
      <c r="AM64" s="63">
        <v>0</v>
      </c>
      <c r="AN64" s="63">
        <v>0</v>
      </c>
      <c r="AO64" s="63">
        <v>0</v>
      </c>
      <c r="AP64" s="63">
        <v>0</v>
      </c>
      <c r="AQ64" s="63">
        <v>0</v>
      </c>
      <c r="AR64" s="63">
        <v>0</v>
      </c>
      <c r="AS64" s="63">
        <v>0</v>
      </c>
      <c r="AT64" s="63">
        <v>0</v>
      </c>
      <c r="AU64" s="63">
        <v>0</v>
      </c>
      <c r="AV64" s="63">
        <v>0</v>
      </c>
      <c r="AW64" s="63">
        <v>0</v>
      </c>
      <c r="AX64" s="63">
        <v>0</v>
      </c>
      <c r="AY64" s="63">
        <v>0</v>
      </c>
      <c r="AZ64" s="63">
        <v>0</v>
      </c>
      <c r="BA64" s="63">
        <v>0</v>
      </c>
      <c r="BB64" s="63">
        <v>0</v>
      </c>
      <c r="BC64" s="63">
        <v>0</v>
      </c>
      <c r="BD64" s="63">
        <v>0</v>
      </c>
      <c r="BE64" s="63">
        <v>0</v>
      </c>
      <c r="BF64" s="63">
        <v>0</v>
      </c>
      <c r="BG64" s="63">
        <v>0</v>
      </c>
      <c r="BH64" s="63">
        <v>0</v>
      </c>
      <c r="BI64" s="63">
        <v>0</v>
      </c>
      <c r="BJ64" s="63">
        <v>0</v>
      </c>
      <c r="BK64" s="63">
        <v>0</v>
      </c>
      <c r="BL64" s="63">
        <v>0</v>
      </c>
      <c r="BM64" s="63">
        <v>0</v>
      </c>
      <c r="BN64" s="63">
        <v>0</v>
      </c>
      <c r="BO64" s="63">
        <v>0</v>
      </c>
      <c r="BP64" s="63">
        <v>0</v>
      </c>
      <c r="BQ64" s="63">
        <v>0</v>
      </c>
      <c r="BR64" s="63">
        <v>0</v>
      </c>
      <c r="BS64" s="63">
        <v>0</v>
      </c>
      <c r="BT64" s="63">
        <v>0</v>
      </c>
      <c r="BU64" s="63">
        <v>0</v>
      </c>
      <c r="BV64" s="63">
        <v>0</v>
      </c>
      <c r="BW64" s="63">
        <v>0</v>
      </c>
      <c r="BX64" s="63">
        <v>0</v>
      </c>
      <c r="BY64" s="63">
        <v>0</v>
      </c>
      <c r="BZ64" s="63">
        <v>0</v>
      </c>
      <c r="CA64" s="63">
        <v>0</v>
      </c>
      <c r="CB64" s="63">
        <v>0</v>
      </c>
      <c r="CC64" s="63">
        <v>0</v>
      </c>
      <c r="CD64" s="63">
        <v>0</v>
      </c>
      <c r="CE64" s="63">
        <v>0</v>
      </c>
      <c r="CF64" s="63">
        <v>0</v>
      </c>
      <c r="CG64" s="63">
        <v>0</v>
      </c>
      <c r="CH64" s="63">
        <v>0</v>
      </c>
      <c r="CI64" s="63">
        <v>0</v>
      </c>
      <c r="CJ64" s="63">
        <v>0</v>
      </c>
      <c r="CK64" s="63">
        <v>0</v>
      </c>
      <c r="CL64" s="63">
        <v>0</v>
      </c>
      <c r="CM64" s="63">
        <v>0</v>
      </c>
      <c r="CN64" s="63">
        <v>0</v>
      </c>
      <c r="CO64" s="63">
        <v>0</v>
      </c>
      <c r="CP64" s="63">
        <v>0</v>
      </c>
      <c r="CQ64" s="63">
        <v>0</v>
      </c>
      <c r="CR64" s="63">
        <v>0</v>
      </c>
      <c r="CS64" s="63">
        <v>0</v>
      </c>
      <c r="CT64" s="63">
        <v>0</v>
      </c>
      <c r="CU64" s="63">
        <v>0</v>
      </c>
      <c r="CV64" s="63">
        <v>0</v>
      </c>
      <c r="CW64" s="63">
        <v>0</v>
      </c>
      <c r="CX64" s="63">
        <v>0</v>
      </c>
      <c r="CY64" s="63">
        <v>0</v>
      </c>
      <c r="CZ64" s="63">
        <v>0</v>
      </c>
      <c r="DA64" s="63">
        <v>0</v>
      </c>
      <c r="DB64" s="24">
        <v>0</v>
      </c>
      <c r="DC64" s="24">
        <v>0</v>
      </c>
      <c r="DD64" s="44">
        <v>0</v>
      </c>
      <c r="DE64" s="63">
        <v>0</v>
      </c>
      <c r="DF64" s="63">
        <v>0</v>
      </c>
      <c r="DG64" s="63">
        <v>0</v>
      </c>
      <c r="DH64" s="63">
        <v>143796</v>
      </c>
      <c r="DI64" s="63">
        <v>45</v>
      </c>
      <c r="DJ64" s="63">
        <v>0</v>
      </c>
      <c r="DK64" s="24">
        <v>0</v>
      </c>
      <c r="DL64" s="63">
        <v>143841</v>
      </c>
      <c r="DM64" s="40">
        <v>143841</v>
      </c>
      <c r="DN64" s="40">
        <v>0</v>
      </c>
      <c r="DO64" s="40">
        <v>143841</v>
      </c>
      <c r="DP64" s="40">
        <v>143841</v>
      </c>
      <c r="DQ64" s="40">
        <v>0</v>
      </c>
      <c r="DR64" s="40">
        <v>143841</v>
      </c>
      <c r="DS64" s="40">
        <v>143841</v>
      </c>
    </row>
    <row r="65" spans="1:123" ht="12.75" customHeight="1">
      <c r="A65" s="254">
        <v>419</v>
      </c>
      <c r="B65" s="83" t="s">
        <v>301</v>
      </c>
      <c r="C65" s="63">
        <v>0</v>
      </c>
      <c r="D65" s="63">
        <v>0</v>
      </c>
      <c r="E65" s="63">
        <v>0</v>
      </c>
      <c r="F65" s="63">
        <v>0</v>
      </c>
      <c r="G65" s="63">
        <v>0</v>
      </c>
      <c r="H65" s="63">
        <v>0</v>
      </c>
      <c r="I65" s="63">
        <v>0</v>
      </c>
      <c r="J65" s="63">
        <v>0</v>
      </c>
      <c r="K65" s="63">
        <v>0</v>
      </c>
      <c r="L65" s="63">
        <v>0</v>
      </c>
      <c r="M65" s="63">
        <v>0</v>
      </c>
      <c r="N65" s="63">
        <v>0</v>
      </c>
      <c r="O65" s="63">
        <v>0</v>
      </c>
      <c r="P65" s="63">
        <v>0</v>
      </c>
      <c r="Q65" s="63">
        <v>0</v>
      </c>
      <c r="R65" s="63">
        <v>0</v>
      </c>
      <c r="S65" s="63">
        <v>0</v>
      </c>
      <c r="T65" s="63">
        <v>0</v>
      </c>
      <c r="U65" s="63">
        <v>0</v>
      </c>
      <c r="V65" s="63">
        <v>0</v>
      </c>
      <c r="W65" s="63">
        <v>0</v>
      </c>
      <c r="X65" s="63">
        <v>0</v>
      </c>
      <c r="Y65" s="63">
        <v>0</v>
      </c>
      <c r="Z65" s="63">
        <v>0</v>
      </c>
      <c r="AA65" s="63">
        <v>0</v>
      </c>
      <c r="AB65" s="63">
        <v>0</v>
      </c>
      <c r="AC65" s="63">
        <v>0</v>
      </c>
      <c r="AD65" s="63">
        <v>0</v>
      </c>
      <c r="AE65" s="63">
        <v>0</v>
      </c>
      <c r="AF65" s="63">
        <v>0</v>
      </c>
      <c r="AG65" s="63">
        <v>0</v>
      </c>
      <c r="AH65" s="63">
        <v>0</v>
      </c>
      <c r="AI65" s="63">
        <v>0</v>
      </c>
      <c r="AJ65" s="63">
        <v>0</v>
      </c>
      <c r="AK65" s="63">
        <v>0</v>
      </c>
      <c r="AL65" s="63">
        <v>0</v>
      </c>
      <c r="AM65" s="63">
        <v>0</v>
      </c>
      <c r="AN65" s="63">
        <v>0</v>
      </c>
      <c r="AO65" s="63">
        <v>0</v>
      </c>
      <c r="AP65" s="63">
        <v>0</v>
      </c>
      <c r="AQ65" s="63">
        <v>0</v>
      </c>
      <c r="AR65" s="63">
        <v>0</v>
      </c>
      <c r="AS65" s="63">
        <v>0</v>
      </c>
      <c r="AT65" s="63">
        <v>0</v>
      </c>
      <c r="AU65" s="63">
        <v>0</v>
      </c>
      <c r="AV65" s="63">
        <v>0</v>
      </c>
      <c r="AW65" s="63">
        <v>0</v>
      </c>
      <c r="AX65" s="63">
        <v>0</v>
      </c>
      <c r="AY65" s="63">
        <v>0</v>
      </c>
      <c r="AZ65" s="63">
        <v>0</v>
      </c>
      <c r="BA65" s="63">
        <v>0</v>
      </c>
      <c r="BB65" s="63">
        <v>0</v>
      </c>
      <c r="BC65" s="63">
        <v>0</v>
      </c>
      <c r="BD65" s="63">
        <v>0</v>
      </c>
      <c r="BE65" s="63">
        <v>0</v>
      </c>
      <c r="BF65" s="63">
        <v>0</v>
      </c>
      <c r="BG65" s="63">
        <v>0</v>
      </c>
      <c r="BH65" s="63">
        <v>0</v>
      </c>
      <c r="BI65" s="63">
        <v>0</v>
      </c>
      <c r="BJ65" s="63">
        <v>0</v>
      </c>
      <c r="BK65" s="63">
        <v>0</v>
      </c>
      <c r="BL65" s="63">
        <v>0</v>
      </c>
      <c r="BM65" s="63">
        <v>0</v>
      </c>
      <c r="BN65" s="63">
        <v>0</v>
      </c>
      <c r="BO65" s="63">
        <v>0</v>
      </c>
      <c r="BP65" s="63">
        <v>0</v>
      </c>
      <c r="BQ65" s="63">
        <v>0</v>
      </c>
      <c r="BR65" s="63">
        <v>0</v>
      </c>
      <c r="BS65" s="63">
        <v>0</v>
      </c>
      <c r="BT65" s="63">
        <v>0</v>
      </c>
      <c r="BU65" s="63">
        <v>0</v>
      </c>
      <c r="BV65" s="63">
        <v>0</v>
      </c>
      <c r="BW65" s="63">
        <v>0</v>
      </c>
      <c r="BX65" s="63">
        <v>0</v>
      </c>
      <c r="BY65" s="63">
        <v>0</v>
      </c>
      <c r="BZ65" s="63">
        <v>0</v>
      </c>
      <c r="CA65" s="63">
        <v>0</v>
      </c>
      <c r="CB65" s="63">
        <v>0</v>
      </c>
      <c r="CC65" s="63">
        <v>0</v>
      </c>
      <c r="CD65" s="63">
        <v>0</v>
      </c>
      <c r="CE65" s="63">
        <v>0</v>
      </c>
      <c r="CF65" s="63">
        <v>0</v>
      </c>
      <c r="CG65" s="63">
        <v>0</v>
      </c>
      <c r="CH65" s="63">
        <v>0</v>
      </c>
      <c r="CI65" s="63">
        <v>0</v>
      </c>
      <c r="CJ65" s="63">
        <v>0</v>
      </c>
      <c r="CK65" s="63">
        <v>0</v>
      </c>
      <c r="CL65" s="63">
        <v>0</v>
      </c>
      <c r="CM65" s="63">
        <v>0</v>
      </c>
      <c r="CN65" s="63">
        <v>0</v>
      </c>
      <c r="CO65" s="63">
        <v>0</v>
      </c>
      <c r="CP65" s="63">
        <v>0</v>
      </c>
      <c r="CQ65" s="63">
        <v>0</v>
      </c>
      <c r="CR65" s="63">
        <v>0</v>
      </c>
      <c r="CS65" s="63">
        <v>0</v>
      </c>
      <c r="CT65" s="63">
        <v>0</v>
      </c>
      <c r="CU65" s="63">
        <v>0</v>
      </c>
      <c r="CV65" s="63">
        <v>0</v>
      </c>
      <c r="CW65" s="63">
        <v>0</v>
      </c>
      <c r="CX65" s="63">
        <v>0</v>
      </c>
      <c r="CY65" s="63">
        <v>0</v>
      </c>
      <c r="CZ65" s="63">
        <v>0</v>
      </c>
      <c r="DA65" s="63">
        <v>0</v>
      </c>
      <c r="DB65" s="24">
        <v>0</v>
      </c>
      <c r="DC65" s="24">
        <v>0</v>
      </c>
      <c r="DD65" s="44">
        <v>0</v>
      </c>
      <c r="DE65" s="63">
        <v>0</v>
      </c>
      <c r="DF65" s="63">
        <v>0</v>
      </c>
      <c r="DG65" s="63">
        <v>0</v>
      </c>
      <c r="DH65" s="63">
        <v>23751</v>
      </c>
      <c r="DI65" s="63">
        <v>24518</v>
      </c>
      <c r="DJ65" s="63">
        <v>0</v>
      </c>
      <c r="DK65" s="24">
        <v>0</v>
      </c>
      <c r="DL65" s="63">
        <v>48269</v>
      </c>
      <c r="DM65" s="40">
        <v>48269</v>
      </c>
      <c r="DN65" s="40">
        <v>0</v>
      </c>
      <c r="DO65" s="40">
        <v>48269</v>
      </c>
      <c r="DP65" s="40">
        <v>48269</v>
      </c>
      <c r="DQ65" s="40">
        <v>0</v>
      </c>
      <c r="DR65" s="40">
        <v>48269</v>
      </c>
      <c r="DS65" s="40">
        <v>48269</v>
      </c>
    </row>
    <row r="66" spans="1:123" ht="12.75" customHeight="1">
      <c r="A66" s="254">
        <v>461</v>
      </c>
      <c r="B66" s="83" t="s">
        <v>302</v>
      </c>
      <c r="C66" s="63">
        <v>651</v>
      </c>
      <c r="D66" s="63">
        <v>501</v>
      </c>
      <c r="E66" s="63">
        <v>370</v>
      </c>
      <c r="F66" s="63">
        <v>259</v>
      </c>
      <c r="G66" s="63">
        <v>329</v>
      </c>
      <c r="H66" s="63">
        <v>939</v>
      </c>
      <c r="I66" s="63">
        <v>0</v>
      </c>
      <c r="J66" s="63">
        <v>1287</v>
      </c>
      <c r="K66" s="63">
        <v>399</v>
      </c>
      <c r="L66" s="63">
        <v>59</v>
      </c>
      <c r="M66" s="63">
        <v>0</v>
      </c>
      <c r="N66" s="63">
        <v>96</v>
      </c>
      <c r="O66" s="63">
        <v>129</v>
      </c>
      <c r="P66" s="63">
        <v>279</v>
      </c>
      <c r="Q66" s="63">
        <v>91</v>
      </c>
      <c r="R66" s="63">
        <v>1950</v>
      </c>
      <c r="S66" s="63">
        <v>34</v>
      </c>
      <c r="T66" s="63">
        <v>167</v>
      </c>
      <c r="U66" s="63">
        <v>180</v>
      </c>
      <c r="V66" s="63">
        <v>4816</v>
      </c>
      <c r="W66" s="63">
        <v>2086</v>
      </c>
      <c r="X66" s="63">
        <v>5123</v>
      </c>
      <c r="Y66" s="63">
        <v>1361</v>
      </c>
      <c r="Z66" s="63">
        <v>0</v>
      </c>
      <c r="AA66" s="63">
        <v>164</v>
      </c>
      <c r="AB66" s="63">
        <v>582</v>
      </c>
      <c r="AC66" s="63">
        <v>2926</v>
      </c>
      <c r="AD66" s="63">
        <v>1456</v>
      </c>
      <c r="AE66" s="63">
        <v>916</v>
      </c>
      <c r="AF66" s="63">
        <v>380</v>
      </c>
      <c r="AG66" s="63">
        <v>13</v>
      </c>
      <c r="AH66" s="63">
        <v>4</v>
      </c>
      <c r="AI66" s="63">
        <v>4029</v>
      </c>
      <c r="AJ66" s="63">
        <v>685</v>
      </c>
      <c r="AK66" s="63">
        <v>708</v>
      </c>
      <c r="AL66" s="63">
        <v>15974</v>
      </c>
      <c r="AM66" s="63">
        <v>158</v>
      </c>
      <c r="AN66" s="63">
        <v>21</v>
      </c>
      <c r="AO66" s="63">
        <v>11829</v>
      </c>
      <c r="AP66" s="63">
        <v>479</v>
      </c>
      <c r="AQ66" s="63">
        <v>91</v>
      </c>
      <c r="AR66" s="63">
        <v>295</v>
      </c>
      <c r="AS66" s="63">
        <v>333</v>
      </c>
      <c r="AT66" s="63">
        <v>250</v>
      </c>
      <c r="AU66" s="63">
        <v>1769</v>
      </c>
      <c r="AV66" s="63">
        <v>7970</v>
      </c>
      <c r="AW66" s="63">
        <v>184</v>
      </c>
      <c r="AX66" s="63">
        <v>95</v>
      </c>
      <c r="AY66" s="63">
        <v>15</v>
      </c>
      <c r="AZ66" s="63">
        <v>55</v>
      </c>
      <c r="BA66" s="63">
        <v>113</v>
      </c>
      <c r="BB66" s="63">
        <v>938</v>
      </c>
      <c r="BC66" s="63">
        <v>14</v>
      </c>
      <c r="BD66" s="63">
        <v>1908</v>
      </c>
      <c r="BE66" s="63">
        <v>462</v>
      </c>
      <c r="BF66" s="63">
        <v>0</v>
      </c>
      <c r="BG66" s="63">
        <v>38</v>
      </c>
      <c r="BH66" s="63">
        <v>255</v>
      </c>
      <c r="BI66" s="63">
        <v>744</v>
      </c>
      <c r="BJ66" s="63">
        <v>182</v>
      </c>
      <c r="BK66" s="63">
        <v>390</v>
      </c>
      <c r="BL66" s="63">
        <v>225</v>
      </c>
      <c r="BM66" s="63">
        <v>33219</v>
      </c>
      <c r="BN66" s="63">
        <v>311</v>
      </c>
      <c r="BO66" s="63">
        <v>1328</v>
      </c>
      <c r="BP66" s="63">
        <v>2086</v>
      </c>
      <c r="BQ66" s="63">
        <v>13548</v>
      </c>
      <c r="BR66" s="63">
        <v>690</v>
      </c>
      <c r="BS66" s="63">
        <v>1039</v>
      </c>
      <c r="BT66" s="63">
        <v>546</v>
      </c>
      <c r="BU66" s="63">
        <v>0</v>
      </c>
      <c r="BV66" s="63">
        <v>299</v>
      </c>
      <c r="BW66" s="63">
        <v>572</v>
      </c>
      <c r="BX66" s="63">
        <v>107</v>
      </c>
      <c r="BY66" s="63">
        <v>167</v>
      </c>
      <c r="BZ66" s="63">
        <v>33</v>
      </c>
      <c r="CA66" s="63">
        <v>6</v>
      </c>
      <c r="CB66" s="63">
        <v>2420</v>
      </c>
      <c r="CC66" s="63">
        <v>171</v>
      </c>
      <c r="CD66" s="63">
        <v>48</v>
      </c>
      <c r="CE66" s="63">
        <v>1545</v>
      </c>
      <c r="CF66" s="63">
        <v>143</v>
      </c>
      <c r="CG66" s="63">
        <v>55</v>
      </c>
      <c r="CH66" s="63">
        <v>3</v>
      </c>
      <c r="CI66" s="63">
        <v>74</v>
      </c>
      <c r="CJ66" s="63">
        <v>2876</v>
      </c>
      <c r="CK66" s="63">
        <v>3796</v>
      </c>
      <c r="CL66" s="63">
        <v>250</v>
      </c>
      <c r="CM66" s="63">
        <v>2631</v>
      </c>
      <c r="CN66" s="63">
        <v>27</v>
      </c>
      <c r="CO66" s="63">
        <v>1731</v>
      </c>
      <c r="CP66" s="63">
        <v>969</v>
      </c>
      <c r="CQ66" s="63">
        <v>125</v>
      </c>
      <c r="CR66" s="63">
        <v>165</v>
      </c>
      <c r="CS66" s="63">
        <v>59</v>
      </c>
      <c r="CT66" s="63">
        <v>140</v>
      </c>
      <c r="CU66" s="63">
        <v>854</v>
      </c>
      <c r="CV66" s="63">
        <v>1520</v>
      </c>
      <c r="CW66" s="63">
        <v>1931</v>
      </c>
      <c r="CX66" s="63">
        <v>883</v>
      </c>
      <c r="CY66" s="63">
        <v>13105</v>
      </c>
      <c r="CZ66" s="63">
        <v>1225</v>
      </c>
      <c r="DA66" s="63">
        <v>0</v>
      </c>
      <c r="DB66" s="24">
        <v>252</v>
      </c>
      <c r="DC66" s="24">
        <v>168705</v>
      </c>
      <c r="DD66" s="44">
        <v>41</v>
      </c>
      <c r="DE66" s="63">
        <v>40273</v>
      </c>
      <c r="DF66" s="63">
        <v>0</v>
      </c>
      <c r="DG66" s="63">
        <v>0</v>
      </c>
      <c r="DH66" s="63">
        <v>0</v>
      </c>
      <c r="DI66" s="63">
        <v>0</v>
      </c>
      <c r="DJ66" s="63">
        <v>0</v>
      </c>
      <c r="DK66" s="24">
        <v>0</v>
      </c>
      <c r="DL66" s="63">
        <v>40314</v>
      </c>
      <c r="DM66" s="40">
        <v>209019</v>
      </c>
      <c r="DN66" s="40">
        <v>101526</v>
      </c>
      <c r="DO66" s="40">
        <v>141840</v>
      </c>
      <c r="DP66" s="40">
        <v>310545</v>
      </c>
      <c r="DQ66" s="40">
        <v>-14128</v>
      </c>
      <c r="DR66" s="40">
        <v>127712</v>
      </c>
      <c r="DS66" s="40">
        <v>296417</v>
      </c>
    </row>
    <row r="67" spans="1:123" ht="12.75" customHeight="1">
      <c r="A67" s="254">
        <v>462</v>
      </c>
      <c r="B67" s="83" t="s">
        <v>303</v>
      </c>
      <c r="C67" s="63">
        <v>0</v>
      </c>
      <c r="D67" s="63">
        <v>0</v>
      </c>
      <c r="E67" s="63">
        <v>11</v>
      </c>
      <c r="F67" s="63">
        <v>0</v>
      </c>
      <c r="G67" s="63">
        <v>0</v>
      </c>
      <c r="H67" s="63">
        <v>1</v>
      </c>
      <c r="I67" s="63">
        <v>0</v>
      </c>
      <c r="J67" s="63">
        <v>207</v>
      </c>
      <c r="K67" s="63">
        <v>192</v>
      </c>
      <c r="L67" s="63">
        <v>9</v>
      </c>
      <c r="M67" s="63">
        <v>0</v>
      </c>
      <c r="N67" s="63">
        <v>44</v>
      </c>
      <c r="O67" s="63">
        <v>12</v>
      </c>
      <c r="P67" s="63">
        <v>1</v>
      </c>
      <c r="Q67" s="63">
        <v>5</v>
      </c>
      <c r="R67" s="63">
        <v>22</v>
      </c>
      <c r="S67" s="63">
        <v>4</v>
      </c>
      <c r="T67" s="63">
        <v>10</v>
      </c>
      <c r="U67" s="63">
        <v>71</v>
      </c>
      <c r="V67" s="63">
        <v>81</v>
      </c>
      <c r="W67" s="63">
        <v>33</v>
      </c>
      <c r="X67" s="63">
        <v>211</v>
      </c>
      <c r="Y67" s="63">
        <v>45</v>
      </c>
      <c r="Z67" s="63">
        <v>0</v>
      </c>
      <c r="AA67" s="63">
        <v>69</v>
      </c>
      <c r="AB67" s="63">
        <v>61</v>
      </c>
      <c r="AC67" s="63">
        <v>3</v>
      </c>
      <c r="AD67" s="63">
        <v>143</v>
      </c>
      <c r="AE67" s="63">
        <v>304</v>
      </c>
      <c r="AF67" s="63">
        <v>63</v>
      </c>
      <c r="AG67" s="63">
        <v>1</v>
      </c>
      <c r="AH67" s="63">
        <v>3</v>
      </c>
      <c r="AI67" s="63">
        <v>16</v>
      </c>
      <c r="AJ67" s="63">
        <v>523</v>
      </c>
      <c r="AK67" s="63">
        <v>55</v>
      </c>
      <c r="AL67" s="63">
        <v>2307</v>
      </c>
      <c r="AM67" s="63">
        <v>29</v>
      </c>
      <c r="AN67" s="63">
        <v>0</v>
      </c>
      <c r="AO67" s="63">
        <v>70</v>
      </c>
      <c r="AP67" s="63">
        <v>60</v>
      </c>
      <c r="AQ67" s="63">
        <v>24</v>
      </c>
      <c r="AR67" s="63">
        <v>94</v>
      </c>
      <c r="AS67" s="63">
        <v>56</v>
      </c>
      <c r="AT67" s="63">
        <v>35</v>
      </c>
      <c r="AU67" s="63">
        <v>289</v>
      </c>
      <c r="AV67" s="63">
        <v>1405</v>
      </c>
      <c r="AW67" s="63">
        <v>19</v>
      </c>
      <c r="AX67" s="63">
        <v>26</v>
      </c>
      <c r="AY67" s="63">
        <v>0</v>
      </c>
      <c r="AZ67" s="63">
        <v>12</v>
      </c>
      <c r="BA67" s="63">
        <v>29</v>
      </c>
      <c r="BB67" s="63">
        <v>74</v>
      </c>
      <c r="BC67" s="63">
        <v>2</v>
      </c>
      <c r="BD67" s="63">
        <v>1102</v>
      </c>
      <c r="BE67" s="63">
        <v>50</v>
      </c>
      <c r="BF67" s="63">
        <v>0</v>
      </c>
      <c r="BG67" s="63">
        <v>5</v>
      </c>
      <c r="BH67" s="63">
        <v>26</v>
      </c>
      <c r="BI67" s="63">
        <v>209</v>
      </c>
      <c r="BJ67" s="63">
        <v>107</v>
      </c>
      <c r="BK67" s="63">
        <v>99</v>
      </c>
      <c r="BL67" s="63">
        <v>35</v>
      </c>
      <c r="BM67" s="63">
        <v>231</v>
      </c>
      <c r="BN67" s="63">
        <v>314</v>
      </c>
      <c r="BO67" s="63">
        <v>45</v>
      </c>
      <c r="BP67" s="63">
        <v>234</v>
      </c>
      <c r="BQ67" s="63">
        <v>3833</v>
      </c>
      <c r="BR67" s="63">
        <v>191</v>
      </c>
      <c r="BS67" s="63">
        <v>131</v>
      </c>
      <c r="BT67" s="63">
        <v>19</v>
      </c>
      <c r="BU67" s="63">
        <v>0</v>
      </c>
      <c r="BV67" s="63">
        <v>6</v>
      </c>
      <c r="BW67" s="63">
        <v>99</v>
      </c>
      <c r="BX67" s="63">
        <v>19</v>
      </c>
      <c r="BY67" s="63">
        <v>132</v>
      </c>
      <c r="BZ67" s="63">
        <v>7</v>
      </c>
      <c r="CA67" s="63">
        <v>1</v>
      </c>
      <c r="CB67" s="63">
        <v>9</v>
      </c>
      <c r="CC67" s="63">
        <v>21</v>
      </c>
      <c r="CD67" s="63">
        <v>8</v>
      </c>
      <c r="CE67" s="63">
        <v>180</v>
      </c>
      <c r="CF67" s="63">
        <v>30</v>
      </c>
      <c r="CG67" s="63">
        <v>4</v>
      </c>
      <c r="CH67" s="63">
        <v>1</v>
      </c>
      <c r="CI67" s="63">
        <v>20</v>
      </c>
      <c r="CJ67" s="63">
        <v>1115</v>
      </c>
      <c r="CK67" s="63">
        <v>636</v>
      </c>
      <c r="CL67" s="63">
        <v>220</v>
      </c>
      <c r="CM67" s="63">
        <v>846</v>
      </c>
      <c r="CN67" s="63">
        <v>8</v>
      </c>
      <c r="CO67" s="63">
        <v>558</v>
      </c>
      <c r="CP67" s="63">
        <v>469</v>
      </c>
      <c r="CQ67" s="63">
        <v>80</v>
      </c>
      <c r="CR67" s="63">
        <v>5</v>
      </c>
      <c r="CS67" s="63">
        <v>4</v>
      </c>
      <c r="CT67" s="63">
        <v>109</v>
      </c>
      <c r="CU67" s="63">
        <v>302</v>
      </c>
      <c r="CV67" s="63">
        <v>1121</v>
      </c>
      <c r="CW67" s="63">
        <v>1928</v>
      </c>
      <c r="CX67" s="63">
        <v>293</v>
      </c>
      <c r="CY67" s="63">
        <v>535</v>
      </c>
      <c r="CZ67" s="63">
        <v>267</v>
      </c>
      <c r="DA67" s="63">
        <v>0</v>
      </c>
      <c r="DB67" s="24">
        <v>4</v>
      </c>
      <c r="DC67" s="24">
        <v>22399</v>
      </c>
      <c r="DD67" s="44">
        <v>11</v>
      </c>
      <c r="DE67" s="63">
        <v>9219</v>
      </c>
      <c r="DF67" s="63">
        <v>0</v>
      </c>
      <c r="DG67" s="63">
        <v>0</v>
      </c>
      <c r="DH67" s="63">
        <v>0</v>
      </c>
      <c r="DI67" s="63">
        <v>0</v>
      </c>
      <c r="DJ67" s="63">
        <v>0</v>
      </c>
      <c r="DK67" s="24">
        <v>0</v>
      </c>
      <c r="DL67" s="63">
        <v>9230</v>
      </c>
      <c r="DM67" s="40">
        <v>31629</v>
      </c>
      <c r="DN67" s="40">
        <v>35</v>
      </c>
      <c r="DO67" s="40">
        <v>9265</v>
      </c>
      <c r="DP67" s="40">
        <v>31664</v>
      </c>
      <c r="DQ67" s="40">
        <v>-14756</v>
      </c>
      <c r="DR67" s="40">
        <v>-5491</v>
      </c>
      <c r="DS67" s="40">
        <v>16908</v>
      </c>
    </row>
    <row r="68" spans="1:123" ht="12.75" customHeight="1">
      <c r="A68" s="255">
        <v>471</v>
      </c>
      <c r="B68" s="256" t="s">
        <v>216</v>
      </c>
      <c r="C68" s="64">
        <v>21</v>
      </c>
      <c r="D68" s="64">
        <v>116</v>
      </c>
      <c r="E68" s="64">
        <v>33</v>
      </c>
      <c r="F68" s="64">
        <v>12</v>
      </c>
      <c r="G68" s="64">
        <v>21</v>
      </c>
      <c r="H68" s="64">
        <v>59</v>
      </c>
      <c r="I68" s="64">
        <v>0</v>
      </c>
      <c r="J68" s="64">
        <v>370</v>
      </c>
      <c r="K68" s="64">
        <v>216</v>
      </c>
      <c r="L68" s="64">
        <v>1</v>
      </c>
      <c r="M68" s="64">
        <v>0</v>
      </c>
      <c r="N68" s="64">
        <v>13</v>
      </c>
      <c r="O68" s="64">
        <v>6</v>
      </c>
      <c r="P68" s="64">
        <v>10</v>
      </c>
      <c r="Q68" s="64">
        <v>5</v>
      </c>
      <c r="R68" s="64">
        <v>196</v>
      </c>
      <c r="S68" s="64">
        <v>4</v>
      </c>
      <c r="T68" s="64">
        <v>7</v>
      </c>
      <c r="U68" s="64">
        <v>21</v>
      </c>
      <c r="V68" s="64">
        <v>69</v>
      </c>
      <c r="W68" s="64">
        <v>247</v>
      </c>
      <c r="X68" s="64">
        <v>625</v>
      </c>
      <c r="Y68" s="64">
        <v>175</v>
      </c>
      <c r="Z68" s="64">
        <v>0</v>
      </c>
      <c r="AA68" s="64">
        <v>116</v>
      </c>
      <c r="AB68" s="64">
        <v>79</v>
      </c>
      <c r="AC68" s="64">
        <v>137</v>
      </c>
      <c r="AD68" s="64">
        <v>429</v>
      </c>
      <c r="AE68" s="64">
        <v>77</v>
      </c>
      <c r="AF68" s="64">
        <v>22</v>
      </c>
      <c r="AG68" s="64">
        <v>1</v>
      </c>
      <c r="AH68" s="64">
        <v>0</v>
      </c>
      <c r="AI68" s="64">
        <v>91</v>
      </c>
      <c r="AJ68" s="64">
        <v>11</v>
      </c>
      <c r="AK68" s="64">
        <v>19</v>
      </c>
      <c r="AL68" s="64">
        <v>1032</v>
      </c>
      <c r="AM68" s="64">
        <v>2</v>
      </c>
      <c r="AN68" s="64">
        <v>0</v>
      </c>
      <c r="AO68" s="64">
        <v>326</v>
      </c>
      <c r="AP68" s="64">
        <v>6</v>
      </c>
      <c r="AQ68" s="64">
        <v>7</v>
      </c>
      <c r="AR68" s="64">
        <v>12</v>
      </c>
      <c r="AS68" s="64">
        <v>31</v>
      </c>
      <c r="AT68" s="64">
        <v>20</v>
      </c>
      <c r="AU68" s="64">
        <v>109</v>
      </c>
      <c r="AV68" s="64">
        <v>374</v>
      </c>
      <c r="AW68" s="64">
        <v>13</v>
      </c>
      <c r="AX68" s="64">
        <v>8</v>
      </c>
      <c r="AY68" s="64">
        <v>1</v>
      </c>
      <c r="AZ68" s="64">
        <v>4</v>
      </c>
      <c r="BA68" s="64">
        <v>15</v>
      </c>
      <c r="BB68" s="64">
        <v>28</v>
      </c>
      <c r="BC68" s="64">
        <v>0</v>
      </c>
      <c r="BD68" s="64">
        <v>102</v>
      </c>
      <c r="BE68" s="64">
        <v>36</v>
      </c>
      <c r="BF68" s="64">
        <v>0</v>
      </c>
      <c r="BG68" s="64">
        <v>2</v>
      </c>
      <c r="BH68" s="64">
        <v>26</v>
      </c>
      <c r="BI68" s="64">
        <v>151</v>
      </c>
      <c r="BJ68" s="64">
        <v>125</v>
      </c>
      <c r="BK68" s="64">
        <v>70</v>
      </c>
      <c r="BL68" s="64">
        <v>38</v>
      </c>
      <c r="BM68" s="64">
        <v>117</v>
      </c>
      <c r="BN68" s="64">
        <v>63</v>
      </c>
      <c r="BO68" s="64">
        <v>3081</v>
      </c>
      <c r="BP68" s="64">
        <v>610</v>
      </c>
      <c r="BQ68" s="64">
        <v>2018</v>
      </c>
      <c r="BR68" s="64">
        <v>340</v>
      </c>
      <c r="BS68" s="64">
        <v>133</v>
      </c>
      <c r="BT68" s="64">
        <v>33</v>
      </c>
      <c r="BU68" s="64">
        <v>0</v>
      </c>
      <c r="BV68" s="64">
        <v>55</v>
      </c>
      <c r="BW68" s="64">
        <v>207</v>
      </c>
      <c r="BX68" s="64">
        <v>981</v>
      </c>
      <c r="BY68" s="64">
        <v>133</v>
      </c>
      <c r="BZ68" s="64">
        <v>3</v>
      </c>
      <c r="CA68" s="64">
        <v>2</v>
      </c>
      <c r="CB68" s="64">
        <v>101</v>
      </c>
      <c r="CC68" s="64">
        <v>151</v>
      </c>
      <c r="CD68" s="64">
        <v>6</v>
      </c>
      <c r="CE68" s="64">
        <v>795</v>
      </c>
      <c r="CF68" s="64">
        <v>18</v>
      </c>
      <c r="CG68" s="64">
        <v>4</v>
      </c>
      <c r="CH68" s="64">
        <v>2</v>
      </c>
      <c r="CI68" s="64">
        <v>23</v>
      </c>
      <c r="CJ68" s="64">
        <v>1512</v>
      </c>
      <c r="CK68" s="64">
        <v>2071</v>
      </c>
      <c r="CL68" s="64">
        <v>340</v>
      </c>
      <c r="CM68" s="64">
        <v>2129</v>
      </c>
      <c r="CN68" s="64">
        <v>12</v>
      </c>
      <c r="CO68" s="64">
        <v>630</v>
      </c>
      <c r="CP68" s="64">
        <v>930</v>
      </c>
      <c r="CQ68" s="64">
        <v>137</v>
      </c>
      <c r="CR68" s="64">
        <v>13</v>
      </c>
      <c r="CS68" s="64">
        <v>2</v>
      </c>
      <c r="CT68" s="64">
        <v>45</v>
      </c>
      <c r="CU68" s="64">
        <v>157</v>
      </c>
      <c r="CV68" s="64">
        <v>749</v>
      </c>
      <c r="CW68" s="64">
        <v>1592</v>
      </c>
      <c r="CX68" s="64">
        <v>748</v>
      </c>
      <c r="CY68" s="64">
        <v>2968</v>
      </c>
      <c r="CZ68" s="64">
        <v>252</v>
      </c>
      <c r="DA68" s="64">
        <v>0</v>
      </c>
      <c r="DB68" s="25">
        <v>86</v>
      </c>
      <c r="DC68" s="25">
        <v>28996</v>
      </c>
      <c r="DD68" s="51">
        <v>28</v>
      </c>
      <c r="DE68" s="64">
        <v>8177</v>
      </c>
      <c r="DF68" s="64">
        <v>-3202</v>
      </c>
      <c r="DG68" s="64">
        <v>568</v>
      </c>
      <c r="DH68" s="64">
        <v>0</v>
      </c>
      <c r="DI68" s="64">
        <v>0</v>
      </c>
      <c r="DJ68" s="64">
        <v>0</v>
      </c>
      <c r="DK68" s="25">
        <v>0</v>
      </c>
      <c r="DL68" s="64">
        <v>5571</v>
      </c>
      <c r="DM68" s="48">
        <v>34567</v>
      </c>
      <c r="DN68" s="48">
        <v>95</v>
      </c>
      <c r="DO68" s="48">
        <v>5666</v>
      </c>
      <c r="DP68" s="48">
        <v>34662</v>
      </c>
      <c r="DQ68" s="48">
        <v>-5</v>
      </c>
      <c r="DR68" s="48">
        <v>5661</v>
      </c>
      <c r="DS68" s="48">
        <v>34657</v>
      </c>
    </row>
    <row r="69" spans="1:123" ht="12.75" customHeight="1">
      <c r="A69" s="254">
        <v>481</v>
      </c>
      <c r="B69" s="83" t="s">
        <v>217</v>
      </c>
      <c r="C69" s="63">
        <v>0</v>
      </c>
      <c r="D69" s="63">
        <v>24</v>
      </c>
      <c r="E69" s="63">
        <v>16</v>
      </c>
      <c r="F69" s="63">
        <v>0</v>
      </c>
      <c r="G69" s="63">
        <v>0</v>
      </c>
      <c r="H69" s="63">
        <v>16</v>
      </c>
      <c r="I69" s="63">
        <v>0</v>
      </c>
      <c r="J69" s="63">
        <v>70</v>
      </c>
      <c r="K69" s="63">
        <v>16</v>
      </c>
      <c r="L69" s="63">
        <v>1</v>
      </c>
      <c r="M69" s="63">
        <v>0</v>
      </c>
      <c r="N69" s="63">
        <v>0</v>
      </c>
      <c r="O69" s="63">
        <v>0</v>
      </c>
      <c r="P69" s="63">
        <v>10</v>
      </c>
      <c r="Q69" s="63">
        <v>1</v>
      </c>
      <c r="R69" s="63">
        <v>73</v>
      </c>
      <c r="S69" s="63">
        <v>1</v>
      </c>
      <c r="T69" s="63">
        <v>6</v>
      </c>
      <c r="U69" s="63">
        <v>19</v>
      </c>
      <c r="V69" s="63">
        <v>145</v>
      </c>
      <c r="W69" s="63">
        <v>288</v>
      </c>
      <c r="X69" s="63">
        <v>255</v>
      </c>
      <c r="Y69" s="63">
        <v>20</v>
      </c>
      <c r="Z69" s="63">
        <v>0</v>
      </c>
      <c r="AA69" s="63">
        <v>86</v>
      </c>
      <c r="AB69" s="63">
        <v>16</v>
      </c>
      <c r="AC69" s="63">
        <v>0</v>
      </c>
      <c r="AD69" s="63">
        <v>32</v>
      </c>
      <c r="AE69" s="63">
        <v>2</v>
      </c>
      <c r="AF69" s="63">
        <v>2</v>
      </c>
      <c r="AG69" s="63">
        <v>0</v>
      </c>
      <c r="AH69" s="63">
        <v>0</v>
      </c>
      <c r="AI69" s="63">
        <v>70</v>
      </c>
      <c r="AJ69" s="63">
        <v>5</v>
      </c>
      <c r="AK69" s="63">
        <v>106</v>
      </c>
      <c r="AL69" s="63">
        <v>184</v>
      </c>
      <c r="AM69" s="63">
        <v>0</v>
      </c>
      <c r="AN69" s="63">
        <v>0</v>
      </c>
      <c r="AO69" s="63">
        <v>0</v>
      </c>
      <c r="AP69" s="63">
        <v>21</v>
      </c>
      <c r="AQ69" s="63">
        <v>1</v>
      </c>
      <c r="AR69" s="63">
        <v>0</v>
      </c>
      <c r="AS69" s="63">
        <v>6</v>
      </c>
      <c r="AT69" s="63">
        <v>0</v>
      </c>
      <c r="AU69" s="63">
        <v>14</v>
      </c>
      <c r="AV69" s="63">
        <v>169</v>
      </c>
      <c r="AW69" s="63">
        <v>3</v>
      </c>
      <c r="AX69" s="63">
        <v>2</v>
      </c>
      <c r="AY69" s="63">
        <v>0</v>
      </c>
      <c r="AZ69" s="63">
        <v>0</v>
      </c>
      <c r="BA69" s="63">
        <v>11</v>
      </c>
      <c r="BB69" s="63">
        <v>3</v>
      </c>
      <c r="BC69" s="63">
        <v>0</v>
      </c>
      <c r="BD69" s="63">
        <v>12</v>
      </c>
      <c r="BE69" s="63">
        <v>31</v>
      </c>
      <c r="BF69" s="63">
        <v>0</v>
      </c>
      <c r="BG69" s="63">
        <v>0</v>
      </c>
      <c r="BH69" s="63">
        <v>0</v>
      </c>
      <c r="BI69" s="63">
        <v>59</v>
      </c>
      <c r="BJ69" s="63">
        <v>1</v>
      </c>
      <c r="BK69" s="63">
        <v>488</v>
      </c>
      <c r="BL69" s="63">
        <v>183</v>
      </c>
      <c r="BM69" s="63">
        <v>2677</v>
      </c>
      <c r="BN69" s="63">
        <v>18</v>
      </c>
      <c r="BO69" s="63">
        <v>48</v>
      </c>
      <c r="BP69" s="63">
        <v>0</v>
      </c>
      <c r="BQ69" s="63">
        <v>792</v>
      </c>
      <c r="BR69" s="63">
        <v>475</v>
      </c>
      <c r="BS69" s="63">
        <v>4</v>
      </c>
      <c r="BT69" s="63">
        <v>0</v>
      </c>
      <c r="BU69" s="63">
        <v>0</v>
      </c>
      <c r="BV69" s="63">
        <v>118</v>
      </c>
      <c r="BW69" s="63">
        <v>207</v>
      </c>
      <c r="BX69" s="63">
        <v>0</v>
      </c>
      <c r="BY69" s="63">
        <v>223</v>
      </c>
      <c r="BZ69" s="63">
        <v>6</v>
      </c>
      <c r="CA69" s="63">
        <v>6</v>
      </c>
      <c r="CB69" s="63">
        <v>55</v>
      </c>
      <c r="CC69" s="63">
        <v>103</v>
      </c>
      <c r="CD69" s="63">
        <v>9</v>
      </c>
      <c r="CE69" s="63">
        <v>820</v>
      </c>
      <c r="CF69" s="63">
        <v>68</v>
      </c>
      <c r="CG69" s="63">
        <v>3</v>
      </c>
      <c r="CH69" s="63">
        <v>1</v>
      </c>
      <c r="CI69" s="63">
        <v>13</v>
      </c>
      <c r="CJ69" s="63">
        <v>8963</v>
      </c>
      <c r="CK69" s="63">
        <v>872</v>
      </c>
      <c r="CL69" s="63">
        <v>77</v>
      </c>
      <c r="CM69" s="63">
        <v>1077</v>
      </c>
      <c r="CN69" s="63">
        <v>19</v>
      </c>
      <c r="CO69" s="63">
        <v>354</v>
      </c>
      <c r="CP69" s="63">
        <v>330</v>
      </c>
      <c r="CQ69" s="63">
        <v>2</v>
      </c>
      <c r="CR69" s="63">
        <v>13</v>
      </c>
      <c r="CS69" s="63">
        <v>1</v>
      </c>
      <c r="CT69" s="63">
        <v>28</v>
      </c>
      <c r="CU69" s="63">
        <v>21</v>
      </c>
      <c r="CV69" s="63">
        <v>2017</v>
      </c>
      <c r="CW69" s="63">
        <v>1637</v>
      </c>
      <c r="CX69" s="63">
        <v>338</v>
      </c>
      <c r="CY69" s="63">
        <v>3640</v>
      </c>
      <c r="CZ69" s="63">
        <v>460</v>
      </c>
      <c r="DA69" s="63">
        <v>0</v>
      </c>
      <c r="DB69" s="24">
        <v>98</v>
      </c>
      <c r="DC69" s="24">
        <v>28061</v>
      </c>
      <c r="DD69" s="44">
        <v>0</v>
      </c>
      <c r="DE69" s="63">
        <v>5764</v>
      </c>
      <c r="DF69" s="63">
        <v>4943</v>
      </c>
      <c r="DG69" s="63">
        <v>1294</v>
      </c>
      <c r="DH69" s="63">
        <v>0</v>
      </c>
      <c r="DI69" s="63">
        <v>0</v>
      </c>
      <c r="DJ69" s="63">
        <v>0</v>
      </c>
      <c r="DK69" s="24">
        <v>0</v>
      </c>
      <c r="DL69" s="63">
        <v>12001</v>
      </c>
      <c r="DM69" s="40">
        <v>40062</v>
      </c>
      <c r="DN69" s="40">
        <v>20217</v>
      </c>
      <c r="DO69" s="40">
        <v>32218</v>
      </c>
      <c r="DP69" s="40">
        <v>60279</v>
      </c>
      <c r="DQ69" s="40">
        <v>-1</v>
      </c>
      <c r="DR69" s="40">
        <v>32217</v>
      </c>
      <c r="DS69" s="40">
        <v>60278</v>
      </c>
    </row>
    <row r="70" spans="1:123" ht="12.75" customHeight="1">
      <c r="A70" s="254">
        <v>511</v>
      </c>
      <c r="B70" s="83" t="s">
        <v>3</v>
      </c>
      <c r="C70" s="63">
        <v>5878</v>
      </c>
      <c r="D70" s="63">
        <v>1765</v>
      </c>
      <c r="E70" s="63">
        <v>480</v>
      </c>
      <c r="F70" s="63">
        <v>773</v>
      </c>
      <c r="G70" s="63">
        <v>2699</v>
      </c>
      <c r="H70" s="63">
        <v>600</v>
      </c>
      <c r="I70" s="63">
        <v>0</v>
      </c>
      <c r="J70" s="63">
        <v>11914</v>
      </c>
      <c r="K70" s="63">
        <v>3052</v>
      </c>
      <c r="L70" s="63">
        <v>804</v>
      </c>
      <c r="M70" s="63">
        <v>0</v>
      </c>
      <c r="N70" s="63">
        <v>331</v>
      </c>
      <c r="O70" s="63">
        <v>1263</v>
      </c>
      <c r="P70" s="63">
        <v>2806</v>
      </c>
      <c r="Q70" s="63">
        <v>1006</v>
      </c>
      <c r="R70" s="63">
        <v>1861</v>
      </c>
      <c r="S70" s="63">
        <v>513</v>
      </c>
      <c r="T70" s="63">
        <v>1198</v>
      </c>
      <c r="U70" s="63">
        <v>206</v>
      </c>
      <c r="V70" s="63">
        <v>733</v>
      </c>
      <c r="W70" s="63">
        <v>2586</v>
      </c>
      <c r="X70" s="63">
        <v>6295</v>
      </c>
      <c r="Y70" s="63">
        <v>2569</v>
      </c>
      <c r="Z70" s="63">
        <v>0</v>
      </c>
      <c r="AA70" s="63">
        <v>1698</v>
      </c>
      <c r="AB70" s="63">
        <v>2118</v>
      </c>
      <c r="AC70" s="63">
        <v>3465</v>
      </c>
      <c r="AD70" s="63">
        <v>2691</v>
      </c>
      <c r="AE70" s="63">
        <v>4622</v>
      </c>
      <c r="AF70" s="63">
        <v>1873</v>
      </c>
      <c r="AG70" s="63">
        <v>255</v>
      </c>
      <c r="AH70" s="63">
        <v>8</v>
      </c>
      <c r="AI70" s="63">
        <v>1556</v>
      </c>
      <c r="AJ70" s="63">
        <v>1049</v>
      </c>
      <c r="AK70" s="63">
        <v>1053</v>
      </c>
      <c r="AL70" s="63">
        <v>12976</v>
      </c>
      <c r="AM70" s="63">
        <v>134</v>
      </c>
      <c r="AN70" s="63">
        <v>334</v>
      </c>
      <c r="AO70" s="63">
        <v>5216</v>
      </c>
      <c r="AP70" s="63">
        <v>1617</v>
      </c>
      <c r="AQ70" s="63">
        <v>834</v>
      </c>
      <c r="AR70" s="63">
        <v>1370</v>
      </c>
      <c r="AS70" s="63">
        <v>2195</v>
      </c>
      <c r="AT70" s="63">
        <v>1496</v>
      </c>
      <c r="AU70" s="63">
        <v>14141</v>
      </c>
      <c r="AV70" s="63">
        <v>14038</v>
      </c>
      <c r="AW70" s="63">
        <v>380</v>
      </c>
      <c r="AX70" s="63">
        <v>1060</v>
      </c>
      <c r="AY70" s="63">
        <v>169</v>
      </c>
      <c r="AZ70" s="63">
        <v>444</v>
      </c>
      <c r="BA70" s="63">
        <v>806</v>
      </c>
      <c r="BB70" s="63">
        <v>10491</v>
      </c>
      <c r="BC70" s="63">
        <v>98</v>
      </c>
      <c r="BD70" s="63">
        <v>12261</v>
      </c>
      <c r="BE70" s="63">
        <v>3518</v>
      </c>
      <c r="BF70" s="63">
        <v>0</v>
      </c>
      <c r="BG70" s="63">
        <v>592</v>
      </c>
      <c r="BH70" s="63">
        <v>55</v>
      </c>
      <c r="BI70" s="63">
        <v>15558</v>
      </c>
      <c r="BJ70" s="63">
        <v>8427</v>
      </c>
      <c r="BK70" s="63">
        <v>8087</v>
      </c>
      <c r="BL70" s="63">
        <v>2460</v>
      </c>
      <c r="BM70" s="63">
        <v>4854</v>
      </c>
      <c r="BN70" s="63">
        <v>302</v>
      </c>
      <c r="BO70" s="63">
        <v>676</v>
      </c>
      <c r="BP70" s="63">
        <v>881</v>
      </c>
      <c r="BQ70" s="63">
        <v>9821</v>
      </c>
      <c r="BR70" s="63">
        <v>1443</v>
      </c>
      <c r="BS70" s="63">
        <v>147</v>
      </c>
      <c r="BT70" s="63">
        <v>398</v>
      </c>
      <c r="BU70" s="63">
        <v>208</v>
      </c>
      <c r="BV70" s="63">
        <v>33</v>
      </c>
      <c r="BW70" s="63">
        <v>1796</v>
      </c>
      <c r="BX70" s="63">
        <v>8445</v>
      </c>
      <c r="BY70" s="63">
        <v>2665</v>
      </c>
      <c r="BZ70" s="63">
        <v>74</v>
      </c>
      <c r="CA70" s="63">
        <v>20</v>
      </c>
      <c r="CB70" s="63">
        <v>514</v>
      </c>
      <c r="CC70" s="63">
        <v>239</v>
      </c>
      <c r="CD70" s="63">
        <v>64</v>
      </c>
      <c r="CE70" s="63">
        <v>801</v>
      </c>
      <c r="CF70" s="63">
        <v>99</v>
      </c>
      <c r="CG70" s="63">
        <v>387</v>
      </c>
      <c r="CH70" s="63">
        <v>5</v>
      </c>
      <c r="CI70" s="63">
        <v>1382</v>
      </c>
      <c r="CJ70" s="63">
        <v>5130</v>
      </c>
      <c r="CK70" s="63">
        <v>1844</v>
      </c>
      <c r="CL70" s="63">
        <v>1332</v>
      </c>
      <c r="CM70" s="63">
        <v>27386</v>
      </c>
      <c r="CN70" s="63">
        <v>88</v>
      </c>
      <c r="CO70" s="63">
        <v>3475</v>
      </c>
      <c r="CP70" s="63">
        <v>2467</v>
      </c>
      <c r="CQ70" s="63">
        <v>2335</v>
      </c>
      <c r="CR70" s="63">
        <v>455</v>
      </c>
      <c r="CS70" s="63">
        <v>123</v>
      </c>
      <c r="CT70" s="63">
        <v>2867</v>
      </c>
      <c r="CU70" s="63">
        <v>1927</v>
      </c>
      <c r="CV70" s="63">
        <v>4174</v>
      </c>
      <c r="CW70" s="63">
        <v>17453</v>
      </c>
      <c r="CX70" s="63">
        <v>1315</v>
      </c>
      <c r="CY70" s="63">
        <v>10906</v>
      </c>
      <c r="CZ70" s="63">
        <v>1644</v>
      </c>
      <c r="DA70" s="63">
        <v>2610</v>
      </c>
      <c r="DB70" s="24">
        <v>402</v>
      </c>
      <c r="DC70" s="24">
        <v>311664</v>
      </c>
      <c r="DD70" s="44">
        <v>15821</v>
      </c>
      <c r="DE70" s="63">
        <v>259213</v>
      </c>
      <c r="DF70" s="63">
        <v>67</v>
      </c>
      <c r="DG70" s="63">
        <v>0</v>
      </c>
      <c r="DH70" s="63">
        <v>5041</v>
      </c>
      <c r="DI70" s="63">
        <v>60749</v>
      </c>
      <c r="DJ70" s="63">
        <v>1066</v>
      </c>
      <c r="DK70" s="24">
        <v>0</v>
      </c>
      <c r="DL70" s="63">
        <v>341957</v>
      </c>
      <c r="DM70" s="40">
        <v>653621</v>
      </c>
      <c r="DN70" s="40">
        <v>127260</v>
      </c>
      <c r="DO70" s="40">
        <v>469217</v>
      </c>
      <c r="DP70" s="40">
        <v>780881</v>
      </c>
      <c r="DQ70" s="40">
        <v>-203645</v>
      </c>
      <c r="DR70" s="40">
        <v>265572</v>
      </c>
      <c r="DS70" s="40">
        <v>577236</v>
      </c>
    </row>
    <row r="71" spans="1:123" ht="12.75" customHeight="1">
      <c r="A71" s="254">
        <v>531</v>
      </c>
      <c r="B71" s="83" t="s">
        <v>4</v>
      </c>
      <c r="C71" s="63">
        <v>488</v>
      </c>
      <c r="D71" s="63">
        <v>226</v>
      </c>
      <c r="E71" s="63">
        <v>99</v>
      </c>
      <c r="F71" s="63">
        <v>180</v>
      </c>
      <c r="G71" s="63">
        <v>397</v>
      </c>
      <c r="H71" s="63">
        <v>905</v>
      </c>
      <c r="I71" s="63">
        <v>0</v>
      </c>
      <c r="J71" s="63">
        <v>457</v>
      </c>
      <c r="K71" s="63">
        <v>1183</v>
      </c>
      <c r="L71" s="63">
        <v>29</v>
      </c>
      <c r="M71" s="63">
        <v>0</v>
      </c>
      <c r="N71" s="63">
        <v>60</v>
      </c>
      <c r="O71" s="63">
        <v>151</v>
      </c>
      <c r="P71" s="63">
        <v>253</v>
      </c>
      <c r="Q71" s="63">
        <v>147</v>
      </c>
      <c r="R71" s="63">
        <v>131</v>
      </c>
      <c r="S71" s="63">
        <v>39</v>
      </c>
      <c r="T71" s="63">
        <v>109</v>
      </c>
      <c r="U71" s="63">
        <v>42</v>
      </c>
      <c r="V71" s="63">
        <v>192</v>
      </c>
      <c r="W71" s="63">
        <v>1018</v>
      </c>
      <c r="X71" s="63">
        <v>1132</v>
      </c>
      <c r="Y71" s="63">
        <v>350</v>
      </c>
      <c r="Z71" s="63">
        <v>0</v>
      </c>
      <c r="AA71" s="63">
        <v>224</v>
      </c>
      <c r="AB71" s="63">
        <v>653</v>
      </c>
      <c r="AC71" s="63">
        <v>1509</v>
      </c>
      <c r="AD71" s="63">
        <v>591</v>
      </c>
      <c r="AE71" s="63">
        <v>144</v>
      </c>
      <c r="AF71" s="63">
        <v>103</v>
      </c>
      <c r="AG71" s="63">
        <v>8</v>
      </c>
      <c r="AH71" s="63">
        <v>0</v>
      </c>
      <c r="AI71" s="63">
        <v>416</v>
      </c>
      <c r="AJ71" s="63">
        <v>302</v>
      </c>
      <c r="AK71" s="63">
        <v>215</v>
      </c>
      <c r="AL71" s="63">
        <v>3865</v>
      </c>
      <c r="AM71" s="63">
        <v>14</v>
      </c>
      <c r="AN71" s="63">
        <v>15</v>
      </c>
      <c r="AO71" s="63">
        <v>2055</v>
      </c>
      <c r="AP71" s="63">
        <v>152</v>
      </c>
      <c r="AQ71" s="63">
        <v>133</v>
      </c>
      <c r="AR71" s="63">
        <v>192</v>
      </c>
      <c r="AS71" s="63">
        <v>247</v>
      </c>
      <c r="AT71" s="63">
        <v>197</v>
      </c>
      <c r="AU71" s="63">
        <v>1791</v>
      </c>
      <c r="AV71" s="63">
        <v>1960</v>
      </c>
      <c r="AW71" s="63">
        <v>44</v>
      </c>
      <c r="AX71" s="63">
        <v>70</v>
      </c>
      <c r="AY71" s="63">
        <v>12</v>
      </c>
      <c r="AZ71" s="63">
        <v>34</v>
      </c>
      <c r="BA71" s="63">
        <v>73</v>
      </c>
      <c r="BB71" s="63">
        <v>511</v>
      </c>
      <c r="BC71" s="63">
        <v>17</v>
      </c>
      <c r="BD71" s="63">
        <v>1290</v>
      </c>
      <c r="BE71" s="63">
        <v>471</v>
      </c>
      <c r="BF71" s="63">
        <v>0</v>
      </c>
      <c r="BG71" s="63">
        <v>127</v>
      </c>
      <c r="BH71" s="63">
        <v>18</v>
      </c>
      <c r="BI71" s="63">
        <v>2550</v>
      </c>
      <c r="BJ71" s="63">
        <v>659</v>
      </c>
      <c r="BK71" s="63">
        <v>2789</v>
      </c>
      <c r="BL71" s="63">
        <v>795</v>
      </c>
      <c r="BM71" s="63">
        <v>6478</v>
      </c>
      <c r="BN71" s="63">
        <v>97</v>
      </c>
      <c r="BO71" s="63">
        <v>147</v>
      </c>
      <c r="BP71" s="63">
        <v>586</v>
      </c>
      <c r="BQ71" s="63">
        <v>9229</v>
      </c>
      <c r="BR71" s="63">
        <v>11610</v>
      </c>
      <c r="BS71" s="63">
        <v>3818</v>
      </c>
      <c r="BT71" s="63">
        <v>7309</v>
      </c>
      <c r="BU71" s="63">
        <v>23442</v>
      </c>
      <c r="BV71" s="63">
        <v>449</v>
      </c>
      <c r="BW71" s="63">
        <v>1350</v>
      </c>
      <c r="BX71" s="63">
        <v>3068</v>
      </c>
      <c r="BY71" s="63">
        <v>3867</v>
      </c>
      <c r="BZ71" s="63">
        <v>116</v>
      </c>
      <c r="CA71" s="63">
        <v>36</v>
      </c>
      <c r="CB71" s="63">
        <v>266</v>
      </c>
      <c r="CC71" s="63">
        <v>243</v>
      </c>
      <c r="CD71" s="63">
        <v>12</v>
      </c>
      <c r="CE71" s="63">
        <v>1248</v>
      </c>
      <c r="CF71" s="63">
        <v>125</v>
      </c>
      <c r="CG71" s="63">
        <v>74</v>
      </c>
      <c r="CH71" s="63">
        <v>2</v>
      </c>
      <c r="CI71" s="63">
        <v>74</v>
      </c>
      <c r="CJ71" s="63">
        <v>16480</v>
      </c>
      <c r="CK71" s="63">
        <v>131</v>
      </c>
      <c r="CL71" s="63">
        <v>187</v>
      </c>
      <c r="CM71" s="63">
        <v>2575</v>
      </c>
      <c r="CN71" s="63">
        <v>45</v>
      </c>
      <c r="CO71" s="63">
        <v>485</v>
      </c>
      <c r="CP71" s="63">
        <v>706</v>
      </c>
      <c r="CQ71" s="63">
        <v>3241</v>
      </c>
      <c r="CR71" s="63">
        <v>1862</v>
      </c>
      <c r="CS71" s="63">
        <v>49</v>
      </c>
      <c r="CT71" s="63">
        <v>328</v>
      </c>
      <c r="CU71" s="63">
        <v>629</v>
      </c>
      <c r="CV71" s="63">
        <v>987</v>
      </c>
      <c r="CW71" s="63">
        <v>718</v>
      </c>
      <c r="CX71" s="63">
        <v>96</v>
      </c>
      <c r="CY71" s="63">
        <v>4389</v>
      </c>
      <c r="CZ71" s="63">
        <v>198</v>
      </c>
      <c r="DA71" s="63">
        <v>0</v>
      </c>
      <c r="DB71" s="24">
        <v>129</v>
      </c>
      <c r="DC71" s="24">
        <v>138715</v>
      </c>
      <c r="DD71" s="44">
        <v>2</v>
      </c>
      <c r="DE71" s="63">
        <v>135396</v>
      </c>
      <c r="DF71" s="63">
        <v>0</v>
      </c>
      <c r="DG71" s="63">
        <v>0</v>
      </c>
      <c r="DH71" s="63">
        <v>0</v>
      </c>
      <c r="DI71" s="63">
        <v>0</v>
      </c>
      <c r="DJ71" s="63">
        <v>0</v>
      </c>
      <c r="DK71" s="24">
        <v>0</v>
      </c>
      <c r="DL71" s="63">
        <v>135398</v>
      </c>
      <c r="DM71" s="40">
        <v>274113</v>
      </c>
      <c r="DN71" s="40">
        <v>16503</v>
      </c>
      <c r="DO71" s="40">
        <v>151901</v>
      </c>
      <c r="DP71" s="40">
        <v>290616</v>
      </c>
      <c r="DQ71" s="40">
        <v>-82947</v>
      </c>
      <c r="DR71" s="40">
        <v>68954</v>
      </c>
      <c r="DS71" s="40">
        <v>207669</v>
      </c>
    </row>
    <row r="72" spans="1:123" ht="12.75" customHeight="1">
      <c r="A72" s="254">
        <v>551</v>
      </c>
      <c r="B72" s="83" t="s">
        <v>304</v>
      </c>
      <c r="C72" s="63">
        <v>29</v>
      </c>
      <c r="D72" s="63">
        <v>0</v>
      </c>
      <c r="E72" s="63">
        <v>95</v>
      </c>
      <c r="F72" s="63">
        <v>16</v>
      </c>
      <c r="G72" s="63">
        <v>21</v>
      </c>
      <c r="H72" s="63">
        <v>46</v>
      </c>
      <c r="I72" s="63">
        <v>0</v>
      </c>
      <c r="J72" s="63">
        <v>130</v>
      </c>
      <c r="K72" s="63">
        <v>57</v>
      </c>
      <c r="L72" s="63">
        <v>3</v>
      </c>
      <c r="M72" s="63">
        <v>0</v>
      </c>
      <c r="N72" s="63">
        <v>4</v>
      </c>
      <c r="O72" s="63">
        <v>13</v>
      </c>
      <c r="P72" s="63">
        <v>27</v>
      </c>
      <c r="Q72" s="63">
        <v>19</v>
      </c>
      <c r="R72" s="63">
        <v>4</v>
      </c>
      <c r="S72" s="63">
        <v>3</v>
      </c>
      <c r="T72" s="63">
        <v>24</v>
      </c>
      <c r="U72" s="63">
        <v>3</v>
      </c>
      <c r="V72" s="63">
        <v>44</v>
      </c>
      <c r="W72" s="63">
        <v>158</v>
      </c>
      <c r="X72" s="63">
        <v>128</v>
      </c>
      <c r="Y72" s="63">
        <v>74</v>
      </c>
      <c r="Z72" s="63">
        <v>0</v>
      </c>
      <c r="AA72" s="63">
        <v>69</v>
      </c>
      <c r="AB72" s="63">
        <v>-36</v>
      </c>
      <c r="AC72" s="63">
        <v>60</v>
      </c>
      <c r="AD72" s="63">
        <v>29</v>
      </c>
      <c r="AE72" s="63">
        <v>129</v>
      </c>
      <c r="AF72" s="63">
        <v>32</v>
      </c>
      <c r="AG72" s="63">
        <v>3</v>
      </c>
      <c r="AH72" s="63">
        <v>0</v>
      </c>
      <c r="AI72" s="63">
        <v>76</v>
      </c>
      <c r="AJ72" s="63">
        <v>25</v>
      </c>
      <c r="AK72" s="63">
        <v>17</v>
      </c>
      <c r="AL72" s="63">
        <v>582</v>
      </c>
      <c r="AM72" s="63">
        <v>-1</v>
      </c>
      <c r="AN72" s="63">
        <v>0</v>
      </c>
      <c r="AO72" s="63">
        <v>48</v>
      </c>
      <c r="AP72" s="63">
        <v>12</v>
      </c>
      <c r="AQ72" s="63">
        <v>40</v>
      </c>
      <c r="AR72" s="63">
        <v>23</v>
      </c>
      <c r="AS72" s="63">
        <v>55</v>
      </c>
      <c r="AT72" s="63">
        <v>55</v>
      </c>
      <c r="AU72" s="63">
        <v>193</v>
      </c>
      <c r="AV72" s="63">
        <v>234</v>
      </c>
      <c r="AW72" s="63">
        <v>4</v>
      </c>
      <c r="AX72" s="63">
        <v>13</v>
      </c>
      <c r="AY72" s="63">
        <v>6</v>
      </c>
      <c r="AZ72" s="63">
        <v>9</v>
      </c>
      <c r="BA72" s="63">
        <v>12</v>
      </c>
      <c r="BB72" s="63">
        <v>418</v>
      </c>
      <c r="BC72" s="63">
        <v>3</v>
      </c>
      <c r="BD72" s="63">
        <v>204</v>
      </c>
      <c r="BE72" s="63">
        <v>64</v>
      </c>
      <c r="BF72" s="63">
        <v>0</v>
      </c>
      <c r="BG72" s="63">
        <v>4</v>
      </c>
      <c r="BH72" s="63">
        <v>0</v>
      </c>
      <c r="BI72" s="63">
        <v>674</v>
      </c>
      <c r="BJ72" s="63">
        <v>125</v>
      </c>
      <c r="BK72" s="63">
        <v>120</v>
      </c>
      <c r="BL72" s="63">
        <v>74</v>
      </c>
      <c r="BM72" s="63">
        <v>1106</v>
      </c>
      <c r="BN72" s="63">
        <v>112</v>
      </c>
      <c r="BO72" s="63">
        <v>41</v>
      </c>
      <c r="BP72" s="63">
        <v>105</v>
      </c>
      <c r="BQ72" s="63">
        <v>10080</v>
      </c>
      <c r="BR72" s="63">
        <v>2855</v>
      </c>
      <c r="BS72" s="63">
        <v>1487</v>
      </c>
      <c r="BT72" s="63">
        <v>4845</v>
      </c>
      <c r="BU72" s="63">
        <v>679</v>
      </c>
      <c r="BV72" s="63">
        <v>19</v>
      </c>
      <c r="BW72" s="63">
        <v>650</v>
      </c>
      <c r="BX72" s="63">
        <v>463</v>
      </c>
      <c r="BY72" s="63">
        <v>4521</v>
      </c>
      <c r="BZ72" s="63">
        <v>55</v>
      </c>
      <c r="CA72" s="63">
        <v>92</v>
      </c>
      <c r="CB72" s="63">
        <v>1719</v>
      </c>
      <c r="CC72" s="63">
        <v>432</v>
      </c>
      <c r="CD72" s="63">
        <v>65</v>
      </c>
      <c r="CE72" s="63">
        <v>807</v>
      </c>
      <c r="CF72" s="63">
        <v>164</v>
      </c>
      <c r="CG72" s="63">
        <v>633</v>
      </c>
      <c r="CH72" s="63">
        <v>35</v>
      </c>
      <c r="CI72" s="63">
        <v>190</v>
      </c>
      <c r="CJ72" s="63">
        <v>260</v>
      </c>
      <c r="CK72" s="63">
        <v>179</v>
      </c>
      <c r="CL72" s="63">
        <v>518</v>
      </c>
      <c r="CM72" s="63">
        <v>5323</v>
      </c>
      <c r="CN72" s="63">
        <v>24</v>
      </c>
      <c r="CO72" s="63">
        <v>271</v>
      </c>
      <c r="CP72" s="63">
        <v>815</v>
      </c>
      <c r="CQ72" s="63">
        <v>739</v>
      </c>
      <c r="CR72" s="63">
        <v>256</v>
      </c>
      <c r="CS72" s="63">
        <v>7</v>
      </c>
      <c r="CT72" s="63">
        <v>77</v>
      </c>
      <c r="CU72" s="63">
        <v>969</v>
      </c>
      <c r="CV72" s="63">
        <v>512</v>
      </c>
      <c r="CW72" s="63">
        <v>1173</v>
      </c>
      <c r="CX72" s="63">
        <v>701</v>
      </c>
      <c r="CY72" s="63">
        <v>2461</v>
      </c>
      <c r="CZ72" s="63">
        <v>834</v>
      </c>
      <c r="DA72" s="63">
        <v>0</v>
      </c>
      <c r="DB72" s="24">
        <v>556</v>
      </c>
      <c r="DC72" s="24">
        <v>51103</v>
      </c>
      <c r="DD72" s="44">
        <v>0</v>
      </c>
      <c r="DE72" s="63">
        <v>3141</v>
      </c>
      <c r="DF72" s="63">
        <v>0</v>
      </c>
      <c r="DG72" s="63">
        <v>0</v>
      </c>
      <c r="DH72" s="63">
        <v>0</v>
      </c>
      <c r="DI72" s="63">
        <v>0</v>
      </c>
      <c r="DJ72" s="63">
        <v>0</v>
      </c>
      <c r="DK72" s="24">
        <v>0</v>
      </c>
      <c r="DL72" s="63">
        <v>3141</v>
      </c>
      <c r="DM72" s="40">
        <v>54244</v>
      </c>
      <c r="DN72" s="40">
        <v>38</v>
      </c>
      <c r="DO72" s="40">
        <v>3179</v>
      </c>
      <c r="DP72" s="40">
        <v>54282</v>
      </c>
      <c r="DQ72" s="40">
        <v>-8398</v>
      </c>
      <c r="DR72" s="40">
        <v>-5219</v>
      </c>
      <c r="DS72" s="40">
        <v>45884</v>
      </c>
    </row>
    <row r="73" spans="1:123" ht="12.75" customHeight="1">
      <c r="A73" s="255">
        <v>552</v>
      </c>
      <c r="B73" s="256" t="s">
        <v>305</v>
      </c>
      <c r="C73" s="64">
        <v>0</v>
      </c>
      <c r="D73" s="64">
        <v>0</v>
      </c>
      <c r="E73" s="64">
        <v>0</v>
      </c>
      <c r="F73" s="64">
        <v>0</v>
      </c>
      <c r="G73" s="64">
        <v>0</v>
      </c>
      <c r="H73" s="64">
        <v>0</v>
      </c>
      <c r="I73" s="64">
        <v>0</v>
      </c>
      <c r="J73" s="64">
        <v>0</v>
      </c>
      <c r="K73" s="64">
        <v>0</v>
      </c>
      <c r="L73" s="64">
        <v>0</v>
      </c>
      <c r="M73" s="64">
        <v>0</v>
      </c>
      <c r="N73" s="64">
        <v>0</v>
      </c>
      <c r="O73" s="64">
        <v>0</v>
      </c>
      <c r="P73" s="64">
        <v>0</v>
      </c>
      <c r="Q73" s="64">
        <v>0</v>
      </c>
      <c r="R73" s="64">
        <v>0</v>
      </c>
      <c r="S73" s="64">
        <v>0</v>
      </c>
      <c r="T73" s="64">
        <v>0</v>
      </c>
      <c r="U73" s="64">
        <v>0</v>
      </c>
      <c r="V73" s="64">
        <v>0</v>
      </c>
      <c r="W73" s="64">
        <v>0</v>
      </c>
      <c r="X73" s="64">
        <v>0</v>
      </c>
      <c r="Y73" s="64">
        <v>0</v>
      </c>
      <c r="Z73" s="64">
        <v>0</v>
      </c>
      <c r="AA73" s="64">
        <v>0</v>
      </c>
      <c r="AB73" s="64">
        <v>0</v>
      </c>
      <c r="AC73" s="64">
        <v>0</v>
      </c>
      <c r="AD73" s="64">
        <v>0</v>
      </c>
      <c r="AE73" s="64">
        <v>0</v>
      </c>
      <c r="AF73" s="64">
        <v>0</v>
      </c>
      <c r="AG73" s="64">
        <v>0</v>
      </c>
      <c r="AH73" s="64">
        <v>0</v>
      </c>
      <c r="AI73" s="64">
        <v>0</v>
      </c>
      <c r="AJ73" s="64">
        <v>0</v>
      </c>
      <c r="AK73" s="64">
        <v>0</v>
      </c>
      <c r="AL73" s="64">
        <v>0</v>
      </c>
      <c r="AM73" s="64">
        <v>0</v>
      </c>
      <c r="AN73" s="64">
        <v>0</v>
      </c>
      <c r="AO73" s="64">
        <v>0</v>
      </c>
      <c r="AP73" s="64">
        <v>0</v>
      </c>
      <c r="AQ73" s="64">
        <v>0</v>
      </c>
      <c r="AR73" s="64">
        <v>0</v>
      </c>
      <c r="AS73" s="64">
        <v>0</v>
      </c>
      <c r="AT73" s="64">
        <v>0</v>
      </c>
      <c r="AU73" s="64">
        <v>0</v>
      </c>
      <c r="AV73" s="64">
        <v>0</v>
      </c>
      <c r="AW73" s="64">
        <v>0</v>
      </c>
      <c r="AX73" s="64">
        <v>0</v>
      </c>
      <c r="AY73" s="64">
        <v>0</v>
      </c>
      <c r="AZ73" s="64">
        <v>0</v>
      </c>
      <c r="BA73" s="64">
        <v>0</v>
      </c>
      <c r="BB73" s="64">
        <v>0</v>
      </c>
      <c r="BC73" s="64">
        <v>0</v>
      </c>
      <c r="BD73" s="64">
        <v>0</v>
      </c>
      <c r="BE73" s="64">
        <v>0</v>
      </c>
      <c r="BF73" s="64">
        <v>0</v>
      </c>
      <c r="BG73" s="64">
        <v>0</v>
      </c>
      <c r="BH73" s="64">
        <v>0</v>
      </c>
      <c r="BI73" s="64">
        <v>0</v>
      </c>
      <c r="BJ73" s="64">
        <v>0</v>
      </c>
      <c r="BK73" s="64">
        <v>0</v>
      </c>
      <c r="BL73" s="64">
        <v>0</v>
      </c>
      <c r="BM73" s="64">
        <v>0</v>
      </c>
      <c r="BN73" s="64">
        <v>0</v>
      </c>
      <c r="BO73" s="64">
        <v>0</v>
      </c>
      <c r="BP73" s="64">
        <v>0</v>
      </c>
      <c r="BQ73" s="64">
        <v>0</v>
      </c>
      <c r="BR73" s="64">
        <v>0</v>
      </c>
      <c r="BS73" s="64">
        <v>0</v>
      </c>
      <c r="BT73" s="64">
        <v>0</v>
      </c>
      <c r="BU73" s="64">
        <v>0</v>
      </c>
      <c r="BV73" s="64">
        <v>0</v>
      </c>
      <c r="BW73" s="64">
        <v>0</v>
      </c>
      <c r="BX73" s="64">
        <v>0</v>
      </c>
      <c r="BY73" s="64">
        <v>0</v>
      </c>
      <c r="BZ73" s="64">
        <v>0</v>
      </c>
      <c r="CA73" s="64">
        <v>0</v>
      </c>
      <c r="CB73" s="64">
        <v>0</v>
      </c>
      <c r="CC73" s="64">
        <v>0</v>
      </c>
      <c r="CD73" s="64">
        <v>0</v>
      </c>
      <c r="CE73" s="64">
        <v>0</v>
      </c>
      <c r="CF73" s="64">
        <v>0</v>
      </c>
      <c r="CG73" s="64">
        <v>0</v>
      </c>
      <c r="CH73" s="64">
        <v>0</v>
      </c>
      <c r="CI73" s="64">
        <v>0</v>
      </c>
      <c r="CJ73" s="64">
        <v>0</v>
      </c>
      <c r="CK73" s="64">
        <v>0</v>
      </c>
      <c r="CL73" s="64">
        <v>0</v>
      </c>
      <c r="CM73" s="64">
        <v>0</v>
      </c>
      <c r="CN73" s="64">
        <v>0</v>
      </c>
      <c r="CO73" s="64">
        <v>0</v>
      </c>
      <c r="CP73" s="64">
        <v>0</v>
      </c>
      <c r="CQ73" s="64">
        <v>0</v>
      </c>
      <c r="CR73" s="64">
        <v>0</v>
      </c>
      <c r="CS73" s="64">
        <v>0</v>
      </c>
      <c r="CT73" s="64">
        <v>0</v>
      </c>
      <c r="CU73" s="64">
        <v>0</v>
      </c>
      <c r="CV73" s="64">
        <v>0</v>
      </c>
      <c r="CW73" s="64">
        <v>0</v>
      </c>
      <c r="CX73" s="64">
        <v>0</v>
      </c>
      <c r="CY73" s="64">
        <v>0</v>
      </c>
      <c r="CZ73" s="64">
        <v>0</v>
      </c>
      <c r="DA73" s="64">
        <v>0</v>
      </c>
      <c r="DB73" s="25">
        <v>0</v>
      </c>
      <c r="DC73" s="25">
        <v>0</v>
      </c>
      <c r="DD73" s="51">
        <v>0</v>
      </c>
      <c r="DE73" s="64">
        <v>116152</v>
      </c>
      <c r="DF73" s="64">
        <v>0</v>
      </c>
      <c r="DG73" s="64">
        <v>0</v>
      </c>
      <c r="DH73" s="64">
        <v>0</v>
      </c>
      <c r="DI73" s="64">
        <v>0</v>
      </c>
      <c r="DJ73" s="64">
        <v>0</v>
      </c>
      <c r="DK73" s="25">
        <v>0</v>
      </c>
      <c r="DL73" s="64">
        <v>116152</v>
      </c>
      <c r="DM73" s="48">
        <v>116152</v>
      </c>
      <c r="DN73" s="48">
        <v>387</v>
      </c>
      <c r="DO73" s="48">
        <v>116539</v>
      </c>
      <c r="DP73" s="48">
        <v>116539</v>
      </c>
      <c r="DQ73" s="48">
        <v>-7</v>
      </c>
      <c r="DR73" s="48">
        <v>116532</v>
      </c>
      <c r="DS73" s="48">
        <v>116532</v>
      </c>
    </row>
    <row r="74" spans="1:123" ht="12.75" customHeight="1">
      <c r="A74" s="254">
        <v>553</v>
      </c>
      <c r="B74" s="83" t="s">
        <v>306</v>
      </c>
      <c r="C74" s="63">
        <v>0</v>
      </c>
      <c r="D74" s="63">
        <v>0</v>
      </c>
      <c r="E74" s="63">
        <v>0</v>
      </c>
      <c r="F74" s="63">
        <v>0</v>
      </c>
      <c r="G74" s="63">
        <v>0</v>
      </c>
      <c r="H74" s="63">
        <v>0</v>
      </c>
      <c r="I74" s="63">
        <v>0</v>
      </c>
      <c r="J74" s="63">
        <v>0</v>
      </c>
      <c r="K74" s="63">
        <v>0</v>
      </c>
      <c r="L74" s="63">
        <v>0</v>
      </c>
      <c r="M74" s="63">
        <v>0</v>
      </c>
      <c r="N74" s="63">
        <v>0</v>
      </c>
      <c r="O74" s="63">
        <v>0</v>
      </c>
      <c r="P74" s="63">
        <v>0</v>
      </c>
      <c r="Q74" s="63">
        <v>0</v>
      </c>
      <c r="R74" s="63">
        <v>0</v>
      </c>
      <c r="S74" s="63">
        <v>0</v>
      </c>
      <c r="T74" s="63">
        <v>0</v>
      </c>
      <c r="U74" s="63">
        <v>0</v>
      </c>
      <c r="V74" s="63">
        <v>0</v>
      </c>
      <c r="W74" s="63">
        <v>0</v>
      </c>
      <c r="X74" s="63">
        <v>0</v>
      </c>
      <c r="Y74" s="63">
        <v>0</v>
      </c>
      <c r="Z74" s="63">
        <v>0</v>
      </c>
      <c r="AA74" s="63">
        <v>0</v>
      </c>
      <c r="AB74" s="63">
        <v>0</v>
      </c>
      <c r="AC74" s="63">
        <v>0</v>
      </c>
      <c r="AD74" s="63">
        <v>0</v>
      </c>
      <c r="AE74" s="63">
        <v>0</v>
      </c>
      <c r="AF74" s="63">
        <v>0</v>
      </c>
      <c r="AG74" s="63">
        <v>0</v>
      </c>
      <c r="AH74" s="63">
        <v>0</v>
      </c>
      <c r="AI74" s="63">
        <v>0</v>
      </c>
      <c r="AJ74" s="63">
        <v>0</v>
      </c>
      <c r="AK74" s="63">
        <v>0</v>
      </c>
      <c r="AL74" s="63">
        <v>0</v>
      </c>
      <c r="AM74" s="63">
        <v>0</v>
      </c>
      <c r="AN74" s="63">
        <v>0</v>
      </c>
      <c r="AO74" s="63">
        <v>0</v>
      </c>
      <c r="AP74" s="63">
        <v>0</v>
      </c>
      <c r="AQ74" s="63">
        <v>0</v>
      </c>
      <c r="AR74" s="63">
        <v>0</v>
      </c>
      <c r="AS74" s="63">
        <v>0</v>
      </c>
      <c r="AT74" s="63">
        <v>0</v>
      </c>
      <c r="AU74" s="63">
        <v>0</v>
      </c>
      <c r="AV74" s="63">
        <v>0</v>
      </c>
      <c r="AW74" s="63">
        <v>0</v>
      </c>
      <c r="AX74" s="63">
        <v>0</v>
      </c>
      <c r="AY74" s="63">
        <v>0</v>
      </c>
      <c r="AZ74" s="63">
        <v>0</v>
      </c>
      <c r="BA74" s="63">
        <v>0</v>
      </c>
      <c r="BB74" s="63">
        <v>0</v>
      </c>
      <c r="BC74" s="63">
        <v>0</v>
      </c>
      <c r="BD74" s="63">
        <v>0</v>
      </c>
      <c r="BE74" s="63">
        <v>0</v>
      </c>
      <c r="BF74" s="63">
        <v>0</v>
      </c>
      <c r="BG74" s="63">
        <v>0</v>
      </c>
      <c r="BH74" s="63">
        <v>0</v>
      </c>
      <c r="BI74" s="63">
        <v>0</v>
      </c>
      <c r="BJ74" s="63">
        <v>0</v>
      </c>
      <c r="BK74" s="63">
        <v>0</v>
      </c>
      <c r="BL74" s="63">
        <v>0</v>
      </c>
      <c r="BM74" s="63">
        <v>0</v>
      </c>
      <c r="BN74" s="63">
        <v>0</v>
      </c>
      <c r="BO74" s="63">
        <v>0</v>
      </c>
      <c r="BP74" s="63">
        <v>0</v>
      </c>
      <c r="BQ74" s="63">
        <v>0</v>
      </c>
      <c r="BR74" s="63">
        <v>0</v>
      </c>
      <c r="BS74" s="63">
        <v>0</v>
      </c>
      <c r="BT74" s="63">
        <v>0</v>
      </c>
      <c r="BU74" s="63">
        <v>0</v>
      </c>
      <c r="BV74" s="63">
        <v>0</v>
      </c>
      <c r="BW74" s="63">
        <v>0</v>
      </c>
      <c r="BX74" s="63">
        <v>0</v>
      </c>
      <c r="BY74" s="63">
        <v>0</v>
      </c>
      <c r="BZ74" s="63">
        <v>0</v>
      </c>
      <c r="CA74" s="63">
        <v>0</v>
      </c>
      <c r="CB74" s="63">
        <v>0</v>
      </c>
      <c r="CC74" s="63">
        <v>0</v>
      </c>
      <c r="CD74" s="63">
        <v>0</v>
      </c>
      <c r="CE74" s="63">
        <v>0</v>
      </c>
      <c r="CF74" s="63">
        <v>0</v>
      </c>
      <c r="CG74" s="63">
        <v>0</v>
      </c>
      <c r="CH74" s="63">
        <v>0</v>
      </c>
      <c r="CI74" s="63">
        <v>0</v>
      </c>
      <c r="CJ74" s="63">
        <v>0</v>
      </c>
      <c r="CK74" s="63">
        <v>0</v>
      </c>
      <c r="CL74" s="63">
        <v>0</v>
      </c>
      <c r="CM74" s="63">
        <v>0</v>
      </c>
      <c r="CN74" s="63">
        <v>0</v>
      </c>
      <c r="CO74" s="63">
        <v>0</v>
      </c>
      <c r="CP74" s="63">
        <v>0</v>
      </c>
      <c r="CQ74" s="63">
        <v>0</v>
      </c>
      <c r="CR74" s="63">
        <v>0</v>
      </c>
      <c r="CS74" s="63">
        <v>0</v>
      </c>
      <c r="CT74" s="63">
        <v>0</v>
      </c>
      <c r="CU74" s="63">
        <v>0</v>
      </c>
      <c r="CV74" s="63">
        <v>0</v>
      </c>
      <c r="CW74" s="63">
        <v>0</v>
      </c>
      <c r="CX74" s="63">
        <v>0</v>
      </c>
      <c r="CY74" s="63">
        <v>0</v>
      </c>
      <c r="CZ74" s="63">
        <v>0</v>
      </c>
      <c r="DA74" s="63">
        <v>0</v>
      </c>
      <c r="DB74" s="24">
        <v>0</v>
      </c>
      <c r="DC74" s="24">
        <v>0</v>
      </c>
      <c r="DD74" s="44">
        <v>0</v>
      </c>
      <c r="DE74" s="63">
        <v>302488</v>
      </c>
      <c r="DF74" s="63">
        <v>239</v>
      </c>
      <c r="DG74" s="63">
        <v>0</v>
      </c>
      <c r="DH74" s="63">
        <v>0</v>
      </c>
      <c r="DI74" s="63">
        <v>0</v>
      </c>
      <c r="DJ74" s="63">
        <v>0</v>
      </c>
      <c r="DK74" s="24">
        <v>0</v>
      </c>
      <c r="DL74" s="63">
        <v>302727</v>
      </c>
      <c r="DM74" s="40">
        <v>302727</v>
      </c>
      <c r="DN74" s="40">
        <v>0</v>
      </c>
      <c r="DO74" s="40">
        <v>302727</v>
      </c>
      <c r="DP74" s="40">
        <v>302727</v>
      </c>
      <c r="DQ74" s="40">
        <v>0</v>
      </c>
      <c r="DR74" s="40">
        <v>302727</v>
      </c>
      <c r="DS74" s="40">
        <v>302727</v>
      </c>
    </row>
    <row r="75" spans="1:123" ht="12.75" customHeight="1">
      <c r="A75" s="254">
        <v>571</v>
      </c>
      <c r="B75" s="83" t="s">
        <v>307</v>
      </c>
      <c r="C75" s="63">
        <v>12</v>
      </c>
      <c r="D75" s="63">
        <v>5</v>
      </c>
      <c r="E75" s="63">
        <v>3</v>
      </c>
      <c r="F75" s="63">
        <v>17</v>
      </c>
      <c r="G75" s="63">
        <v>30</v>
      </c>
      <c r="H75" s="63">
        <v>158</v>
      </c>
      <c r="I75" s="63">
        <v>0</v>
      </c>
      <c r="J75" s="63">
        <v>123</v>
      </c>
      <c r="K75" s="63">
        <v>50</v>
      </c>
      <c r="L75" s="63">
        <v>3</v>
      </c>
      <c r="M75" s="63">
        <v>0</v>
      </c>
      <c r="N75" s="63">
        <v>7</v>
      </c>
      <c r="O75" s="63">
        <v>16</v>
      </c>
      <c r="P75" s="63">
        <v>10</v>
      </c>
      <c r="Q75" s="63">
        <v>12</v>
      </c>
      <c r="R75" s="63">
        <v>19</v>
      </c>
      <c r="S75" s="63">
        <v>3</v>
      </c>
      <c r="T75" s="63">
        <v>48</v>
      </c>
      <c r="U75" s="63">
        <v>3</v>
      </c>
      <c r="V75" s="63">
        <v>28</v>
      </c>
      <c r="W75" s="63">
        <v>189</v>
      </c>
      <c r="X75" s="63">
        <v>167</v>
      </c>
      <c r="Y75" s="63">
        <v>113</v>
      </c>
      <c r="Z75" s="63">
        <v>0</v>
      </c>
      <c r="AA75" s="63">
        <v>135</v>
      </c>
      <c r="AB75" s="63">
        <v>72</v>
      </c>
      <c r="AC75" s="63">
        <v>115</v>
      </c>
      <c r="AD75" s="63">
        <v>111</v>
      </c>
      <c r="AE75" s="63">
        <v>149</v>
      </c>
      <c r="AF75" s="63">
        <v>52</v>
      </c>
      <c r="AG75" s="63">
        <v>2</v>
      </c>
      <c r="AH75" s="63">
        <v>0</v>
      </c>
      <c r="AI75" s="63">
        <v>65</v>
      </c>
      <c r="AJ75" s="63">
        <v>39</v>
      </c>
      <c r="AK75" s="63">
        <v>159</v>
      </c>
      <c r="AL75" s="63">
        <v>485</v>
      </c>
      <c r="AM75" s="63">
        <v>1</v>
      </c>
      <c r="AN75" s="63">
        <v>0</v>
      </c>
      <c r="AO75" s="63">
        <v>232</v>
      </c>
      <c r="AP75" s="63">
        <v>36</v>
      </c>
      <c r="AQ75" s="63">
        <v>49</v>
      </c>
      <c r="AR75" s="63">
        <v>25</v>
      </c>
      <c r="AS75" s="63">
        <v>51</v>
      </c>
      <c r="AT75" s="63">
        <v>77</v>
      </c>
      <c r="AU75" s="63">
        <v>677</v>
      </c>
      <c r="AV75" s="63">
        <v>691</v>
      </c>
      <c r="AW75" s="63">
        <v>20</v>
      </c>
      <c r="AX75" s="63">
        <v>25</v>
      </c>
      <c r="AY75" s="63">
        <v>4</v>
      </c>
      <c r="AZ75" s="63">
        <v>27</v>
      </c>
      <c r="BA75" s="63">
        <v>8</v>
      </c>
      <c r="BB75" s="63">
        <v>298</v>
      </c>
      <c r="BC75" s="63">
        <v>9</v>
      </c>
      <c r="BD75" s="63">
        <v>142</v>
      </c>
      <c r="BE75" s="63">
        <v>43</v>
      </c>
      <c r="BF75" s="63">
        <v>0</v>
      </c>
      <c r="BG75" s="63">
        <v>12</v>
      </c>
      <c r="BH75" s="63">
        <v>15</v>
      </c>
      <c r="BI75" s="63">
        <v>271</v>
      </c>
      <c r="BJ75" s="63">
        <v>146</v>
      </c>
      <c r="BK75" s="63">
        <v>245</v>
      </c>
      <c r="BL75" s="63">
        <v>39</v>
      </c>
      <c r="BM75" s="63">
        <v>227</v>
      </c>
      <c r="BN75" s="63">
        <v>10</v>
      </c>
      <c r="BO75" s="63">
        <v>44</v>
      </c>
      <c r="BP75" s="63">
        <v>814</v>
      </c>
      <c r="BQ75" s="63">
        <v>2524</v>
      </c>
      <c r="BR75" s="63">
        <v>2201</v>
      </c>
      <c r="BS75" s="63">
        <v>20</v>
      </c>
      <c r="BT75" s="63">
        <v>11</v>
      </c>
      <c r="BU75" s="63">
        <v>0</v>
      </c>
      <c r="BV75" s="63">
        <v>4</v>
      </c>
      <c r="BW75" s="63">
        <v>227</v>
      </c>
      <c r="BX75" s="63">
        <v>26</v>
      </c>
      <c r="BY75" s="63">
        <v>365</v>
      </c>
      <c r="BZ75" s="63">
        <v>8</v>
      </c>
      <c r="CA75" s="63">
        <v>12</v>
      </c>
      <c r="CB75" s="63">
        <v>74</v>
      </c>
      <c r="CC75" s="63">
        <v>51</v>
      </c>
      <c r="CD75" s="63">
        <v>13</v>
      </c>
      <c r="CE75" s="63">
        <v>291</v>
      </c>
      <c r="CF75" s="63">
        <v>94</v>
      </c>
      <c r="CG75" s="63">
        <v>15</v>
      </c>
      <c r="CH75" s="63">
        <v>2</v>
      </c>
      <c r="CI75" s="63">
        <v>52</v>
      </c>
      <c r="CJ75" s="63">
        <v>2351</v>
      </c>
      <c r="CK75" s="63">
        <v>879</v>
      </c>
      <c r="CL75" s="63">
        <v>304</v>
      </c>
      <c r="CM75" s="63">
        <v>735</v>
      </c>
      <c r="CN75" s="63">
        <v>8</v>
      </c>
      <c r="CO75" s="63">
        <v>107</v>
      </c>
      <c r="CP75" s="63">
        <v>119</v>
      </c>
      <c r="CQ75" s="63">
        <v>248</v>
      </c>
      <c r="CR75" s="63">
        <v>66</v>
      </c>
      <c r="CS75" s="63">
        <v>18</v>
      </c>
      <c r="CT75" s="63">
        <v>35</v>
      </c>
      <c r="CU75" s="63">
        <v>210</v>
      </c>
      <c r="CV75" s="63">
        <v>64</v>
      </c>
      <c r="CW75" s="63">
        <v>270</v>
      </c>
      <c r="CX75" s="63">
        <v>54</v>
      </c>
      <c r="CY75" s="63">
        <v>593</v>
      </c>
      <c r="CZ75" s="63">
        <v>99</v>
      </c>
      <c r="DA75" s="63">
        <v>6</v>
      </c>
      <c r="DB75" s="24">
        <v>106</v>
      </c>
      <c r="DC75" s="24">
        <v>18900</v>
      </c>
      <c r="DD75" s="44">
        <v>192</v>
      </c>
      <c r="DE75" s="63">
        <v>15281</v>
      </c>
      <c r="DF75" s="63">
        <v>0</v>
      </c>
      <c r="DG75" s="63">
        <v>0</v>
      </c>
      <c r="DH75" s="63">
        <v>1</v>
      </c>
      <c r="DI75" s="63">
        <v>1</v>
      </c>
      <c r="DJ75" s="63">
        <v>2</v>
      </c>
      <c r="DK75" s="24">
        <v>0</v>
      </c>
      <c r="DL75" s="63">
        <v>15477</v>
      </c>
      <c r="DM75" s="40">
        <v>34377</v>
      </c>
      <c r="DN75" s="40">
        <v>2145</v>
      </c>
      <c r="DO75" s="40">
        <v>17622</v>
      </c>
      <c r="DP75" s="40">
        <v>36522</v>
      </c>
      <c r="DQ75" s="40">
        <v>-26930</v>
      </c>
      <c r="DR75" s="40">
        <v>-9308</v>
      </c>
      <c r="DS75" s="40">
        <v>9592</v>
      </c>
    </row>
    <row r="76" spans="1:123" ht="12.75" customHeight="1">
      <c r="A76" s="254">
        <v>572</v>
      </c>
      <c r="B76" s="83" t="s">
        <v>308</v>
      </c>
      <c r="C76" s="63">
        <v>755</v>
      </c>
      <c r="D76" s="63">
        <v>1692</v>
      </c>
      <c r="E76" s="63">
        <v>81</v>
      </c>
      <c r="F76" s="63">
        <v>658</v>
      </c>
      <c r="G76" s="63">
        <v>517</v>
      </c>
      <c r="H76" s="63">
        <v>446</v>
      </c>
      <c r="I76" s="63">
        <v>0</v>
      </c>
      <c r="J76" s="63">
        <v>3227</v>
      </c>
      <c r="K76" s="63">
        <v>888</v>
      </c>
      <c r="L76" s="63">
        <v>217</v>
      </c>
      <c r="M76" s="63">
        <v>0</v>
      </c>
      <c r="N76" s="63">
        <v>32</v>
      </c>
      <c r="O76" s="63">
        <v>123</v>
      </c>
      <c r="P76" s="63">
        <v>512</v>
      </c>
      <c r="Q76" s="63">
        <v>204</v>
      </c>
      <c r="R76" s="63">
        <v>367</v>
      </c>
      <c r="S76" s="63">
        <v>159</v>
      </c>
      <c r="T76" s="63">
        <v>187</v>
      </c>
      <c r="U76" s="63">
        <v>60</v>
      </c>
      <c r="V76" s="63">
        <v>139</v>
      </c>
      <c r="W76" s="63">
        <v>2473</v>
      </c>
      <c r="X76" s="63">
        <v>1887</v>
      </c>
      <c r="Y76" s="63">
        <v>879</v>
      </c>
      <c r="Z76" s="63">
        <v>0</v>
      </c>
      <c r="AA76" s="63">
        <v>332</v>
      </c>
      <c r="AB76" s="63">
        <v>402</v>
      </c>
      <c r="AC76" s="63">
        <v>1477</v>
      </c>
      <c r="AD76" s="63">
        <v>715</v>
      </c>
      <c r="AE76" s="63">
        <v>561</v>
      </c>
      <c r="AF76" s="63">
        <v>270</v>
      </c>
      <c r="AG76" s="63">
        <v>24</v>
      </c>
      <c r="AH76" s="63">
        <v>3</v>
      </c>
      <c r="AI76" s="63">
        <v>1215</v>
      </c>
      <c r="AJ76" s="63">
        <v>346</v>
      </c>
      <c r="AK76" s="63">
        <v>560</v>
      </c>
      <c r="AL76" s="63">
        <v>7178</v>
      </c>
      <c r="AM76" s="63">
        <v>71</v>
      </c>
      <c r="AN76" s="63">
        <v>64</v>
      </c>
      <c r="AO76" s="63">
        <v>3927</v>
      </c>
      <c r="AP76" s="63">
        <v>334</v>
      </c>
      <c r="AQ76" s="63">
        <v>174</v>
      </c>
      <c r="AR76" s="63">
        <v>236</v>
      </c>
      <c r="AS76" s="63">
        <v>396</v>
      </c>
      <c r="AT76" s="63">
        <v>260</v>
      </c>
      <c r="AU76" s="63">
        <v>2029</v>
      </c>
      <c r="AV76" s="63">
        <v>2753</v>
      </c>
      <c r="AW76" s="63">
        <v>77</v>
      </c>
      <c r="AX76" s="63">
        <v>150</v>
      </c>
      <c r="AY76" s="63">
        <v>23</v>
      </c>
      <c r="AZ76" s="63">
        <v>71</v>
      </c>
      <c r="BA76" s="63">
        <v>107</v>
      </c>
      <c r="BB76" s="63">
        <v>1471</v>
      </c>
      <c r="BC76" s="63">
        <v>24</v>
      </c>
      <c r="BD76" s="63">
        <v>3889</v>
      </c>
      <c r="BE76" s="63">
        <v>585</v>
      </c>
      <c r="BF76" s="63">
        <v>0</v>
      </c>
      <c r="BG76" s="63">
        <v>84</v>
      </c>
      <c r="BH76" s="63">
        <v>3584</v>
      </c>
      <c r="BI76" s="63">
        <v>3907</v>
      </c>
      <c r="BJ76" s="63">
        <v>1834</v>
      </c>
      <c r="BK76" s="63">
        <v>2950</v>
      </c>
      <c r="BL76" s="63">
        <v>1049</v>
      </c>
      <c r="BM76" s="63">
        <v>4319</v>
      </c>
      <c r="BN76" s="63">
        <v>390</v>
      </c>
      <c r="BO76" s="63">
        <v>180</v>
      </c>
      <c r="BP76" s="63">
        <v>1265</v>
      </c>
      <c r="BQ76" s="63">
        <v>2442</v>
      </c>
      <c r="BR76" s="63">
        <v>1695</v>
      </c>
      <c r="BS76" s="63">
        <v>41</v>
      </c>
      <c r="BT76" s="63">
        <v>79</v>
      </c>
      <c r="BU76" s="63">
        <v>14</v>
      </c>
      <c r="BV76" s="63">
        <v>8</v>
      </c>
      <c r="BW76" s="63">
        <v>464</v>
      </c>
      <c r="BX76" s="63">
        <v>279</v>
      </c>
      <c r="BY76" s="63">
        <v>524</v>
      </c>
      <c r="BZ76" s="63">
        <v>40</v>
      </c>
      <c r="CA76" s="63">
        <v>4</v>
      </c>
      <c r="CB76" s="63">
        <v>113</v>
      </c>
      <c r="CC76" s="63">
        <v>119</v>
      </c>
      <c r="CD76" s="63">
        <v>517</v>
      </c>
      <c r="CE76" s="63">
        <v>729</v>
      </c>
      <c r="CF76" s="63">
        <v>75</v>
      </c>
      <c r="CG76" s="63">
        <v>80</v>
      </c>
      <c r="CH76" s="63">
        <v>5</v>
      </c>
      <c r="CI76" s="63">
        <v>360</v>
      </c>
      <c r="CJ76" s="63">
        <v>2994</v>
      </c>
      <c r="CK76" s="63">
        <v>573</v>
      </c>
      <c r="CL76" s="63">
        <v>308</v>
      </c>
      <c r="CM76" s="63">
        <v>3297</v>
      </c>
      <c r="CN76" s="63">
        <v>14</v>
      </c>
      <c r="CO76" s="63">
        <v>530</v>
      </c>
      <c r="CP76" s="63">
        <v>319</v>
      </c>
      <c r="CQ76" s="63">
        <v>565</v>
      </c>
      <c r="CR76" s="63">
        <v>98</v>
      </c>
      <c r="CS76" s="63">
        <v>39</v>
      </c>
      <c r="CT76" s="63">
        <v>380</v>
      </c>
      <c r="CU76" s="63">
        <v>438</v>
      </c>
      <c r="CV76" s="63">
        <v>440</v>
      </c>
      <c r="CW76" s="63">
        <v>1927</v>
      </c>
      <c r="CX76" s="63">
        <v>111</v>
      </c>
      <c r="CY76" s="63">
        <v>1536</v>
      </c>
      <c r="CZ76" s="63">
        <v>948</v>
      </c>
      <c r="DA76" s="63">
        <v>424</v>
      </c>
      <c r="DB76" s="24">
        <v>1202</v>
      </c>
      <c r="DC76" s="24">
        <v>88520</v>
      </c>
      <c r="DD76" s="44">
        <v>3451</v>
      </c>
      <c r="DE76" s="63">
        <v>45153</v>
      </c>
      <c r="DF76" s="63">
        <v>21</v>
      </c>
      <c r="DG76" s="63">
        <v>0</v>
      </c>
      <c r="DH76" s="63">
        <v>334</v>
      </c>
      <c r="DI76" s="63">
        <v>6172</v>
      </c>
      <c r="DJ76" s="63">
        <v>231</v>
      </c>
      <c r="DK76" s="24">
        <v>0</v>
      </c>
      <c r="DL76" s="63">
        <v>55362</v>
      </c>
      <c r="DM76" s="40">
        <v>143882</v>
      </c>
      <c r="DN76" s="40">
        <v>25776</v>
      </c>
      <c r="DO76" s="40">
        <v>81138</v>
      </c>
      <c r="DP76" s="40">
        <v>169658</v>
      </c>
      <c r="DQ76" s="40">
        <v>-43318</v>
      </c>
      <c r="DR76" s="40">
        <v>37820</v>
      </c>
      <c r="DS76" s="40">
        <v>126340</v>
      </c>
    </row>
    <row r="77" spans="1:123" ht="12.75" customHeight="1">
      <c r="A77" s="254">
        <v>573</v>
      </c>
      <c r="B77" s="83" t="s">
        <v>309</v>
      </c>
      <c r="C77" s="63">
        <v>3489</v>
      </c>
      <c r="D77" s="63">
        <v>493</v>
      </c>
      <c r="E77" s="63">
        <v>136</v>
      </c>
      <c r="F77" s="63">
        <v>923</v>
      </c>
      <c r="G77" s="63">
        <v>885</v>
      </c>
      <c r="H77" s="63">
        <v>7113</v>
      </c>
      <c r="I77" s="63">
        <v>0</v>
      </c>
      <c r="J77" s="63">
        <v>928</v>
      </c>
      <c r="K77" s="63">
        <v>312</v>
      </c>
      <c r="L77" s="63">
        <v>26</v>
      </c>
      <c r="M77" s="63">
        <v>0</v>
      </c>
      <c r="N77" s="63">
        <v>46</v>
      </c>
      <c r="O77" s="63">
        <v>60</v>
      </c>
      <c r="P77" s="63">
        <v>455</v>
      </c>
      <c r="Q77" s="63">
        <v>56</v>
      </c>
      <c r="R77" s="63">
        <v>61</v>
      </c>
      <c r="S77" s="63">
        <v>14</v>
      </c>
      <c r="T77" s="63">
        <v>93</v>
      </c>
      <c r="U77" s="63">
        <v>14</v>
      </c>
      <c r="V77" s="63">
        <v>85</v>
      </c>
      <c r="W77" s="63">
        <v>542</v>
      </c>
      <c r="X77" s="63">
        <v>652</v>
      </c>
      <c r="Y77" s="63">
        <v>4</v>
      </c>
      <c r="Z77" s="63">
        <v>0</v>
      </c>
      <c r="AA77" s="63">
        <v>74</v>
      </c>
      <c r="AB77" s="63">
        <v>30</v>
      </c>
      <c r="AC77" s="63">
        <v>153</v>
      </c>
      <c r="AD77" s="63">
        <v>62</v>
      </c>
      <c r="AE77" s="63">
        <v>68</v>
      </c>
      <c r="AF77" s="63">
        <v>36</v>
      </c>
      <c r="AG77" s="63">
        <v>21</v>
      </c>
      <c r="AH77" s="63">
        <v>0</v>
      </c>
      <c r="AI77" s="63">
        <v>1082</v>
      </c>
      <c r="AJ77" s="63">
        <v>59</v>
      </c>
      <c r="AK77" s="63">
        <v>85</v>
      </c>
      <c r="AL77" s="63">
        <v>3091</v>
      </c>
      <c r="AM77" s="63">
        <v>8</v>
      </c>
      <c r="AN77" s="63">
        <v>9</v>
      </c>
      <c r="AO77" s="63">
        <v>747</v>
      </c>
      <c r="AP77" s="63">
        <v>61</v>
      </c>
      <c r="AQ77" s="63">
        <v>114</v>
      </c>
      <c r="AR77" s="63">
        <v>155</v>
      </c>
      <c r="AS77" s="63">
        <v>215</v>
      </c>
      <c r="AT77" s="63">
        <v>134</v>
      </c>
      <c r="AU77" s="63">
        <v>1449</v>
      </c>
      <c r="AV77" s="63">
        <v>1255</v>
      </c>
      <c r="AW77" s="63">
        <v>4</v>
      </c>
      <c r="AX77" s="63">
        <v>37</v>
      </c>
      <c r="AY77" s="63">
        <v>7</v>
      </c>
      <c r="AZ77" s="63">
        <v>16</v>
      </c>
      <c r="BA77" s="63">
        <v>32</v>
      </c>
      <c r="BB77" s="63">
        <v>126</v>
      </c>
      <c r="BC77" s="63">
        <v>6</v>
      </c>
      <c r="BD77" s="63">
        <v>337</v>
      </c>
      <c r="BE77" s="63">
        <v>31</v>
      </c>
      <c r="BF77" s="63">
        <v>0</v>
      </c>
      <c r="BG77" s="63">
        <v>184</v>
      </c>
      <c r="BH77" s="63">
        <v>86</v>
      </c>
      <c r="BI77" s="63">
        <v>3953</v>
      </c>
      <c r="BJ77" s="63">
        <v>1686</v>
      </c>
      <c r="BK77" s="63">
        <v>2738</v>
      </c>
      <c r="BL77" s="63">
        <v>547</v>
      </c>
      <c r="BM77" s="63">
        <v>1153</v>
      </c>
      <c r="BN77" s="63">
        <v>70</v>
      </c>
      <c r="BO77" s="63">
        <v>214</v>
      </c>
      <c r="BP77" s="63">
        <v>1138</v>
      </c>
      <c r="BQ77" s="63">
        <v>19920</v>
      </c>
      <c r="BR77" s="63">
        <v>1428</v>
      </c>
      <c r="BS77" s="63">
        <v>187</v>
      </c>
      <c r="BT77" s="63">
        <v>391</v>
      </c>
      <c r="BU77" s="63">
        <v>206</v>
      </c>
      <c r="BV77" s="63">
        <v>23</v>
      </c>
      <c r="BW77" s="63">
        <v>226</v>
      </c>
      <c r="BX77" s="63">
        <v>0</v>
      </c>
      <c r="BY77" s="63">
        <v>708</v>
      </c>
      <c r="BZ77" s="63">
        <v>15</v>
      </c>
      <c r="CA77" s="63">
        <v>5</v>
      </c>
      <c r="CB77" s="63">
        <v>105</v>
      </c>
      <c r="CC77" s="63">
        <v>108</v>
      </c>
      <c r="CD77" s="63">
        <v>58</v>
      </c>
      <c r="CE77" s="63">
        <v>947</v>
      </c>
      <c r="CF77" s="63">
        <v>148</v>
      </c>
      <c r="CG77" s="63">
        <v>298</v>
      </c>
      <c r="CH77" s="63">
        <v>3</v>
      </c>
      <c r="CI77" s="63">
        <v>253</v>
      </c>
      <c r="CJ77" s="63">
        <v>4149</v>
      </c>
      <c r="CK77" s="63">
        <v>1690</v>
      </c>
      <c r="CL77" s="63">
        <v>262</v>
      </c>
      <c r="CM77" s="63">
        <v>1741</v>
      </c>
      <c r="CN77" s="63">
        <v>15</v>
      </c>
      <c r="CO77" s="63">
        <v>609</v>
      </c>
      <c r="CP77" s="63">
        <v>735</v>
      </c>
      <c r="CQ77" s="63">
        <v>460</v>
      </c>
      <c r="CR77" s="63">
        <v>359</v>
      </c>
      <c r="CS77" s="63">
        <v>145</v>
      </c>
      <c r="CT77" s="63">
        <v>165</v>
      </c>
      <c r="CU77" s="63">
        <v>971</v>
      </c>
      <c r="CV77" s="63">
        <v>1210</v>
      </c>
      <c r="CW77" s="63">
        <v>205</v>
      </c>
      <c r="CX77" s="63">
        <v>376</v>
      </c>
      <c r="CY77" s="63">
        <v>9284</v>
      </c>
      <c r="CZ77" s="63">
        <v>922</v>
      </c>
      <c r="DA77" s="63">
        <v>0</v>
      </c>
      <c r="DB77" s="24">
        <v>1220</v>
      </c>
      <c r="DC77" s="24">
        <v>87207</v>
      </c>
      <c r="DD77" s="44">
        <v>0</v>
      </c>
      <c r="DE77" s="63">
        <v>0</v>
      </c>
      <c r="DF77" s="63">
        <v>0</v>
      </c>
      <c r="DG77" s="63">
        <v>0</v>
      </c>
      <c r="DH77" s="63">
        <v>0</v>
      </c>
      <c r="DI77" s="63">
        <v>0</v>
      </c>
      <c r="DJ77" s="63">
        <v>0</v>
      </c>
      <c r="DK77" s="24">
        <v>0</v>
      </c>
      <c r="DL77" s="63">
        <v>0</v>
      </c>
      <c r="DM77" s="40">
        <v>87207</v>
      </c>
      <c r="DN77" s="40">
        <v>0</v>
      </c>
      <c r="DO77" s="40">
        <v>0</v>
      </c>
      <c r="DP77" s="40">
        <v>87207</v>
      </c>
      <c r="DQ77" s="40">
        <v>0</v>
      </c>
      <c r="DR77" s="40">
        <v>0</v>
      </c>
      <c r="DS77" s="40">
        <v>87207</v>
      </c>
    </row>
    <row r="78" spans="1:123" ht="12.75" customHeight="1">
      <c r="A78" s="255">
        <v>574</v>
      </c>
      <c r="B78" s="256" t="s">
        <v>310</v>
      </c>
      <c r="C78" s="64">
        <v>223</v>
      </c>
      <c r="D78" s="64">
        <v>222</v>
      </c>
      <c r="E78" s="64">
        <v>8</v>
      </c>
      <c r="F78" s="64">
        <v>15</v>
      </c>
      <c r="G78" s="64">
        <v>98</v>
      </c>
      <c r="H78" s="64">
        <v>33</v>
      </c>
      <c r="I78" s="64">
        <v>0</v>
      </c>
      <c r="J78" s="64">
        <v>213</v>
      </c>
      <c r="K78" s="64">
        <v>49</v>
      </c>
      <c r="L78" s="64">
        <v>44</v>
      </c>
      <c r="M78" s="64">
        <v>0</v>
      </c>
      <c r="N78" s="64">
        <v>2</v>
      </c>
      <c r="O78" s="64">
        <v>1</v>
      </c>
      <c r="P78" s="64">
        <v>203</v>
      </c>
      <c r="Q78" s="64">
        <v>11</v>
      </c>
      <c r="R78" s="64">
        <v>70</v>
      </c>
      <c r="S78" s="64">
        <v>12</v>
      </c>
      <c r="T78" s="64">
        <v>10</v>
      </c>
      <c r="U78" s="64">
        <v>14</v>
      </c>
      <c r="V78" s="64">
        <v>44</v>
      </c>
      <c r="W78" s="64">
        <v>647</v>
      </c>
      <c r="X78" s="64">
        <v>385</v>
      </c>
      <c r="Y78" s="64">
        <v>182</v>
      </c>
      <c r="Z78" s="64">
        <v>0</v>
      </c>
      <c r="AA78" s="64">
        <v>30</v>
      </c>
      <c r="AB78" s="64">
        <v>48</v>
      </c>
      <c r="AC78" s="64">
        <v>4083</v>
      </c>
      <c r="AD78" s="64">
        <v>5521</v>
      </c>
      <c r="AE78" s="64">
        <v>29</v>
      </c>
      <c r="AF78" s="64">
        <v>24</v>
      </c>
      <c r="AG78" s="64">
        <v>2</v>
      </c>
      <c r="AH78" s="64">
        <v>0</v>
      </c>
      <c r="AI78" s="64">
        <v>524</v>
      </c>
      <c r="AJ78" s="64">
        <v>40</v>
      </c>
      <c r="AK78" s="64">
        <v>162</v>
      </c>
      <c r="AL78" s="64">
        <v>5761</v>
      </c>
      <c r="AM78" s="64">
        <v>19</v>
      </c>
      <c r="AN78" s="64">
        <v>21</v>
      </c>
      <c r="AO78" s="64">
        <v>13817</v>
      </c>
      <c r="AP78" s="64">
        <v>23</v>
      </c>
      <c r="AQ78" s="64">
        <v>38</v>
      </c>
      <c r="AR78" s="64">
        <v>52</v>
      </c>
      <c r="AS78" s="64">
        <v>56</v>
      </c>
      <c r="AT78" s="64">
        <v>38</v>
      </c>
      <c r="AU78" s="64">
        <v>126</v>
      </c>
      <c r="AV78" s="64">
        <v>190</v>
      </c>
      <c r="AW78" s="64">
        <v>6</v>
      </c>
      <c r="AX78" s="64">
        <v>16</v>
      </c>
      <c r="AY78" s="64">
        <v>3</v>
      </c>
      <c r="AZ78" s="64">
        <v>4</v>
      </c>
      <c r="BA78" s="64">
        <v>10</v>
      </c>
      <c r="BB78" s="64">
        <v>129</v>
      </c>
      <c r="BC78" s="64">
        <v>0</v>
      </c>
      <c r="BD78" s="64">
        <v>992</v>
      </c>
      <c r="BE78" s="64">
        <v>108</v>
      </c>
      <c r="BF78" s="64">
        <v>0</v>
      </c>
      <c r="BG78" s="64">
        <v>4</v>
      </c>
      <c r="BH78" s="64">
        <v>1154</v>
      </c>
      <c r="BI78" s="64">
        <v>208</v>
      </c>
      <c r="BJ78" s="64">
        <v>76</v>
      </c>
      <c r="BK78" s="64">
        <v>313</v>
      </c>
      <c r="BL78" s="64">
        <v>120</v>
      </c>
      <c r="BM78" s="64">
        <v>2829</v>
      </c>
      <c r="BN78" s="64">
        <v>88</v>
      </c>
      <c r="BO78" s="64">
        <v>16</v>
      </c>
      <c r="BP78" s="64">
        <v>27</v>
      </c>
      <c r="BQ78" s="64">
        <v>119</v>
      </c>
      <c r="BR78" s="64">
        <v>56</v>
      </c>
      <c r="BS78" s="64">
        <v>4</v>
      </c>
      <c r="BT78" s="64">
        <v>14</v>
      </c>
      <c r="BU78" s="64">
        <v>3</v>
      </c>
      <c r="BV78" s="64">
        <v>2</v>
      </c>
      <c r="BW78" s="64">
        <v>368</v>
      </c>
      <c r="BX78" s="64">
        <v>535</v>
      </c>
      <c r="BY78" s="64">
        <v>47441</v>
      </c>
      <c r="BZ78" s="64">
        <v>19</v>
      </c>
      <c r="CA78" s="64">
        <v>0</v>
      </c>
      <c r="CB78" s="64">
        <v>8</v>
      </c>
      <c r="CC78" s="64">
        <v>3</v>
      </c>
      <c r="CD78" s="64">
        <v>11</v>
      </c>
      <c r="CE78" s="64">
        <v>13</v>
      </c>
      <c r="CF78" s="64">
        <v>0</v>
      </c>
      <c r="CG78" s="64">
        <v>7</v>
      </c>
      <c r="CH78" s="64">
        <v>0</v>
      </c>
      <c r="CI78" s="64">
        <v>18</v>
      </c>
      <c r="CJ78" s="64">
        <v>66</v>
      </c>
      <c r="CK78" s="64">
        <v>45</v>
      </c>
      <c r="CL78" s="64">
        <v>15</v>
      </c>
      <c r="CM78" s="64">
        <v>98</v>
      </c>
      <c r="CN78" s="64">
        <v>0</v>
      </c>
      <c r="CO78" s="64">
        <v>19</v>
      </c>
      <c r="CP78" s="64">
        <v>21</v>
      </c>
      <c r="CQ78" s="64">
        <v>17</v>
      </c>
      <c r="CR78" s="64">
        <v>4</v>
      </c>
      <c r="CS78" s="64">
        <v>1</v>
      </c>
      <c r="CT78" s="64">
        <v>57</v>
      </c>
      <c r="CU78" s="64">
        <v>26</v>
      </c>
      <c r="CV78" s="64">
        <v>19</v>
      </c>
      <c r="CW78" s="64">
        <v>76</v>
      </c>
      <c r="CX78" s="64">
        <v>9</v>
      </c>
      <c r="CY78" s="64">
        <v>119</v>
      </c>
      <c r="CZ78" s="64">
        <v>13</v>
      </c>
      <c r="DA78" s="64">
        <v>33</v>
      </c>
      <c r="DB78" s="25">
        <v>22</v>
      </c>
      <c r="DC78" s="25">
        <v>88474</v>
      </c>
      <c r="DD78" s="51">
        <v>24</v>
      </c>
      <c r="DE78" s="64">
        <v>1141</v>
      </c>
      <c r="DF78" s="64">
        <v>0</v>
      </c>
      <c r="DG78" s="64">
        <v>0</v>
      </c>
      <c r="DH78" s="64">
        <v>15</v>
      </c>
      <c r="DI78" s="64">
        <v>263</v>
      </c>
      <c r="DJ78" s="64">
        <v>109</v>
      </c>
      <c r="DK78" s="25">
        <v>0</v>
      </c>
      <c r="DL78" s="64">
        <v>1552</v>
      </c>
      <c r="DM78" s="48">
        <v>90026</v>
      </c>
      <c r="DN78" s="48">
        <v>129767</v>
      </c>
      <c r="DO78" s="48">
        <v>131319</v>
      </c>
      <c r="DP78" s="48">
        <v>219793</v>
      </c>
      <c r="DQ78" s="48">
        <v>-47517</v>
      </c>
      <c r="DR78" s="48">
        <v>83802</v>
      </c>
      <c r="DS78" s="48">
        <v>172276</v>
      </c>
    </row>
    <row r="79" spans="1:123" ht="12.75" customHeight="1">
      <c r="A79" s="254">
        <v>575</v>
      </c>
      <c r="B79" s="83" t="s">
        <v>311</v>
      </c>
      <c r="C79" s="63">
        <v>0</v>
      </c>
      <c r="D79" s="63">
        <v>0</v>
      </c>
      <c r="E79" s="63">
        <v>16</v>
      </c>
      <c r="F79" s="63">
        <v>8</v>
      </c>
      <c r="G79" s="63">
        <v>10</v>
      </c>
      <c r="H79" s="63">
        <v>157</v>
      </c>
      <c r="I79" s="63">
        <v>0</v>
      </c>
      <c r="J79" s="63">
        <v>9</v>
      </c>
      <c r="K79" s="63">
        <v>10</v>
      </c>
      <c r="L79" s="63">
        <v>1</v>
      </c>
      <c r="M79" s="63">
        <v>0</v>
      </c>
      <c r="N79" s="63">
        <v>4</v>
      </c>
      <c r="O79" s="63">
        <v>11</v>
      </c>
      <c r="P79" s="63">
        <v>5</v>
      </c>
      <c r="Q79" s="63">
        <v>12</v>
      </c>
      <c r="R79" s="63">
        <v>4</v>
      </c>
      <c r="S79" s="63">
        <v>2</v>
      </c>
      <c r="T79" s="63">
        <v>18</v>
      </c>
      <c r="U79" s="63">
        <v>1</v>
      </c>
      <c r="V79" s="63">
        <v>7</v>
      </c>
      <c r="W79" s="63">
        <v>32</v>
      </c>
      <c r="X79" s="63">
        <v>54</v>
      </c>
      <c r="Y79" s="63">
        <v>28</v>
      </c>
      <c r="Z79" s="63">
        <v>0</v>
      </c>
      <c r="AA79" s="63">
        <v>149</v>
      </c>
      <c r="AB79" s="63">
        <v>22</v>
      </c>
      <c r="AC79" s="63">
        <v>36</v>
      </c>
      <c r="AD79" s="63">
        <v>39</v>
      </c>
      <c r="AE79" s="63">
        <v>41</v>
      </c>
      <c r="AF79" s="63">
        <v>21</v>
      </c>
      <c r="AG79" s="63">
        <v>3</v>
      </c>
      <c r="AH79" s="63">
        <v>0</v>
      </c>
      <c r="AI79" s="63">
        <v>34</v>
      </c>
      <c r="AJ79" s="63">
        <v>12</v>
      </c>
      <c r="AK79" s="63">
        <v>14</v>
      </c>
      <c r="AL79" s="63">
        <v>165</v>
      </c>
      <c r="AM79" s="63">
        <v>1</v>
      </c>
      <c r="AN79" s="63">
        <v>0</v>
      </c>
      <c r="AO79" s="63">
        <v>87</v>
      </c>
      <c r="AP79" s="63">
        <v>6</v>
      </c>
      <c r="AQ79" s="63">
        <v>19</v>
      </c>
      <c r="AR79" s="63">
        <v>14</v>
      </c>
      <c r="AS79" s="63">
        <v>55</v>
      </c>
      <c r="AT79" s="63">
        <v>40</v>
      </c>
      <c r="AU79" s="63">
        <v>181</v>
      </c>
      <c r="AV79" s="63">
        <v>141</v>
      </c>
      <c r="AW79" s="63">
        <v>5</v>
      </c>
      <c r="AX79" s="63">
        <v>11</v>
      </c>
      <c r="AY79" s="63">
        <v>3</v>
      </c>
      <c r="AZ79" s="63">
        <v>12</v>
      </c>
      <c r="BA79" s="63">
        <v>13</v>
      </c>
      <c r="BB79" s="63">
        <v>34</v>
      </c>
      <c r="BC79" s="63">
        <v>2</v>
      </c>
      <c r="BD79" s="63">
        <v>103</v>
      </c>
      <c r="BE79" s="63">
        <v>4</v>
      </c>
      <c r="BF79" s="63">
        <v>0</v>
      </c>
      <c r="BG79" s="63">
        <v>3</v>
      </c>
      <c r="BH79" s="63">
        <v>0</v>
      </c>
      <c r="BI79" s="63">
        <v>18</v>
      </c>
      <c r="BJ79" s="63">
        <v>39</v>
      </c>
      <c r="BK79" s="63">
        <v>30</v>
      </c>
      <c r="BL79" s="63">
        <v>9</v>
      </c>
      <c r="BM79" s="63">
        <v>64</v>
      </c>
      <c r="BN79" s="63">
        <v>2</v>
      </c>
      <c r="BO79" s="63">
        <v>18</v>
      </c>
      <c r="BP79" s="63">
        <v>269</v>
      </c>
      <c r="BQ79" s="63">
        <v>1665</v>
      </c>
      <c r="BR79" s="63">
        <v>212</v>
      </c>
      <c r="BS79" s="63">
        <v>10</v>
      </c>
      <c r="BT79" s="63">
        <v>10</v>
      </c>
      <c r="BU79" s="63">
        <v>0</v>
      </c>
      <c r="BV79" s="63">
        <v>0</v>
      </c>
      <c r="BW79" s="63">
        <v>51</v>
      </c>
      <c r="BX79" s="63">
        <v>0</v>
      </c>
      <c r="BY79" s="63">
        <v>73</v>
      </c>
      <c r="BZ79" s="63">
        <v>56</v>
      </c>
      <c r="CA79" s="63">
        <v>5</v>
      </c>
      <c r="CB79" s="63">
        <v>15</v>
      </c>
      <c r="CC79" s="63">
        <v>15</v>
      </c>
      <c r="CD79" s="63">
        <v>148</v>
      </c>
      <c r="CE79" s="63">
        <v>155</v>
      </c>
      <c r="CF79" s="63">
        <v>51</v>
      </c>
      <c r="CG79" s="63">
        <v>95</v>
      </c>
      <c r="CH79" s="63">
        <v>2</v>
      </c>
      <c r="CI79" s="63">
        <v>330</v>
      </c>
      <c r="CJ79" s="63">
        <v>377</v>
      </c>
      <c r="CK79" s="63">
        <v>620</v>
      </c>
      <c r="CL79" s="63">
        <v>140</v>
      </c>
      <c r="CM79" s="63">
        <v>338</v>
      </c>
      <c r="CN79" s="63">
        <v>0</v>
      </c>
      <c r="CO79" s="63">
        <v>12</v>
      </c>
      <c r="CP79" s="63">
        <v>28</v>
      </c>
      <c r="CQ79" s="63">
        <v>194</v>
      </c>
      <c r="CR79" s="63">
        <v>55</v>
      </c>
      <c r="CS79" s="63">
        <v>36</v>
      </c>
      <c r="CT79" s="63">
        <v>17</v>
      </c>
      <c r="CU79" s="63">
        <v>373</v>
      </c>
      <c r="CV79" s="63">
        <v>46</v>
      </c>
      <c r="CW79" s="63">
        <v>60</v>
      </c>
      <c r="CX79" s="63">
        <v>42</v>
      </c>
      <c r="CY79" s="63">
        <v>744</v>
      </c>
      <c r="CZ79" s="63">
        <v>64</v>
      </c>
      <c r="DA79" s="63">
        <v>1</v>
      </c>
      <c r="DB79" s="24">
        <v>167</v>
      </c>
      <c r="DC79" s="24">
        <v>8315</v>
      </c>
      <c r="DD79" s="44">
        <v>132</v>
      </c>
      <c r="DE79" s="63">
        <v>8123</v>
      </c>
      <c r="DF79" s="63">
        <v>0</v>
      </c>
      <c r="DG79" s="63">
        <v>0</v>
      </c>
      <c r="DH79" s="63">
        <v>1</v>
      </c>
      <c r="DI79" s="63">
        <v>3</v>
      </c>
      <c r="DJ79" s="63">
        <v>0</v>
      </c>
      <c r="DK79" s="24">
        <v>0</v>
      </c>
      <c r="DL79" s="63">
        <v>8259</v>
      </c>
      <c r="DM79" s="40">
        <v>16574</v>
      </c>
      <c r="DN79" s="40">
        <v>6460</v>
      </c>
      <c r="DO79" s="40">
        <v>14719</v>
      </c>
      <c r="DP79" s="40">
        <v>23034</v>
      </c>
      <c r="DQ79" s="40">
        <v>-11522</v>
      </c>
      <c r="DR79" s="40">
        <v>3197</v>
      </c>
      <c r="DS79" s="40">
        <v>11512</v>
      </c>
    </row>
    <row r="80" spans="1:123" ht="12.75" customHeight="1">
      <c r="A80" s="254">
        <v>576</v>
      </c>
      <c r="B80" s="83" t="s">
        <v>312</v>
      </c>
      <c r="C80" s="63">
        <v>53</v>
      </c>
      <c r="D80" s="63">
        <v>94</v>
      </c>
      <c r="E80" s="63">
        <v>5</v>
      </c>
      <c r="F80" s="63">
        <v>7</v>
      </c>
      <c r="G80" s="63">
        <v>39</v>
      </c>
      <c r="H80" s="63">
        <v>8</v>
      </c>
      <c r="I80" s="63">
        <v>0</v>
      </c>
      <c r="J80" s="63">
        <v>260</v>
      </c>
      <c r="K80" s="63">
        <v>49</v>
      </c>
      <c r="L80" s="63">
        <v>12</v>
      </c>
      <c r="M80" s="63">
        <v>0</v>
      </c>
      <c r="N80" s="63">
        <v>3</v>
      </c>
      <c r="O80" s="63">
        <v>7</v>
      </c>
      <c r="P80" s="63">
        <v>26</v>
      </c>
      <c r="Q80" s="63">
        <v>10</v>
      </c>
      <c r="R80" s="63">
        <v>25</v>
      </c>
      <c r="S80" s="63">
        <v>10</v>
      </c>
      <c r="T80" s="63">
        <v>15</v>
      </c>
      <c r="U80" s="63">
        <v>5</v>
      </c>
      <c r="V80" s="63">
        <v>9</v>
      </c>
      <c r="W80" s="63">
        <v>263</v>
      </c>
      <c r="X80" s="63">
        <v>137</v>
      </c>
      <c r="Y80" s="63">
        <v>65</v>
      </c>
      <c r="Z80" s="63">
        <v>0</v>
      </c>
      <c r="AA80" s="63">
        <v>16</v>
      </c>
      <c r="AB80" s="63">
        <v>27</v>
      </c>
      <c r="AC80" s="63">
        <v>354</v>
      </c>
      <c r="AD80" s="63">
        <v>64</v>
      </c>
      <c r="AE80" s="63">
        <v>28</v>
      </c>
      <c r="AF80" s="63">
        <v>13</v>
      </c>
      <c r="AG80" s="63">
        <v>1</v>
      </c>
      <c r="AH80" s="63">
        <v>0</v>
      </c>
      <c r="AI80" s="63">
        <v>102</v>
      </c>
      <c r="AJ80" s="63">
        <v>21</v>
      </c>
      <c r="AK80" s="63">
        <v>44</v>
      </c>
      <c r="AL80" s="63">
        <v>585</v>
      </c>
      <c r="AM80" s="63">
        <v>4</v>
      </c>
      <c r="AN80" s="63">
        <v>3</v>
      </c>
      <c r="AO80" s="63">
        <v>271</v>
      </c>
      <c r="AP80" s="63">
        <v>18</v>
      </c>
      <c r="AQ80" s="63">
        <v>8</v>
      </c>
      <c r="AR80" s="63">
        <v>11</v>
      </c>
      <c r="AS80" s="63">
        <v>19</v>
      </c>
      <c r="AT80" s="63">
        <v>12</v>
      </c>
      <c r="AU80" s="63">
        <v>101</v>
      </c>
      <c r="AV80" s="63">
        <v>114</v>
      </c>
      <c r="AW80" s="63">
        <v>3</v>
      </c>
      <c r="AX80" s="63">
        <v>6</v>
      </c>
      <c r="AY80" s="63">
        <v>1</v>
      </c>
      <c r="AZ80" s="63">
        <v>4</v>
      </c>
      <c r="BA80" s="63">
        <v>6</v>
      </c>
      <c r="BB80" s="63">
        <v>82</v>
      </c>
      <c r="BC80" s="63">
        <v>1</v>
      </c>
      <c r="BD80" s="63">
        <v>256</v>
      </c>
      <c r="BE80" s="63">
        <v>30</v>
      </c>
      <c r="BF80" s="63">
        <v>0</v>
      </c>
      <c r="BG80" s="63">
        <v>4</v>
      </c>
      <c r="BH80" s="63">
        <v>12</v>
      </c>
      <c r="BI80" s="63">
        <v>176</v>
      </c>
      <c r="BJ80" s="63">
        <v>81</v>
      </c>
      <c r="BK80" s="63">
        <v>137</v>
      </c>
      <c r="BL80" s="63">
        <v>51</v>
      </c>
      <c r="BM80" s="63">
        <v>333</v>
      </c>
      <c r="BN80" s="63">
        <v>24</v>
      </c>
      <c r="BO80" s="63">
        <v>6</v>
      </c>
      <c r="BP80" s="63">
        <v>6</v>
      </c>
      <c r="BQ80" s="63">
        <v>67</v>
      </c>
      <c r="BR80" s="63">
        <v>18</v>
      </c>
      <c r="BS80" s="63">
        <v>2</v>
      </c>
      <c r="BT80" s="63">
        <v>7</v>
      </c>
      <c r="BU80" s="63">
        <v>1</v>
      </c>
      <c r="BV80" s="63">
        <v>4</v>
      </c>
      <c r="BW80" s="63">
        <v>87</v>
      </c>
      <c r="BX80" s="63">
        <v>47</v>
      </c>
      <c r="BY80" s="63">
        <v>59</v>
      </c>
      <c r="BZ80" s="63">
        <v>6</v>
      </c>
      <c r="CA80" s="63">
        <v>5</v>
      </c>
      <c r="CB80" s="63">
        <v>5</v>
      </c>
      <c r="CC80" s="63">
        <v>1</v>
      </c>
      <c r="CD80" s="63">
        <v>55</v>
      </c>
      <c r="CE80" s="63">
        <v>8</v>
      </c>
      <c r="CF80" s="63">
        <v>0</v>
      </c>
      <c r="CG80" s="63">
        <v>4</v>
      </c>
      <c r="CH80" s="63">
        <v>0</v>
      </c>
      <c r="CI80" s="63">
        <v>23</v>
      </c>
      <c r="CJ80" s="63">
        <v>45</v>
      </c>
      <c r="CK80" s="63">
        <v>21</v>
      </c>
      <c r="CL80" s="63">
        <v>11</v>
      </c>
      <c r="CM80" s="63">
        <v>202</v>
      </c>
      <c r="CN80" s="63">
        <v>0</v>
      </c>
      <c r="CO80" s="63">
        <v>24</v>
      </c>
      <c r="CP80" s="63">
        <v>19</v>
      </c>
      <c r="CQ80" s="63">
        <v>15</v>
      </c>
      <c r="CR80" s="63">
        <v>3</v>
      </c>
      <c r="CS80" s="63">
        <v>9</v>
      </c>
      <c r="CT80" s="63">
        <v>24</v>
      </c>
      <c r="CU80" s="63">
        <v>16</v>
      </c>
      <c r="CV80" s="63">
        <v>28</v>
      </c>
      <c r="CW80" s="63">
        <v>118</v>
      </c>
      <c r="CX80" s="63">
        <v>7</v>
      </c>
      <c r="CY80" s="63">
        <v>67</v>
      </c>
      <c r="CZ80" s="63">
        <v>8</v>
      </c>
      <c r="DA80" s="63">
        <v>27</v>
      </c>
      <c r="DB80" s="24">
        <v>65</v>
      </c>
      <c r="DC80" s="24">
        <v>5245</v>
      </c>
      <c r="DD80" s="44">
        <v>45</v>
      </c>
      <c r="DE80" s="63">
        <v>288</v>
      </c>
      <c r="DF80" s="63">
        <v>0</v>
      </c>
      <c r="DG80" s="63">
        <v>0</v>
      </c>
      <c r="DH80" s="63">
        <v>18</v>
      </c>
      <c r="DI80" s="63">
        <v>312</v>
      </c>
      <c r="DJ80" s="63">
        <v>17</v>
      </c>
      <c r="DK80" s="24">
        <v>0</v>
      </c>
      <c r="DL80" s="63">
        <v>680</v>
      </c>
      <c r="DM80" s="40">
        <v>5925</v>
      </c>
      <c r="DN80" s="40">
        <v>315</v>
      </c>
      <c r="DO80" s="40">
        <v>995</v>
      </c>
      <c r="DP80" s="40">
        <v>6240</v>
      </c>
      <c r="DQ80" s="40">
        <v>-4254</v>
      </c>
      <c r="DR80" s="40">
        <v>-3259</v>
      </c>
      <c r="DS80" s="40">
        <v>1986</v>
      </c>
    </row>
    <row r="81" spans="1:123" ht="12.75" customHeight="1">
      <c r="A81" s="254">
        <v>577</v>
      </c>
      <c r="B81" s="83" t="s">
        <v>313</v>
      </c>
      <c r="C81" s="63">
        <v>135</v>
      </c>
      <c r="D81" s="63">
        <v>200</v>
      </c>
      <c r="E81" s="63">
        <v>12</v>
      </c>
      <c r="F81" s="63">
        <v>20</v>
      </c>
      <c r="G81" s="63">
        <v>104</v>
      </c>
      <c r="H81" s="63">
        <v>20</v>
      </c>
      <c r="I81" s="63">
        <v>0</v>
      </c>
      <c r="J81" s="63">
        <v>638</v>
      </c>
      <c r="K81" s="63">
        <v>134</v>
      </c>
      <c r="L81" s="63">
        <v>197</v>
      </c>
      <c r="M81" s="63">
        <v>0</v>
      </c>
      <c r="N81" s="63">
        <v>6</v>
      </c>
      <c r="O81" s="63">
        <v>21</v>
      </c>
      <c r="P81" s="63">
        <v>77</v>
      </c>
      <c r="Q81" s="63">
        <v>17</v>
      </c>
      <c r="R81" s="63">
        <v>95</v>
      </c>
      <c r="S81" s="63">
        <v>21</v>
      </c>
      <c r="T81" s="63">
        <v>27</v>
      </c>
      <c r="U81" s="63">
        <v>23</v>
      </c>
      <c r="V81" s="63">
        <v>24</v>
      </c>
      <c r="W81" s="63">
        <v>333</v>
      </c>
      <c r="X81" s="63">
        <v>218</v>
      </c>
      <c r="Y81" s="63">
        <v>213</v>
      </c>
      <c r="Z81" s="63">
        <v>0</v>
      </c>
      <c r="AA81" s="63">
        <v>34</v>
      </c>
      <c r="AB81" s="63">
        <v>51</v>
      </c>
      <c r="AC81" s="63">
        <v>4110</v>
      </c>
      <c r="AD81" s="63">
        <v>217</v>
      </c>
      <c r="AE81" s="63">
        <v>98</v>
      </c>
      <c r="AF81" s="63">
        <v>32</v>
      </c>
      <c r="AG81" s="63">
        <v>4</v>
      </c>
      <c r="AH81" s="63">
        <v>0</v>
      </c>
      <c r="AI81" s="63">
        <v>184</v>
      </c>
      <c r="AJ81" s="63">
        <v>72</v>
      </c>
      <c r="AK81" s="63">
        <v>119</v>
      </c>
      <c r="AL81" s="63">
        <v>1001</v>
      </c>
      <c r="AM81" s="63">
        <v>8</v>
      </c>
      <c r="AN81" s="63">
        <v>8</v>
      </c>
      <c r="AO81" s="63">
        <v>2550</v>
      </c>
      <c r="AP81" s="63">
        <v>107</v>
      </c>
      <c r="AQ81" s="63">
        <v>18</v>
      </c>
      <c r="AR81" s="63">
        <v>32</v>
      </c>
      <c r="AS81" s="63">
        <v>49</v>
      </c>
      <c r="AT81" s="63">
        <v>31</v>
      </c>
      <c r="AU81" s="63">
        <v>398</v>
      </c>
      <c r="AV81" s="63">
        <v>332</v>
      </c>
      <c r="AW81" s="63">
        <v>9</v>
      </c>
      <c r="AX81" s="63">
        <v>23</v>
      </c>
      <c r="AY81" s="63">
        <v>3</v>
      </c>
      <c r="AZ81" s="63">
        <v>11</v>
      </c>
      <c r="BA81" s="63">
        <v>26</v>
      </c>
      <c r="BB81" s="63">
        <v>224</v>
      </c>
      <c r="BC81" s="63">
        <v>3</v>
      </c>
      <c r="BD81" s="63">
        <v>431</v>
      </c>
      <c r="BE81" s="63">
        <v>64</v>
      </c>
      <c r="BF81" s="63">
        <v>0</v>
      </c>
      <c r="BG81" s="63">
        <v>10</v>
      </c>
      <c r="BH81" s="63">
        <v>262</v>
      </c>
      <c r="BI81" s="63">
        <v>238</v>
      </c>
      <c r="BJ81" s="63">
        <v>111</v>
      </c>
      <c r="BK81" s="63">
        <v>191</v>
      </c>
      <c r="BL81" s="63">
        <v>76</v>
      </c>
      <c r="BM81" s="63">
        <v>3158</v>
      </c>
      <c r="BN81" s="63">
        <v>271</v>
      </c>
      <c r="BO81" s="63">
        <v>12</v>
      </c>
      <c r="BP81" s="63">
        <v>8</v>
      </c>
      <c r="BQ81" s="63">
        <v>171</v>
      </c>
      <c r="BR81" s="63">
        <v>50</v>
      </c>
      <c r="BS81" s="63">
        <v>6</v>
      </c>
      <c r="BT81" s="63">
        <v>28</v>
      </c>
      <c r="BU81" s="63">
        <v>1</v>
      </c>
      <c r="BV81" s="63">
        <v>2</v>
      </c>
      <c r="BW81" s="63">
        <v>23</v>
      </c>
      <c r="BX81" s="63">
        <v>69</v>
      </c>
      <c r="BY81" s="63">
        <v>40</v>
      </c>
      <c r="BZ81" s="63">
        <v>11</v>
      </c>
      <c r="CA81" s="63">
        <v>0</v>
      </c>
      <c r="CB81" s="63">
        <v>14</v>
      </c>
      <c r="CC81" s="63">
        <v>8</v>
      </c>
      <c r="CD81" s="63">
        <v>1</v>
      </c>
      <c r="CE81" s="63">
        <v>36</v>
      </c>
      <c r="CF81" s="63">
        <v>5</v>
      </c>
      <c r="CG81" s="63">
        <v>15</v>
      </c>
      <c r="CH81" s="63">
        <v>0</v>
      </c>
      <c r="CI81" s="63">
        <v>44</v>
      </c>
      <c r="CJ81" s="63">
        <v>1886</v>
      </c>
      <c r="CK81" s="63">
        <v>61</v>
      </c>
      <c r="CL81" s="63">
        <v>31</v>
      </c>
      <c r="CM81" s="63">
        <v>225</v>
      </c>
      <c r="CN81" s="63">
        <v>2</v>
      </c>
      <c r="CO81" s="63">
        <v>54</v>
      </c>
      <c r="CP81" s="63">
        <v>36</v>
      </c>
      <c r="CQ81" s="63">
        <v>32</v>
      </c>
      <c r="CR81" s="63">
        <v>5</v>
      </c>
      <c r="CS81" s="63">
        <v>4</v>
      </c>
      <c r="CT81" s="63">
        <v>39</v>
      </c>
      <c r="CU81" s="63">
        <v>33</v>
      </c>
      <c r="CV81" s="63">
        <v>54</v>
      </c>
      <c r="CW81" s="63">
        <v>253</v>
      </c>
      <c r="CX81" s="63">
        <v>8</v>
      </c>
      <c r="CY81" s="63">
        <v>136</v>
      </c>
      <c r="CZ81" s="63">
        <v>11</v>
      </c>
      <c r="DA81" s="63">
        <v>39</v>
      </c>
      <c r="DB81" s="24">
        <v>8</v>
      </c>
      <c r="DC81" s="24">
        <v>20562</v>
      </c>
      <c r="DD81" s="44">
        <v>84</v>
      </c>
      <c r="DE81" s="63">
        <v>18</v>
      </c>
      <c r="DF81" s="63">
        <v>11</v>
      </c>
      <c r="DG81" s="63">
        <v>0</v>
      </c>
      <c r="DH81" s="63">
        <v>23</v>
      </c>
      <c r="DI81" s="63">
        <v>408</v>
      </c>
      <c r="DJ81" s="63">
        <v>83</v>
      </c>
      <c r="DK81" s="24">
        <v>0</v>
      </c>
      <c r="DL81" s="63">
        <v>627</v>
      </c>
      <c r="DM81" s="40">
        <v>21189</v>
      </c>
      <c r="DN81" s="40">
        <v>28312</v>
      </c>
      <c r="DO81" s="40">
        <v>28939</v>
      </c>
      <c r="DP81" s="40">
        <v>49501</v>
      </c>
      <c r="DQ81" s="40">
        <v>0</v>
      </c>
      <c r="DR81" s="40">
        <v>28939</v>
      </c>
      <c r="DS81" s="40">
        <v>49501</v>
      </c>
    </row>
    <row r="82" spans="1:123" ht="12.75" customHeight="1">
      <c r="A82" s="254">
        <v>578</v>
      </c>
      <c r="B82" s="83" t="s">
        <v>314</v>
      </c>
      <c r="C82" s="63">
        <v>2</v>
      </c>
      <c r="D82" s="63">
        <v>0</v>
      </c>
      <c r="E82" s="63">
        <v>0</v>
      </c>
      <c r="F82" s="63">
        <v>0</v>
      </c>
      <c r="G82" s="63">
        <v>44</v>
      </c>
      <c r="H82" s="63">
        <v>42</v>
      </c>
      <c r="I82" s="63">
        <v>0</v>
      </c>
      <c r="J82" s="63">
        <v>40</v>
      </c>
      <c r="K82" s="63">
        <v>49</v>
      </c>
      <c r="L82" s="63">
        <v>7</v>
      </c>
      <c r="M82" s="63">
        <v>0</v>
      </c>
      <c r="N82" s="63">
        <v>0</v>
      </c>
      <c r="O82" s="63">
        <v>8</v>
      </c>
      <c r="P82" s="63">
        <v>3</v>
      </c>
      <c r="Q82" s="63">
        <v>5</v>
      </c>
      <c r="R82" s="63">
        <v>53</v>
      </c>
      <c r="S82" s="63">
        <v>1</v>
      </c>
      <c r="T82" s="63">
        <v>19</v>
      </c>
      <c r="U82" s="63">
        <v>15</v>
      </c>
      <c r="V82" s="63">
        <v>23</v>
      </c>
      <c r="W82" s="63">
        <v>15</v>
      </c>
      <c r="X82" s="63">
        <v>115</v>
      </c>
      <c r="Y82" s="63">
        <v>24</v>
      </c>
      <c r="Z82" s="63">
        <v>0</v>
      </c>
      <c r="AA82" s="63">
        <v>28</v>
      </c>
      <c r="AB82" s="63">
        <v>90</v>
      </c>
      <c r="AC82" s="63">
        <v>2</v>
      </c>
      <c r="AD82" s="63">
        <v>44</v>
      </c>
      <c r="AE82" s="63">
        <v>102</v>
      </c>
      <c r="AF82" s="63">
        <v>43</v>
      </c>
      <c r="AG82" s="63">
        <v>1</v>
      </c>
      <c r="AH82" s="63">
        <v>1</v>
      </c>
      <c r="AI82" s="63">
        <v>30</v>
      </c>
      <c r="AJ82" s="63">
        <v>72</v>
      </c>
      <c r="AK82" s="63">
        <v>17</v>
      </c>
      <c r="AL82" s="63">
        <v>638</v>
      </c>
      <c r="AM82" s="63">
        <v>1</v>
      </c>
      <c r="AN82" s="63">
        <v>1</v>
      </c>
      <c r="AO82" s="63">
        <v>6</v>
      </c>
      <c r="AP82" s="63">
        <v>13</v>
      </c>
      <c r="AQ82" s="63">
        <v>0</v>
      </c>
      <c r="AR82" s="63">
        <v>21</v>
      </c>
      <c r="AS82" s="63">
        <v>13</v>
      </c>
      <c r="AT82" s="63">
        <v>14</v>
      </c>
      <c r="AU82" s="63">
        <v>119</v>
      </c>
      <c r="AV82" s="63">
        <v>145</v>
      </c>
      <c r="AW82" s="63">
        <v>4</v>
      </c>
      <c r="AX82" s="63">
        <v>110</v>
      </c>
      <c r="AY82" s="63">
        <v>0</v>
      </c>
      <c r="AZ82" s="63">
        <v>4</v>
      </c>
      <c r="BA82" s="63">
        <v>20</v>
      </c>
      <c r="BB82" s="63">
        <v>6</v>
      </c>
      <c r="BC82" s="63">
        <v>4</v>
      </c>
      <c r="BD82" s="63">
        <v>198</v>
      </c>
      <c r="BE82" s="63">
        <v>4</v>
      </c>
      <c r="BF82" s="63">
        <v>0</v>
      </c>
      <c r="BG82" s="63">
        <v>6</v>
      </c>
      <c r="BH82" s="63">
        <v>3</v>
      </c>
      <c r="BI82" s="63">
        <v>0</v>
      </c>
      <c r="BJ82" s="63">
        <v>0</v>
      </c>
      <c r="BK82" s="63">
        <v>3</v>
      </c>
      <c r="BL82" s="63">
        <v>0</v>
      </c>
      <c r="BM82" s="63">
        <v>0</v>
      </c>
      <c r="BN82" s="63">
        <v>0</v>
      </c>
      <c r="BO82" s="63">
        <v>0</v>
      </c>
      <c r="BP82" s="63">
        <v>0</v>
      </c>
      <c r="BQ82" s="63">
        <v>1541</v>
      </c>
      <c r="BR82" s="63">
        <v>1</v>
      </c>
      <c r="BS82" s="63">
        <v>0</v>
      </c>
      <c r="BT82" s="63">
        <v>0</v>
      </c>
      <c r="BU82" s="63">
        <v>0</v>
      </c>
      <c r="BV82" s="63">
        <v>230</v>
      </c>
      <c r="BW82" s="63">
        <v>3398</v>
      </c>
      <c r="BX82" s="63">
        <v>9102</v>
      </c>
      <c r="BY82" s="63">
        <v>8505</v>
      </c>
      <c r="BZ82" s="63">
        <v>2946</v>
      </c>
      <c r="CA82" s="63">
        <v>70</v>
      </c>
      <c r="CB82" s="63">
        <v>452</v>
      </c>
      <c r="CC82" s="63">
        <v>306</v>
      </c>
      <c r="CD82" s="63">
        <v>0</v>
      </c>
      <c r="CE82" s="63">
        <v>0</v>
      </c>
      <c r="CF82" s="63">
        <v>0</v>
      </c>
      <c r="CG82" s="63">
        <v>0</v>
      </c>
      <c r="CH82" s="63">
        <v>0</v>
      </c>
      <c r="CI82" s="63">
        <v>40</v>
      </c>
      <c r="CJ82" s="63">
        <v>45</v>
      </c>
      <c r="CK82" s="63">
        <v>0</v>
      </c>
      <c r="CL82" s="63">
        <v>1</v>
      </c>
      <c r="CM82" s="63">
        <v>0</v>
      </c>
      <c r="CN82" s="63">
        <v>0</v>
      </c>
      <c r="CO82" s="63">
        <v>0</v>
      </c>
      <c r="CP82" s="63">
        <v>0</v>
      </c>
      <c r="CQ82" s="63">
        <v>0</v>
      </c>
      <c r="CR82" s="63">
        <v>144</v>
      </c>
      <c r="CS82" s="63">
        <v>0</v>
      </c>
      <c r="CT82" s="63">
        <v>0</v>
      </c>
      <c r="CU82" s="63">
        <v>0</v>
      </c>
      <c r="CV82" s="63">
        <v>2686</v>
      </c>
      <c r="CW82" s="63">
        <v>476</v>
      </c>
      <c r="CX82" s="63">
        <v>0</v>
      </c>
      <c r="CY82" s="63">
        <v>138</v>
      </c>
      <c r="CZ82" s="63">
        <v>0</v>
      </c>
      <c r="DA82" s="63">
        <v>0</v>
      </c>
      <c r="DB82" s="24">
        <v>215</v>
      </c>
      <c r="DC82" s="24">
        <v>32524</v>
      </c>
      <c r="DD82" s="44">
        <v>33</v>
      </c>
      <c r="DE82" s="63">
        <v>14814</v>
      </c>
      <c r="DF82" s="63">
        <v>-363</v>
      </c>
      <c r="DG82" s="63">
        <v>35</v>
      </c>
      <c r="DH82" s="63">
        <v>0</v>
      </c>
      <c r="DI82" s="63">
        <v>0</v>
      </c>
      <c r="DJ82" s="63">
        <v>0</v>
      </c>
      <c r="DK82" s="24">
        <v>0</v>
      </c>
      <c r="DL82" s="63">
        <v>14519</v>
      </c>
      <c r="DM82" s="40">
        <v>47043</v>
      </c>
      <c r="DN82" s="40">
        <v>11629</v>
      </c>
      <c r="DO82" s="40">
        <v>26148</v>
      </c>
      <c r="DP82" s="40">
        <v>58672</v>
      </c>
      <c r="DQ82" s="40">
        <v>-35834</v>
      </c>
      <c r="DR82" s="40">
        <v>-9686</v>
      </c>
      <c r="DS82" s="40">
        <v>22838</v>
      </c>
    </row>
    <row r="83" spans="1:123" ht="12.75" customHeight="1">
      <c r="A83" s="255">
        <v>579</v>
      </c>
      <c r="B83" s="256" t="s">
        <v>315</v>
      </c>
      <c r="C83" s="64">
        <v>9</v>
      </c>
      <c r="D83" s="64">
        <v>6</v>
      </c>
      <c r="E83" s="64">
        <v>4</v>
      </c>
      <c r="F83" s="64">
        <v>4</v>
      </c>
      <c r="G83" s="64">
        <v>9</v>
      </c>
      <c r="H83" s="64">
        <v>22</v>
      </c>
      <c r="I83" s="64">
        <v>0</v>
      </c>
      <c r="J83" s="64">
        <v>13</v>
      </c>
      <c r="K83" s="64">
        <v>14</v>
      </c>
      <c r="L83" s="64">
        <v>1</v>
      </c>
      <c r="M83" s="64">
        <v>0</v>
      </c>
      <c r="N83" s="64">
        <v>0</v>
      </c>
      <c r="O83" s="64">
        <v>7</v>
      </c>
      <c r="P83" s="64">
        <v>4</v>
      </c>
      <c r="Q83" s="64">
        <v>5</v>
      </c>
      <c r="R83" s="64">
        <v>2</v>
      </c>
      <c r="S83" s="64">
        <v>1</v>
      </c>
      <c r="T83" s="64">
        <v>3</v>
      </c>
      <c r="U83" s="64">
        <v>2</v>
      </c>
      <c r="V83" s="64">
        <v>3</v>
      </c>
      <c r="W83" s="64">
        <v>8</v>
      </c>
      <c r="X83" s="64">
        <v>18</v>
      </c>
      <c r="Y83" s="64">
        <v>12</v>
      </c>
      <c r="Z83" s="64">
        <v>0</v>
      </c>
      <c r="AA83" s="64">
        <v>34</v>
      </c>
      <c r="AB83" s="64">
        <v>5</v>
      </c>
      <c r="AC83" s="64">
        <v>12</v>
      </c>
      <c r="AD83" s="64">
        <v>9</v>
      </c>
      <c r="AE83" s="64">
        <v>24</v>
      </c>
      <c r="AF83" s="64">
        <v>3</v>
      </c>
      <c r="AG83" s="64">
        <v>1</v>
      </c>
      <c r="AH83" s="64">
        <v>0</v>
      </c>
      <c r="AI83" s="64">
        <v>10</v>
      </c>
      <c r="AJ83" s="64">
        <v>5</v>
      </c>
      <c r="AK83" s="64">
        <v>4</v>
      </c>
      <c r="AL83" s="64">
        <v>43</v>
      </c>
      <c r="AM83" s="64">
        <v>0</v>
      </c>
      <c r="AN83" s="64">
        <v>0</v>
      </c>
      <c r="AO83" s="64">
        <v>44</v>
      </c>
      <c r="AP83" s="64">
        <v>3</v>
      </c>
      <c r="AQ83" s="64">
        <v>6</v>
      </c>
      <c r="AR83" s="64">
        <v>7</v>
      </c>
      <c r="AS83" s="64">
        <v>9</v>
      </c>
      <c r="AT83" s="64">
        <v>7</v>
      </c>
      <c r="AU83" s="64">
        <v>28</v>
      </c>
      <c r="AV83" s="64">
        <v>15</v>
      </c>
      <c r="AW83" s="64">
        <v>0</v>
      </c>
      <c r="AX83" s="64">
        <v>2</v>
      </c>
      <c r="AY83" s="64">
        <v>0</v>
      </c>
      <c r="AZ83" s="64">
        <v>2</v>
      </c>
      <c r="BA83" s="64">
        <v>2</v>
      </c>
      <c r="BB83" s="64">
        <v>3</v>
      </c>
      <c r="BC83" s="64">
        <v>0</v>
      </c>
      <c r="BD83" s="64">
        <v>18</v>
      </c>
      <c r="BE83" s="64">
        <v>4</v>
      </c>
      <c r="BF83" s="64">
        <v>0</v>
      </c>
      <c r="BG83" s="64">
        <v>0</v>
      </c>
      <c r="BH83" s="64">
        <v>7</v>
      </c>
      <c r="BI83" s="64">
        <v>72</v>
      </c>
      <c r="BJ83" s="64">
        <v>78</v>
      </c>
      <c r="BK83" s="64">
        <v>80</v>
      </c>
      <c r="BL83" s="64">
        <v>25</v>
      </c>
      <c r="BM83" s="64">
        <v>295</v>
      </c>
      <c r="BN83" s="64">
        <v>38</v>
      </c>
      <c r="BO83" s="64">
        <v>58</v>
      </c>
      <c r="BP83" s="64">
        <v>67</v>
      </c>
      <c r="BQ83" s="64">
        <v>930</v>
      </c>
      <c r="BR83" s="64">
        <v>1521</v>
      </c>
      <c r="BS83" s="64">
        <v>15</v>
      </c>
      <c r="BT83" s="64">
        <v>89</v>
      </c>
      <c r="BU83" s="64">
        <v>0</v>
      </c>
      <c r="BV83" s="64">
        <v>6</v>
      </c>
      <c r="BW83" s="64">
        <v>52</v>
      </c>
      <c r="BX83" s="64">
        <v>0</v>
      </c>
      <c r="BY83" s="64">
        <v>148</v>
      </c>
      <c r="BZ83" s="64">
        <v>8</v>
      </c>
      <c r="CA83" s="64">
        <v>3</v>
      </c>
      <c r="CB83" s="64">
        <v>44</v>
      </c>
      <c r="CC83" s="64">
        <v>36</v>
      </c>
      <c r="CD83" s="64">
        <v>0</v>
      </c>
      <c r="CE83" s="64">
        <v>1079</v>
      </c>
      <c r="CF83" s="64">
        <v>57</v>
      </c>
      <c r="CG83" s="64">
        <v>3</v>
      </c>
      <c r="CH83" s="64">
        <v>3</v>
      </c>
      <c r="CI83" s="64">
        <v>102</v>
      </c>
      <c r="CJ83" s="64">
        <v>1660</v>
      </c>
      <c r="CK83" s="64">
        <v>240</v>
      </c>
      <c r="CL83" s="64">
        <v>229</v>
      </c>
      <c r="CM83" s="64">
        <v>177</v>
      </c>
      <c r="CN83" s="64">
        <v>13</v>
      </c>
      <c r="CO83" s="64">
        <v>652</v>
      </c>
      <c r="CP83" s="64">
        <v>58</v>
      </c>
      <c r="CQ83" s="64">
        <v>310</v>
      </c>
      <c r="CR83" s="64">
        <v>29</v>
      </c>
      <c r="CS83" s="64">
        <v>6</v>
      </c>
      <c r="CT83" s="64">
        <v>32</v>
      </c>
      <c r="CU83" s="64">
        <v>144</v>
      </c>
      <c r="CV83" s="64">
        <v>62</v>
      </c>
      <c r="CW83" s="64">
        <v>190</v>
      </c>
      <c r="CX83" s="64">
        <v>34</v>
      </c>
      <c r="CY83" s="64">
        <v>333</v>
      </c>
      <c r="CZ83" s="64">
        <v>111</v>
      </c>
      <c r="DA83" s="64">
        <v>0</v>
      </c>
      <c r="DB83" s="25">
        <v>8</v>
      </c>
      <c r="DC83" s="25">
        <v>9551</v>
      </c>
      <c r="DD83" s="51">
        <v>109</v>
      </c>
      <c r="DE83" s="64">
        <v>1713</v>
      </c>
      <c r="DF83" s="64">
        <v>0</v>
      </c>
      <c r="DG83" s="64">
        <v>0</v>
      </c>
      <c r="DH83" s="64">
        <v>0</v>
      </c>
      <c r="DI83" s="64">
        <v>0</v>
      </c>
      <c r="DJ83" s="64">
        <v>0</v>
      </c>
      <c r="DK83" s="25">
        <v>0</v>
      </c>
      <c r="DL83" s="64">
        <v>1822</v>
      </c>
      <c r="DM83" s="48">
        <v>11373</v>
      </c>
      <c r="DN83" s="48">
        <v>398</v>
      </c>
      <c r="DO83" s="48">
        <v>2220</v>
      </c>
      <c r="DP83" s="48">
        <v>11771</v>
      </c>
      <c r="DQ83" s="48">
        <v>-3747</v>
      </c>
      <c r="DR83" s="48">
        <v>-1527</v>
      </c>
      <c r="DS83" s="48">
        <v>8024</v>
      </c>
    </row>
    <row r="84" spans="1:123" ht="12.75" customHeight="1">
      <c r="A84" s="254">
        <v>591</v>
      </c>
      <c r="B84" s="83" t="s">
        <v>316</v>
      </c>
      <c r="C84" s="63">
        <v>36</v>
      </c>
      <c r="D84" s="63">
        <v>7</v>
      </c>
      <c r="E84" s="63">
        <v>29</v>
      </c>
      <c r="F84" s="63">
        <v>23</v>
      </c>
      <c r="G84" s="63">
        <v>121</v>
      </c>
      <c r="H84" s="63">
        <v>99</v>
      </c>
      <c r="I84" s="63">
        <v>0</v>
      </c>
      <c r="J84" s="63">
        <v>153</v>
      </c>
      <c r="K84" s="63">
        <v>35</v>
      </c>
      <c r="L84" s="63">
        <v>2</v>
      </c>
      <c r="M84" s="63">
        <v>0</v>
      </c>
      <c r="N84" s="63">
        <v>6</v>
      </c>
      <c r="O84" s="63">
        <v>18</v>
      </c>
      <c r="P84" s="63">
        <v>30</v>
      </c>
      <c r="Q84" s="63">
        <v>19</v>
      </c>
      <c r="R84" s="63">
        <v>11</v>
      </c>
      <c r="S84" s="63">
        <v>4</v>
      </c>
      <c r="T84" s="63">
        <v>22</v>
      </c>
      <c r="U84" s="63">
        <v>13</v>
      </c>
      <c r="V84" s="63">
        <v>16</v>
      </c>
      <c r="W84" s="63">
        <v>25</v>
      </c>
      <c r="X84" s="63">
        <v>61</v>
      </c>
      <c r="Y84" s="63">
        <v>46</v>
      </c>
      <c r="Z84" s="63">
        <v>0</v>
      </c>
      <c r="AA84" s="63">
        <v>532</v>
      </c>
      <c r="AB84" s="63">
        <v>40</v>
      </c>
      <c r="AC84" s="63">
        <v>65</v>
      </c>
      <c r="AD84" s="63">
        <v>28</v>
      </c>
      <c r="AE84" s="63">
        <v>71</v>
      </c>
      <c r="AF84" s="63">
        <v>26</v>
      </c>
      <c r="AG84" s="63">
        <v>4</v>
      </c>
      <c r="AH84" s="63">
        <v>0</v>
      </c>
      <c r="AI84" s="63">
        <v>41</v>
      </c>
      <c r="AJ84" s="63">
        <v>28</v>
      </c>
      <c r="AK84" s="63">
        <v>23</v>
      </c>
      <c r="AL84" s="63">
        <v>231</v>
      </c>
      <c r="AM84" s="63">
        <v>2</v>
      </c>
      <c r="AN84" s="63">
        <v>1</v>
      </c>
      <c r="AO84" s="63">
        <v>131</v>
      </c>
      <c r="AP84" s="63">
        <v>16</v>
      </c>
      <c r="AQ84" s="63">
        <v>37</v>
      </c>
      <c r="AR84" s="63">
        <v>21</v>
      </c>
      <c r="AS84" s="63">
        <v>78</v>
      </c>
      <c r="AT84" s="63">
        <v>49</v>
      </c>
      <c r="AU84" s="63">
        <v>180</v>
      </c>
      <c r="AV84" s="63">
        <v>165</v>
      </c>
      <c r="AW84" s="63">
        <v>6</v>
      </c>
      <c r="AX84" s="63">
        <v>16</v>
      </c>
      <c r="AY84" s="63">
        <v>2</v>
      </c>
      <c r="AZ84" s="63">
        <v>15</v>
      </c>
      <c r="BA84" s="63">
        <v>14</v>
      </c>
      <c r="BB84" s="63">
        <v>29</v>
      </c>
      <c r="BC84" s="63">
        <v>2</v>
      </c>
      <c r="BD84" s="63">
        <v>119</v>
      </c>
      <c r="BE84" s="63">
        <v>31</v>
      </c>
      <c r="BF84" s="63">
        <v>0</v>
      </c>
      <c r="BG84" s="63">
        <v>6</v>
      </c>
      <c r="BH84" s="63">
        <v>3</v>
      </c>
      <c r="BI84" s="63">
        <v>172</v>
      </c>
      <c r="BJ84" s="63">
        <v>1435</v>
      </c>
      <c r="BK84" s="63">
        <v>779</v>
      </c>
      <c r="BL84" s="63">
        <v>237</v>
      </c>
      <c r="BM84" s="63">
        <v>110</v>
      </c>
      <c r="BN84" s="63">
        <v>13</v>
      </c>
      <c r="BO84" s="63">
        <v>214</v>
      </c>
      <c r="BP84" s="63">
        <v>279</v>
      </c>
      <c r="BQ84" s="63">
        <v>9069</v>
      </c>
      <c r="BR84" s="63">
        <v>2852</v>
      </c>
      <c r="BS84" s="63">
        <v>186</v>
      </c>
      <c r="BT84" s="63">
        <v>531</v>
      </c>
      <c r="BU84" s="63">
        <v>0</v>
      </c>
      <c r="BV84" s="63">
        <v>35</v>
      </c>
      <c r="BW84" s="63">
        <v>362</v>
      </c>
      <c r="BX84" s="63">
        <v>0</v>
      </c>
      <c r="BY84" s="63">
        <v>2421</v>
      </c>
      <c r="BZ84" s="63">
        <v>34</v>
      </c>
      <c r="CA84" s="63">
        <v>9</v>
      </c>
      <c r="CB84" s="63">
        <v>152</v>
      </c>
      <c r="CC84" s="63">
        <v>194</v>
      </c>
      <c r="CD84" s="63">
        <v>41</v>
      </c>
      <c r="CE84" s="63">
        <v>28409</v>
      </c>
      <c r="CF84" s="63">
        <v>1294</v>
      </c>
      <c r="CG84" s="63">
        <v>195</v>
      </c>
      <c r="CH84" s="63">
        <v>93</v>
      </c>
      <c r="CI84" s="63">
        <v>248</v>
      </c>
      <c r="CJ84" s="63">
        <v>2822</v>
      </c>
      <c r="CK84" s="63">
        <v>183</v>
      </c>
      <c r="CL84" s="63">
        <v>667</v>
      </c>
      <c r="CM84" s="63">
        <v>1008</v>
      </c>
      <c r="CN84" s="63">
        <v>15</v>
      </c>
      <c r="CO84" s="63">
        <v>1444</v>
      </c>
      <c r="CP84" s="63">
        <v>109</v>
      </c>
      <c r="CQ84" s="63">
        <v>853</v>
      </c>
      <c r="CR84" s="63">
        <v>93</v>
      </c>
      <c r="CS84" s="63">
        <v>79</v>
      </c>
      <c r="CT84" s="63">
        <v>148</v>
      </c>
      <c r="CU84" s="63">
        <v>871</v>
      </c>
      <c r="CV84" s="63">
        <v>322</v>
      </c>
      <c r="CW84" s="63">
        <v>1149</v>
      </c>
      <c r="CX84" s="63">
        <v>202</v>
      </c>
      <c r="CY84" s="63">
        <v>1159</v>
      </c>
      <c r="CZ84" s="63">
        <v>173</v>
      </c>
      <c r="DA84" s="63">
        <v>0</v>
      </c>
      <c r="DB84" s="24">
        <v>895</v>
      </c>
      <c r="DC84" s="24">
        <v>64344</v>
      </c>
      <c r="DD84" s="44">
        <v>918</v>
      </c>
      <c r="DE84" s="63">
        <v>91823</v>
      </c>
      <c r="DF84" s="63">
        <v>0</v>
      </c>
      <c r="DG84" s="63">
        <v>0</v>
      </c>
      <c r="DH84" s="63">
        <v>0</v>
      </c>
      <c r="DI84" s="63">
        <v>0</v>
      </c>
      <c r="DJ84" s="63">
        <v>0</v>
      </c>
      <c r="DK84" s="24">
        <v>0</v>
      </c>
      <c r="DL84" s="63">
        <v>92741</v>
      </c>
      <c r="DM84" s="40">
        <v>157085</v>
      </c>
      <c r="DN84" s="40">
        <v>10980</v>
      </c>
      <c r="DO84" s="40">
        <v>103721</v>
      </c>
      <c r="DP84" s="40">
        <v>168065</v>
      </c>
      <c r="DQ84" s="40">
        <v>-9043</v>
      </c>
      <c r="DR84" s="40">
        <v>94678</v>
      </c>
      <c r="DS84" s="40">
        <v>159022</v>
      </c>
    </row>
    <row r="85" spans="1:123" ht="12.75" customHeight="1">
      <c r="A85" s="254">
        <v>592</v>
      </c>
      <c r="B85" s="83" t="s">
        <v>317</v>
      </c>
      <c r="C85" s="63">
        <v>8</v>
      </c>
      <c r="D85" s="63">
        <v>1</v>
      </c>
      <c r="E85" s="63">
        <v>0</v>
      </c>
      <c r="F85" s="63">
        <v>0</v>
      </c>
      <c r="G85" s="63">
        <v>0</v>
      </c>
      <c r="H85" s="63">
        <v>2</v>
      </c>
      <c r="I85" s="63">
        <v>0</v>
      </c>
      <c r="J85" s="63">
        <v>0</v>
      </c>
      <c r="K85" s="63">
        <v>0</v>
      </c>
      <c r="L85" s="63">
        <v>0</v>
      </c>
      <c r="M85" s="63">
        <v>0</v>
      </c>
      <c r="N85" s="63">
        <v>0</v>
      </c>
      <c r="O85" s="63">
        <v>0</v>
      </c>
      <c r="P85" s="63">
        <v>0</v>
      </c>
      <c r="Q85" s="63">
        <v>0</v>
      </c>
      <c r="R85" s="63">
        <v>0</v>
      </c>
      <c r="S85" s="63">
        <v>0</v>
      </c>
      <c r="T85" s="63">
        <v>0</v>
      </c>
      <c r="U85" s="63">
        <v>0</v>
      </c>
      <c r="V85" s="63">
        <v>0</v>
      </c>
      <c r="W85" s="63">
        <v>3</v>
      </c>
      <c r="X85" s="63">
        <v>0</v>
      </c>
      <c r="Y85" s="63">
        <v>0</v>
      </c>
      <c r="Z85" s="63">
        <v>0</v>
      </c>
      <c r="AA85" s="63">
        <v>0</v>
      </c>
      <c r="AB85" s="63">
        <v>0</v>
      </c>
      <c r="AC85" s="63">
        <v>11</v>
      </c>
      <c r="AD85" s="63">
        <v>2</v>
      </c>
      <c r="AE85" s="63">
        <v>0</v>
      </c>
      <c r="AF85" s="63">
        <v>1</v>
      </c>
      <c r="AG85" s="63">
        <v>0</v>
      </c>
      <c r="AH85" s="63">
        <v>0</v>
      </c>
      <c r="AI85" s="63">
        <v>1</v>
      </c>
      <c r="AJ85" s="63">
        <v>0</v>
      </c>
      <c r="AK85" s="63">
        <v>0</v>
      </c>
      <c r="AL85" s="63">
        <v>24</v>
      </c>
      <c r="AM85" s="63">
        <v>0</v>
      </c>
      <c r="AN85" s="63">
        <v>0</v>
      </c>
      <c r="AO85" s="63">
        <v>5</v>
      </c>
      <c r="AP85" s="63">
        <v>0</v>
      </c>
      <c r="AQ85" s="63">
        <v>0</v>
      </c>
      <c r="AR85" s="63">
        <v>0</v>
      </c>
      <c r="AS85" s="63">
        <v>0</v>
      </c>
      <c r="AT85" s="63">
        <v>0</v>
      </c>
      <c r="AU85" s="63">
        <v>1</v>
      </c>
      <c r="AV85" s="63">
        <v>0</v>
      </c>
      <c r="AW85" s="63">
        <v>0</v>
      </c>
      <c r="AX85" s="63">
        <v>0</v>
      </c>
      <c r="AY85" s="63">
        <v>0</v>
      </c>
      <c r="AZ85" s="63">
        <v>0</v>
      </c>
      <c r="BA85" s="63">
        <v>0</v>
      </c>
      <c r="BB85" s="63">
        <v>10</v>
      </c>
      <c r="BC85" s="63">
        <v>0</v>
      </c>
      <c r="BD85" s="63">
        <v>3</v>
      </c>
      <c r="BE85" s="63">
        <v>1</v>
      </c>
      <c r="BF85" s="63">
        <v>0</v>
      </c>
      <c r="BG85" s="63">
        <v>0</v>
      </c>
      <c r="BH85" s="63">
        <v>0</v>
      </c>
      <c r="BI85" s="63">
        <v>17</v>
      </c>
      <c r="BJ85" s="63">
        <v>8</v>
      </c>
      <c r="BK85" s="63">
        <v>10</v>
      </c>
      <c r="BL85" s="63">
        <v>5</v>
      </c>
      <c r="BM85" s="63">
        <v>1</v>
      </c>
      <c r="BN85" s="63">
        <v>0</v>
      </c>
      <c r="BO85" s="63">
        <v>0</v>
      </c>
      <c r="BP85" s="63">
        <v>13</v>
      </c>
      <c r="BQ85" s="63">
        <v>223</v>
      </c>
      <c r="BR85" s="63">
        <v>56</v>
      </c>
      <c r="BS85" s="63">
        <v>5</v>
      </c>
      <c r="BT85" s="63">
        <v>10</v>
      </c>
      <c r="BU85" s="63">
        <v>0</v>
      </c>
      <c r="BV85" s="63">
        <v>1</v>
      </c>
      <c r="BW85" s="63">
        <v>5</v>
      </c>
      <c r="BX85" s="63">
        <v>0</v>
      </c>
      <c r="BY85" s="63">
        <v>17</v>
      </c>
      <c r="BZ85" s="63">
        <v>0</v>
      </c>
      <c r="CA85" s="63">
        <v>0</v>
      </c>
      <c r="CB85" s="63">
        <v>1</v>
      </c>
      <c r="CC85" s="63">
        <v>20</v>
      </c>
      <c r="CD85" s="63">
        <v>0</v>
      </c>
      <c r="CE85" s="63">
        <v>7</v>
      </c>
      <c r="CF85" s="63">
        <v>968</v>
      </c>
      <c r="CG85" s="63">
        <v>0</v>
      </c>
      <c r="CH85" s="63">
        <v>0</v>
      </c>
      <c r="CI85" s="63">
        <v>20</v>
      </c>
      <c r="CJ85" s="63">
        <v>3</v>
      </c>
      <c r="CK85" s="63">
        <v>19</v>
      </c>
      <c r="CL85" s="63">
        <v>1</v>
      </c>
      <c r="CM85" s="63">
        <v>44</v>
      </c>
      <c r="CN85" s="63">
        <v>0</v>
      </c>
      <c r="CO85" s="63">
        <v>13</v>
      </c>
      <c r="CP85" s="63">
        <v>24</v>
      </c>
      <c r="CQ85" s="63">
        <v>19</v>
      </c>
      <c r="CR85" s="63">
        <v>6</v>
      </c>
      <c r="CS85" s="63">
        <v>4529</v>
      </c>
      <c r="CT85" s="63">
        <v>7</v>
      </c>
      <c r="CU85" s="63">
        <v>9</v>
      </c>
      <c r="CV85" s="63">
        <v>62</v>
      </c>
      <c r="CW85" s="63">
        <v>898</v>
      </c>
      <c r="CX85" s="63">
        <v>213</v>
      </c>
      <c r="CY85" s="63">
        <v>1461</v>
      </c>
      <c r="CZ85" s="63">
        <v>5</v>
      </c>
      <c r="DA85" s="63">
        <v>0</v>
      </c>
      <c r="DB85" s="24">
        <v>1</v>
      </c>
      <c r="DC85" s="24">
        <v>8774</v>
      </c>
      <c r="DD85" s="44">
        <v>72</v>
      </c>
      <c r="DE85" s="63">
        <v>11955</v>
      </c>
      <c r="DF85" s="63">
        <v>0</v>
      </c>
      <c r="DG85" s="63">
        <v>0</v>
      </c>
      <c r="DH85" s="63">
        <v>0</v>
      </c>
      <c r="DI85" s="63">
        <v>0</v>
      </c>
      <c r="DJ85" s="63">
        <v>0</v>
      </c>
      <c r="DK85" s="24">
        <v>0</v>
      </c>
      <c r="DL85" s="63">
        <v>12027</v>
      </c>
      <c r="DM85" s="40">
        <v>20801</v>
      </c>
      <c r="DN85" s="40">
        <v>12025</v>
      </c>
      <c r="DO85" s="40">
        <v>24052</v>
      </c>
      <c r="DP85" s="40">
        <v>32826</v>
      </c>
      <c r="DQ85" s="40">
        <v>-8442</v>
      </c>
      <c r="DR85" s="40">
        <v>15610</v>
      </c>
      <c r="DS85" s="40">
        <v>24384</v>
      </c>
    </row>
    <row r="86" spans="1:123" ht="12.75" customHeight="1">
      <c r="A86" s="254">
        <v>593</v>
      </c>
      <c r="B86" s="83" t="s">
        <v>318</v>
      </c>
      <c r="C86" s="63">
        <v>125</v>
      </c>
      <c r="D86" s="63">
        <v>100</v>
      </c>
      <c r="E86" s="63">
        <v>29</v>
      </c>
      <c r="F86" s="63">
        <v>3</v>
      </c>
      <c r="G86" s="63">
        <v>62</v>
      </c>
      <c r="H86" s="63">
        <v>110</v>
      </c>
      <c r="I86" s="63">
        <v>0</v>
      </c>
      <c r="J86" s="63">
        <v>203</v>
      </c>
      <c r="K86" s="63">
        <v>411</v>
      </c>
      <c r="L86" s="63">
        <v>26</v>
      </c>
      <c r="M86" s="63">
        <v>0</v>
      </c>
      <c r="N86" s="63">
        <v>6</v>
      </c>
      <c r="O86" s="63">
        <v>28</v>
      </c>
      <c r="P86" s="63">
        <v>19</v>
      </c>
      <c r="Q86" s="63">
        <v>49</v>
      </c>
      <c r="R86" s="63">
        <v>50</v>
      </c>
      <c r="S86" s="63">
        <v>10</v>
      </c>
      <c r="T86" s="63">
        <v>45</v>
      </c>
      <c r="U86" s="63">
        <v>32</v>
      </c>
      <c r="V86" s="63">
        <v>78</v>
      </c>
      <c r="W86" s="63">
        <v>265</v>
      </c>
      <c r="X86" s="63">
        <v>489</v>
      </c>
      <c r="Y86" s="63">
        <v>274</v>
      </c>
      <c r="Z86" s="63">
        <v>0</v>
      </c>
      <c r="AA86" s="63">
        <v>470</v>
      </c>
      <c r="AB86" s="63">
        <v>147</v>
      </c>
      <c r="AC86" s="63">
        <v>124</v>
      </c>
      <c r="AD86" s="63">
        <v>60</v>
      </c>
      <c r="AE86" s="63">
        <v>174</v>
      </c>
      <c r="AF86" s="63">
        <v>104</v>
      </c>
      <c r="AG86" s="63">
        <v>1</v>
      </c>
      <c r="AH86" s="63">
        <v>0</v>
      </c>
      <c r="AI86" s="63">
        <v>136</v>
      </c>
      <c r="AJ86" s="63">
        <v>172</v>
      </c>
      <c r="AK86" s="63">
        <v>154</v>
      </c>
      <c r="AL86" s="63">
        <v>1196</v>
      </c>
      <c r="AM86" s="63">
        <v>8</v>
      </c>
      <c r="AN86" s="63">
        <v>9</v>
      </c>
      <c r="AO86" s="63">
        <v>678</v>
      </c>
      <c r="AP86" s="63">
        <v>68</v>
      </c>
      <c r="AQ86" s="63">
        <v>38</v>
      </c>
      <c r="AR86" s="63">
        <v>44</v>
      </c>
      <c r="AS86" s="63">
        <v>143</v>
      </c>
      <c r="AT86" s="63">
        <v>244</v>
      </c>
      <c r="AU86" s="63">
        <v>500</v>
      </c>
      <c r="AV86" s="63">
        <v>1814</v>
      </c>
      <c r="AW86" s="63">
        <v>55</v>
      </c>
      <c r="AX86" s="63">
        <v>179</v>
      </c>
      <c r="AY86" s="63">
        <v>1</v>
      </c>
      <c r="AZ86" s="63">
        <v>210</v>
      </c>
      <c r="BA86" s="63">
        <v>82</v>
      </c>
      <c r="BB86" s="63">
        <v>1612</v>
      </c>
      <c r="BC86" s="63">
        <v>61</v>
      </c>
      <c r="BD86" s="63">
        <v>517</v>
      </c>
      <c r="BE86" s="63">
        <v>85</v>
      </c>
      <c r="BF86" s="63">
        <v>0</v>
      </c>
      <c r="BG86" s="63">
        <v>17</v>
      </c>
      <c r="BH86" s="63">
        <v>0</v>
      </c>
      <c r="BI86" s="63">
        <v>373</v>
      </c>
      <c r="BJ86" s="63">
        <v>119</v>
      </c>
      <c r="BK86" s="63">
        <v>316</v>
      </c>
      <c r="BL86" s="63">
        <v>160</v>
      </c>
      <c r="BM86" s="63">
        <v>3617</v>
      </c>
      <c r="BN86" s="63">
        <v>100</v>
      </c>
      <c r="BO86" s="63">
        <v>1081</v>
      </c>
      <c r="BP86" s="63">
        <v>158</v>
      </c>
      <c r="BQ86" s="63">
        <v>11111</v>
      </c>
      <c r="BR86" s="63">
        <v>8255</v>
      </c>
      <c r="BS86" s="63">
        <v>399</v>
      </c>
      <c r="BT86" s="63">
        <v>238</v>
      </c>
      <c r="BU86" s="63">
        <v>0</v>
      </c>
      <c r="BV86" s="63">
        <v>7</v>
      </c>
      <c r="BW86" s="63">
        <v>489</v>
      </c>
      <c r="BX86" s="63">
        <v>0</v>
      </c>
      <c r="BY86" s="63">
        <v>637</v>
      </c>
      <c r="BZ86" s="63">
        <v>71</v>
      </c>
      <c r="CA86" s="63">
        <v>9</v>
      </c>
      <c r="CB86" s="63">
        <v>484</v>
      </c>
      <c r="CC86" s="63">
        <v>482</v>
      </c>
      <c r="CD86" s="63">
        <v>26</v>
      </c>
      <c r="CE86" s="63">
        <v>4288</v>
      </c>
      <c r="CF86" s="63">
        <v>168</v>
      </c>
      <c r="CG86" s="63">
        <v>569</v>
      </c>
      <c r="CH86" s="63">
        <v>47</v>
      </c>
      <c r="CI86" s="63">
        <v>446</v>
      </c>
      <c r="CJ86" s="63">
        <v>4738</v>
      </c>
      <c r="CK86" s="63">
        <v>407</v>
      </c>
      <c r="CL86" s="63">
        <v>891</v>
      </c>
      <c r="CM86" s="63">
        <v>2999</v>
      </c>
      <c r="CN86" s="63">
        <v>37</v>
      </c>
      <c r="CO86" s="63">
        <v>1504</v>
      </c>
      <c r="CP86" s="63">
        <v>105</v>
      </c>
      <c r="CQ86" s="63">
        <v>1321</v>
      </c>
      <c r="CR86" s="63">
        <v>361</v>
      </c>
      <c r="CS86" s="63">
        <v>113</v>
      </c>
      <c r="CT86" s="63">
        <v>91</v>
      </c>
      <c r="CU86" s="63">
        <v>2094</v>
      </c>
      <c r="CV86" s="63">
        <v>510</v>
      </c>
      <c r="CW86" s="63">
        <v>263</v>
      </c>
      <c r="CX86" s="63">
        <v>9</v>
      </c>
      <c r="CY86" s="63">
        <v>2150</v>
      </c>
      <c r="CZ86" s="63">
        <v>232</v>
      </c>
      <c r="DA86" s="63">
        <v>0</v>
      </c>
      <c r="DB86" s="24">
        <v>93</v>
      </c>
      <c r="DC86" s="24">
        <v>63085</v>
      </c>
      <c r="DD86" s="44">
        <v>22</v>
      </c>
      <c r="DE86" s="63">
        <v>17461</v>
      </c>
      <c r="DF86" s="63">
        <v>0</v>
      </c>
      <c r="DG86" s="63">
        <v>0</v>
      </c>
      <c r="DH86" s="63">
        <v>13570</v>
      </c>
      <c r="DI86" s="63">
        <v>70423</v>
      </c>
      <c r="DJ86" s="63">
        <v>-17</v>
      </c>
      <c r="DK86" s="24">
        <v>0</v>
      </c>
      <c r="DL86" s="63">
        <v>101459</v>
      </c>
      <c r="DM86" s="40">
        <v>164544</v>
      </c>
      <c r="DN86" s="40">
        <v>3502</v>
      </c>
      <c r="DO86" s="40">
        <v>104961</v>
      </c>
      <c r="DP86" s="40">
        <v>168046</v>
      </c>
      <c r="DQ86" s="40">
        <v>-144278</v>
      </c>
      <c r="DR86" s="40">
        <v>-39317</v>
      </c>
      <c r="DS86" s="40">
        <v>23768</v>
      </c>
    </row>
    <row r="87" spans="1:123" ht="12.75" customHeight="1">
      <c r="A87" s="254">
        <v>594</v>
      </c>
      <c r="B87" s="83" t="s">
        <v>319</v>
      </c>
      <c r="C87" s="63">
        <v>3</v>
      </c>
      <c r="D87" s="63">
        <v>0</v>
      </c>
      <c r="E87" s="63">
        <v>0</v>
      </c>
      <c r="F87" s="63">
        <v>0</v>
      </c>
      <c r="G87" s="63">
        <v>2</v>
      </c>
      <c r="H87" s="63">
        <v>3</v>
      </c>
      <c r="I87" s="63">
        <v>0</v>
      </c>
      <c r="J87" s="63">
        <v>32</v>
      </c>
      <c r="K87" s="63">
        <v>8</v>
      </c>
      <c r="L87" s="63">
        <v>1</v>
      </c>
      <c r="M87" s="63">
        <v>0</v>
      </c>
      <c r="N87" s="63">
        <v>0</v>
      </c>
      <c r="O87" s="63">
        <v>3</v>
      </c>
      <c r="P87" s="63">
        <v>2</v>
      </c>
      <c r="Q87" s="63">
        <v>2</v>
      </c>
      <c r="R87" s="63">
        <v>7</v>
      </c>
      <c r="S87" s="63">
        <v>0</v>
      </c>
      <c r="T87" s="63">
        <v>1</v>
      </c>
      <c r="U87" s="63">
        <v>1</v>
      </c>
      <c r="V87" s="63">
        <v>6</v>
      </c>
      <c r="W87" s="63">
        <v>45</v>
      </c>
      <c r="X87" s="63">
        <v>19</v>
      </c>
      <c r="Y87" s="63">
        <v>12</v>
      </c>
      <c r="Z87" s="63">
        <v>0</v>
      </c>
      <c r="AA87" s="63">
        <v>66</v>
      </c>
      <c r="AB87" s="63">
        <v>30</v>
      </c>
      <c r="AC87" s="63">
        <v>94</v>
      </c>
      <c r="AD87" s="63">
        <v>2</v>
      </c>
      <c r="AE87" s="63">
        <v>14</v>
      </c>
      <c r="AF87" s="63">
        <v>3</v>
      </c>
      <c r="AG87" s="63">
        <v>1</v>
      </c>
      <c r="AH87" s="63">
        <v>0</v>
      </c>
      <c r="AI87" s="63">
        <v>18</v>
      </c>
      <c r="AJ87" s="63">
        <v>5</v>
      </c>
      <c r="AK87" s="63">
        <v>2</v>
      </c>
      <c r="AL87" s="63">
        <v>78</v>
      </c>
      <c r="AM87" s="63">
        <v>1</v>
      </c>
      <c r="AN87" s="63">
        <v>0</v>
      </c>
      <c r="AO87" s="63">
        <v>69</v>
      </c>
      <c r="AP87" s="63">
        <v>2</v>
      </c>
      <c r="AQ87" s="63">
        <v>6</v>
      </c>
      <c r="AR87" s="63">
        <v>3</v>
      </c>
      <c r="AS87" s="63">
        <v>23</v>
      </c>
      <c r="AT87" s="63">
        <v>4</v>
      </c>
      <c r="AU87" s="63">
        <v>127</v>
      </c>
      <c r="AV87" s="63">
        <v>237</v>
      </c>
      <c r="AW87" s="63">
        <v>12</v>
      </c>
      <c r="AX87" s="63">
        <v>4</v>
      </c>
      <c r="AY87" s="63">
        <v>0</v>
      </c>
      <c r="AZ87" s="63">
        <v>12</v>
      </c>
      <c r="BA87" s="63">
        <v>6</v>
      </c>
      <c r="BB87" s="63">
        <v>64</v>
      </c>
      <c r="BC87" s="63">
        <v>0</v>
      </c>
      <c r="BD87" s="63">
        <v>76</v>
      </c>
      <c r="BE87" s="63">
        <v>25</v>
      </c>
      <c r="BF87" s="63">
        <v>0</v>
      </c>
      <c r="BG87" s="63">
        <v>5</v>
      </c>
      <c r="BH87" s="63">
        <v>0</v>
      </c>
      <c r="BI87" s="63">
        <v>19</v>
      </c>
      <c r="BJ87" s="63">
        <v>31</v>
      </c>
      <c r="BK87" s="63">
        <v>1</v>
      </c>
      <c r="BL87" s="63">
        <v>0</v>
      </c>
      <c r="BM87" s="63">
        <v>6</v>
      </c>
      <c r="BN87" s="63">
        <v>1</v>
      </c>
      <c r="BO87" s="63">
        <v>6</v>
      </c>
      <c r="BP87" s="63">
        <v>15</v>
      </c>
      <c r="BQ87" s="63">
        <v>2845</v>
      </c>
      <c r="BR87" s="63">
        <v>484</v>
      </c>
      <c r="BS87" s="63">
        <v>9</v>
      </c>
      <c r="BT87" s="63">
        <v>136</v>
      </c>
      <c r="BU87" s="63">
        <v>0</v>
      </c>
      <c r="BV87" s="63">
        <v>5</v>
      </c>
      <c r="BW87" s="63">
        <v>119</v>
      </c>
      <c r="BX87" s="63">
        <v>0</v>
      </c>
      <c r="BY87" s="63">
        <v>80</v>
      </c>
      <c r="BZ87" s="63">
        <v>3</v>
      </c>
      <c r="CA87" s="63">
        <v>2</v>
      </c>
      <c r="CB87" s="63">
        <v>40</v>
      </c>
      <c r="CC87" s="63">
        <v>21</v>
      </c>
      <c r="CD87" s="63">
        <v>7</v>
      </c>
      <c r="CE87" s="63">
        <v>1922</v>
      </c>
      <c r="CF87" s="63">
        <v>55</v>
      </c>
      <c r="CG87" s="63">
        <v>176</v>
      </c>
      <c r="CH87" s="63">
        <v>68</v>
      </c>
      <c r="CI87" s="63">
        <v>63</v>
      </c>
      <c r="CJ87" s="63">
        <v>215</v>
      </c>
      <c r="CK87" s="63">
        <v>15</v>
      </c>
      <c r="CL87" s="63">
        <v>31</v>
      </c>
      <c r="CM87" s="63">
        <v>17</v>
      </c>
      <c r="CN87" s="63">
        <v>1</v>
      </c>
      <c r="CO87" s="63">
        <v>77</v>
      </c>
      <c r="CP87" s="63">
        <v>5</v>
      </c>
      <c r="CQ87" s="63">
        <v>24</v>
      </c>
      <c r="CR87" s="63">
        <v>6</v>
      </c>
      <c r="CS87" s="63">
        <v>525</v>
      </c>
      <c r="CT87" s="63">
        <v>69</v>
      </c>
      <c r="CU87" s="63">
        <v>607</v>
      </c>
      <c r="CV87" s="63">
        <v>15</v>
      </c>
      <c r="CW87" s="63">
        <v>22</v>
      </c>
      <c r="CX87" s="63">
        <v>9</v>
      </c>
      <c r="CY87" s="63">
        <v>85</v>
      </c>
      <c r="CZ87" s="63">
        <v>7</v>
      </c>
      <c r="DA87" s="63">
        <v>0</v>
      </c>
      <c r="DB87" s="24">
        <v>59</v>
      </c>
      <c r="DC87" s="24">
        <v>9039</v>
      </c>
      <c r="DD87" s="44">
        <v>134</v>
      </c>
      <c r="DE87" s="63">
        <v>2205</v>
      </c>
      <c r="DF87" s="63">
        <v>0</v>
      </c>
      <c r="DG87" s="63">
        <v>0</v>
      </c>
      <c r="DH87" s="63">
        <v>0</v>
      </c>
      <c r="DI87" s="63">
        <v>0</v>
      </c>
      <c r="DJ87" s="63">
        <v>0</v>
      </c>
      <c r="DK87" s="24">
        <v>0</v>
      </c>
      <c r="DL87" s="63">
        <v>2339</v>
      </c>
      <c r="DM87" s="40">
        <v>11378</v>
      </c>
      <c r="DN87" s="40">
        <v>100</v>
      </c>
      <c r="DO87" s="40">
        <v>2439</v>
      </c>
      <c r="DP87" s="40">
        <v>11478</v>
      </c>
      <c r="DQ87" s="40">
        <v>-10741</v>
      </c>
      <c r="DR87" s="40">
        <v>-8302</v>
      </c>
      <c r="DS87" s="40">
        <v>737</v>
      </c>
    </row>
    <row r="88" spans="1:123" ht="12.75" customHeight="1">
      <c r="A88" s="255">
        <v>595</v>
      </c>
      <c r="B88" s="256" t="s">
        <v>320</v>
      </c>
      <c r="C88" s="64">
        <v>34</v>
      </c>
      <c r="D88" s="64">
        <v>16</v>
      </c>
      <c r="E88" s="64">
        <v>35</v>
      </c>
      <c r="F88" s="64">
        <v>25</v>
      </c>
      <c r="G88" s="64">
        <v>56</v>
      </c>
      <c r="H88" s="64">
        <v>37</v>
      </c>
      <c r="I88" s="64">
        <v>0</v>
      </c>
      <c r="J88" s="64">
        <v>182</v>
      </c>
      <c r="K88" s="64">
        <v>44</v>
      </c>
      <c r="L88" s="64">
        <v>10</v>
      </c>
      <c r="M88" s="64">
        <v>0</v>
      </c>
      <c r="N88" s="64">
        <v>6</v>
      </c>
      <c r="O88" s="64">
        <v>32</v>
      </c>
      <c r="P88" s="64">
        <v>49</v>
      </c>
      <c r="Q88" s="64">
        <v>26</v>
      </c>
      <c r="R88" s="64">
        <v>9</v>
      </c>
      <c r="S88" s="64">
        <v>3</v>
      </c>
      <c r="T88" s="64">
        <v>27</v>
      </c>
      <c r="U88" s="64">
        <v>25</v>
      </c>
      <c r="V88" s="64">
        <v>39</v>
      </c>
      <c r="W88" s="64">
        <v>75</v>
      </c>
      <c r="X88" s="64">
        <v>85</v>
      </c>
      <c r="Y88" s="64">
        <v>5</v>
      </c>
      <c r="Z88" s="64">
        <v>0</v>
      </c>
      <c r="AA88" s="64">
        <v>92</v>
      </c>
      <c r="AB88" s="64">
        <v>35</v>
      </c>
      <c r="AC88" s="64">
        <v>44</v>
      </c>
      <c r="AD88" s="64">
        <v>30</v>
      </c>
      <c r="AE88" s="64">
        <v>40</v>
      </c>
      <c r="AF88" s="64">
        <v>80</v>
      </c>
      <c r="AG88" s="64">
        <v>7</v>
      </c>
      <c r="AH88" s="64">
        <v>0</v>
      </c>
      <c r="AI88" s="64">
        <v>43</v>
      </c>
      <c r="AJ88" s="64">
        <v>47</v>
      </c>
      <c r="AK88" s="64">
        <v>15</v>
      </c>
      <c r="AL88" s="64">
        <v>413</v>
      </c>
      <c r="AM88" s="64">
        <v>1</v>
      </c>
      <c r="AN88" s="64">
        <v>0</v>
      </c>
      <c r="AO88" s="64">
        <v>60</v>
      </c>
      <c r="AP88" s="64">
        <v>20</v>
      </c>
      <c r="AQ88" s="64">
        <v>11</v>
      </c>
      <c r="AR88" s="64">
        <v>32</v>
      </c>
      <c r="AS88" s="64">
        <v>40</v>
      </c>
      <c r="AT88" s="64">
        <v>35</v>
      </c>
      <c r="AU88" s="64">
        <v>331</v>
      </c>
      <c r="AV88" s="64">
        <v>425</v>
      </c>
      <c r="AW88" s="64">
        <v>16</v>
      </c>
      <c r="AX88" s="64">
        <v>28</v>
      </c>
      <c r="AY88" s="64">
        <v>3</v>
      </c>
      <c r="AZ88" s="64">
        <v>16</v>
      </c>
      <c r="BA88" s="64">
        <v>15</v>
      </c>
      <c r="BB88" s="64">
        <v>451</v>
      </c>
      <c r="BC88" s="64">
        <v>7</v>
      </c>
      <c r="BD88" s="64">
        <v>176</v>
      </c>
      <c r="BE88" s="64">
        <v>38</v>
      </c>
      <c r="BF88" s="64">
        <v>0</v>
      </c>
      <c r="BG88" s="64">
        <v>14</v>
      </c>
      <c r="BH88" s="64">
        <v>11</v>
      </c>
      <c r="BI88" s="64">
        <v>373</v>
      </c>
      <c r="BJ88" s="64">
        <v>168</v>
      </c>
      <c r="BK88" s="64">
        <v>281</v>
      </c>
      <c r="BL88" s="64">
        <v>81</v>
      </c>
      <c r="BM88" s="64">
        <v>97</v>
      </c>
      <c r="BN88" s="64">
        <v>4</v>
      </c>
      <c r="BO88" s="64">
        <v>56</v>
      </c>
      <c r="BP88" s="64">
        <v>122</v>
      </c>
      <c r="BQ88" s="64">
        <v>1411</v>
      </c>
      <c r="BR88" s="64">
        <v>839</v>
      </c>
      <c r="BS88" s="64">
        <v>74</v>
      </c>
      <c r="BT88" s="64">
        <v>83</v>
      </c>
      <c r="BU88" s="64">
        <v>0</v>
      </c>
      <c r="BV88" s="64">
        <v>18</v>
      </c>
      <c r="BW88" s="64">
        <v>400</v>
      </c>
      <c r="BX88" s="64">
        <v>0</v>
      </c>
      <c r="BY88" s="64">
        <v>201</v>
      </c>
      <c r="BZ88" s="64">
        <v>23</v>
      </c>
      <c r="CA88" s="64">
        <v>8</v>
      </c>
      <c r="CB88" s="64">
        <v>150</v>
      </c>
      <c r="CC88" s="64">
        <v>67</v>
      </c>
      <c r="CD88" s="64">
        <v>60</v>
      </c>
      <c r="CE88" s="64">
        <v>2268</v>
      </c>
      <c r="CF88" s="64">
        <v>4212</v>
      </c>
      <c r="CG88" s="64">
        <v>235</v>
      </c>
      <c r="CH88" s="64">
        <v>2</v>
      </c>
      <c r="CI88" s="64">
        <v>1105</v>
      </c>
      <c r="CJ88" s="64">
        <v>2836</v>
      </c>
      <c r="CK88" s="64">
        <v>1249</v>
      </c>
      <c r="CL88" s="64">
        <v>579</v>
      </c>
      <c r="CM88" s="64">
        <v>1204</v>
      </c>
      <c r="CN88" s="64">
        <v>7</v>
      </c>
      <c r="CO88" s="64">
        <v>927</v>
      </c>
      <c r="CP88" s="64">
        <v>210</v>
      </c>
      <c r="CQ88" s="64">
        <v>1239</v>
      </c>
      <c r="CR88" s="64">
        <v>85</v>
      </c>
      <c r="CS88" s="64">
        <v>2876</v>
      </c>
      <c r="CT88" s="64">
        <v>26</v>
      </c>
      <c r="CU88" s="64">
        <v>816</v>
      </c>
      <c r="CV88" s="64">
        <v>259</v>
      </c>
      <c r="CW88" s="64">
        <v>320</v>
      </c>
      <c r="CX88" s="64">
        <v>201</v>
      </c>
      <c r="CY88" s="64">
        <v>4239</v>
      </c>
      <c r="CZ88" s="64">
        <v>236</v>
      </c>
      <c r="DA88" s="64">
        <v>0</v>
      </c>
      <c r="DB88" s="25">
        <v>73</v>
      </c>
      <c r="DC88" s="25">
        <v>33116</v>
      </c>
      <c r="DD88" s="51">
        <v>499</v>
      </c>
      <c r="DE88" s="64">
        <v>8886</v>
      </c>
      <c r="DF88" s="64">
        <v>76</v>
      </c>
      <c r="DG88" s="64">
        <v>0</v>
      </c>
      <c r="DH88" s="64">
        <v>0</v>
      </c>
      <c r="DI88" s="64">
        <v>367</v>
      </c>
      <c r="DJ88" s="64">
        <v>-97</v>
      </c>
      <c r="DK88" s="25">
        <v>1</v>
      </c>
      <c r="DL88" s="64">
        <v>9732</v>
      </c>
      <c r="DM88" s="48">
        <v>42848</v>
      </c>
      <c r="DN88" s="48">
        <v>2945</v>
      </c>
      <c r="DO88" s="48">
        <v>12677</v>
      </c>
      <c r="DP88" s="48">
        <v>45793</v>
      </c>
      <c r="DQ88" s="48">
        <v>-22909</v>
      </c>
      <c r="DR88" s="48">
        <v>-10232</v>
      </c>
      <c r="DS88" s="48">
        <v>22884</v>
      </c>
    </row>
    <row r="89" spans="1:123" ht="12.75" customHeight="1">
      <c r="A89" s="254">
        <v>611</v>
      </c>
      <c r="B89" s="83" t="s">
        <v>5</v>
      </c>
      <c r="C89" s="63">
        <v>0</v>
      </c>
      <c r="D89" s="63">
        <v>0</v>
      </c>
      <c r="E89" s="63">
        <v>0</v>
      </c>
      <c r="F89" s="63">
        <v>0</v>
      </c>
      <c r="G89" s="63">
        <v>0</v>
      </c>
      <c r="H89" s="63">
        <v>0</v>
      </c>
      <c r="I89" s="63">
        <v>0</v>
      </c>
      <c r="J89" s="63">
        <v>0</v>
      </c>
      <c r="K89" s="63">
        <v>0</v>
      </c>
      <c r="L89" s="63">
        <v>0</v>
      </c>
      <c r="M89" s="63">
        <v>0</v>
      </c>
      <c r="N89" s="63">
        <v>0</v>
      </c>
      <c r="O89" s="63">
        <v>0</v>
      </c>
      <c r="P89" s="63">
        <v>0</v>
      </c>
      <c r="Q89" s="63">
        <v>0</v>
      </c>
      <c r="R89" s="63">
        <v>0</v>
      </c>
      <c r="S89" s="63">
        <v>0</v>
      </c>
      <c r="T89" s="63">
        <v>0</v>
      </c>
      <c r="U89" s="63">
        <v>0</v>
      </c>
      <c r="V89" s="63">
        <v>0</v>
      </c>
      <c r="W89" s="63">
        <v>0</v>
      </c>
      <c r="X89" s="63">
        <v>0</v>
      </c>
      <c r="Y89" s="63">
        <v>0</v>
      </c>
      <c r="Z89" s="63">
        <v>0</v>
      </c>
      <c r="AA89" s="63">
        <v>0</v>
      </c>
      <c r="AB89" s="63">
        <v>0</v>
      </c>
      <c r="AC89" s="63">
        <v>0</v>
      </c>
      <c r="AD89" s="63">
        <v>0</v>
      </c>
      <c r="AE89" s="63">
        <v>0</v>
      </c>
      <c r="AF89" s="63">
        <v>0</v>
      </c>
      <c r="AG89" s="63">
        <v>0</v>
      </c>
      <c r="AH89" s="63">
        <v>0</v>
      </c>
      <c r="AI89" s="63">
        <v>0</v>
      </c>
      <c r="AJ89" s="63">
        <v>0</v>
      </c>
      <c r="AK89" s="63">
        <v>0</v>
      </c>
      <c r="AL89" s="63">
        <v>0</v>
      </c>
      <c r="AM89" s="63">
        <v>0</v>
      </c>
      <c r="AN89" s="63">
        <v>0</v>
      </c>
      <c r="AO89" s="63">
        <v>0</v>
      </c>
      <c r="AP89" s="63">
        <v>0</v>
      </c>
      <c r="AQ89" s="63">
        <v>0</v>
      </c>
      <c r="AR89" s="63">
        <v>0</v>
      </c>
      <c r="AS89" s="63">
        <v>0</v>
      </c>
      <c r="AT89" s="63">
        <v>0</v>
      </c>
      <c r="AU89" s="63">
        <v>0</v>
      </c>
      <c r="AV89" s="63">
        <v>0</v>
      </c>
      <c r="AW89" s="63">
        <v>0</v>
      </c>
      <c r="AX89" s="63">
        <v>0</v>
      </c>
      <c r="AY89" s="63">
        <v>0</v>
      </c>
      <c r="AZ89" s="63">
        <v>0</v>
      </c>
      <c r="BA89" s="63">
        <v>0</v>
      </c>
      <c r="BB89" s="63">
        <v>0</v>
      </c>
      <c r="BC89" s="63">
        <v>0</v>
      </c>
      <c r="BD89" s="63">
        <v>0</v>
      </c>
      <c r="BE89" s="63">
        <v>0</v>
      </c>
      <c r="BF89" s="63">
        <v>0</v>
      </c>
      <c r="BG89" s="63">
        <v>0</v>
      </c>
      <c r="BH89" s="63">
        <v>0</v>
      </c>
      <c r="BI89" s="63">
        <v>0</v>
      </c>
      <c r="BJ89" s="63">
        <v>0</v>
      </c>
      <c r="BK89" s="63">
        <v>0</v>
      </c>
      <c r="BL89" s="63">
        <v>0</v>
      </c>
      <c r="BM89" s="63">
        <v>0</v>
      </c>
      <c r="BN89" s="63">
        <v>0</v>
      </c>
      <c r="BO89" s="63">
        <v>0</v>
      </c>
      <c r="BP89" s="63">
        <v>0</v>
      </c>
      <c r="BQ89" s="63">
        <v>0</v>
      </c>
      <c r="BR89" s="63">
        <v>0</v>
      </c>
      <c r="BS89" s="63">
        <v>0</v>
      </c>
      <c r="BT89" s="63">
        <v>0</v>
      </c>
      <c r="BU89" s="63">
        <v>0</v>
      </c>
      <c r="BV89" s="63">
        <v>0</v>
      </c>
      <c r="BW89" s="63">
        <v>0</v>
      </c>
      <c r="BX89" s="63">
        <v>0</v>
      </c>
      <c r="BY89" s="63">
        <v>0</v>
      </c>
      <c r="BZ89" s="63">
        <v>0</v>
      </c>
      <c r="CA89" s="63">
        <v>0</v>
      </c>
      <c r="CB89" s="63">
        <v>0</v>
      </c>
      <c r="CC89" s="63">
        <v>0</v>
      </c>
      <c r="CD89" s="63">
        <v>0</v>
      </c>
      <c r="CE89" s="63">
        <v>0</v>
      </c>
      <c r="CF89" s="63">
        <v>0</v>
      </c>
      <c r="CG89" s="63">
        <v>0</v>
      </c>
      <c r="CH89" s="63">
        <v>0</v>
      </c>
      <c r="CI89" s="63">
        <v>0</v>
      </c>
      <c r="CJ89" s="63">
        <v>0</v>
      </c>
      <c r="CK89" s="63">
        <v>0</v>
      </c>
      <c r="CL89" s="63">
        <v>0</v>
      </c>
      <c r="CM89" s="63">
        <v>0</v>
      </c>
      <c r="CN89" s="63">
        <v>0</v>
      </c>
      <c r="CO89" s="63">
        <v>0</v>
      </c>
      <c r="CP89" s="63">
        <v>0</v>
      </c>
      <c r="CQ89" s="63">
        <v>0</v>
      </c>
      <c r="CR89" s="63">
        <v>0</v>
      </c>
      <c r="CS89" s="63">
        <v>0</v>
      </c>
      <c r="CT89" s="63">
        <v>0</v>
      </c>
      <c r="CU89" s="63">
        <v>0</v>
      </c>
      <c r="CV89" s="63">
        <v>0</v>
      </c>
      <c r="CW89" s="63">
        <v>0</v>
      </c>
      <c r="CX89" s="63">
        <v>0</v>
      </c>
      <c r="CY89" s="63">
        <v>0</v>
      </c>
      <c r="CZ89" s="63">
        <v>0</v>
      </c>
      <c r="DA89" s="63">
        <v>0</v>
      </c>
      <c r="DB89" s="24">
        <v>6003</v>
      </c>
      <c r="DC89" s="24">
        <v>6003</v>
      </c>
      <c r="DD89" s="44">
        <v>0</v>
      </c>
      <c r="DE89" s="63">
        <v>9728</v>
      </c>
      <c r="DF89" s="63">
        <v>262795</v>
      </c>
      <c r="DG89" s="63">
        <v>122001</v>
      </c>
      <c r="DH89" s="63">
        <v>0</v>
      </c>
      <c r="DI89" s="63">
        <v>0</v>
      </c>
      <c r="DJ89" s="63">
        <v>0</v>
      </c>
      <c r="DK89" s="24">
        <v>0</v>
      </c>
      <c r="DL89" s="63">
        <v>394524</v>
      </c>
      <c r="DM89" s="40">
        <v>400527</v>
      </c>
      <c r="DN89" s="40">
        <v>0</v>
      </c>
      <c r="DO89" s="40">
        <v>394524</v>
      </c>
      <c r="DP89" s="40">
        <v>400527</v>
      </c>
      <c r="DQ89" s="40">
        <v>0</v>
      </c>
      <c r="DR89" s="40">
        <v>394524</v>
      </c>
      <c r="DS89" s="40">
        <v>400527</v>
      </c>
    </row>
    <row r="90" spans="1:123" ht="12.75" customHeight="1">
      <c r="A90" s="254">
        <v>631</v>
      </c>
      <c r="B90" s="83" t="s">
        <v>321</v>
      </c>
      <c r="C90" s="63">
        <v>0</v>
      </c>
      <c r="D90" s="63">
        <v>0</v>
      </c>
      <c r="E90" s="63">
        <v>4</v>
      </c>
      <c r="F90" s="63">
        <v>0</v>
      </c>
      <c r="G90" s="63">
        <v>0</v>
      </c>
      <c r="H90" s="63">
        <v>0</v>
      </c>
      <c r="I90" s="63">
        <v>0</v>
      </c>
      <c r="J90" s="63">
        <v>31</v>
      </c>
      <c r="K90" s="63">
        <v>1</v>
      </c>
      <c r="L90" s="63">
        <v>1</v>
      </c>
      <c r="M90" s="63">
        <v>0</v>
      </c>
      <c r="N90" s="63">
        <v>0</v>
      </c>
      <c r="O90" s="63">
        <v>0</v>
      </c>
      <c r="P90" s="63">
        <v>5</v>
      </c>
      <c r="Q90" s="63">
        <v>0</v>
      </c>
      <c r="R90" s="63">
        <v>14</v>
      </c>
      <c r="S90" s="63">
        <v>0</v>
      </c>
      <c r="T90" s="63">
        <v>0</v>
      </c>
      <c r="U90" s="63">
        <v>1</v>
      </c>
      <c r="V90" s="63">
        <v>7</v>
      </c>
      <c r="W90" s="63">
        <v>44</v>
      </c>
      <c r="X90" s="63">
        <v>82</v>
      </c>
      <c r="Y90" s="63">
        <v>41</v>
      </c>
      <c r="Z90" s="63">
        <v>0</v>
      </c>
      <c r="AA90" s="63">
        <v>15</v>
      </c>
      <c r="AB90" s="63">
        <v>21</v>
      </c>
      <c r="AC90" s="63">
        <v>6</v>
      </c>
      <c r="AD90" s="63">
        <v>1</v>
      </c>
      <c r="AE90" s="63">
        <v>1</v>
      </c>
      <c r="AF90" s="63">
        <v>26</v>
      </c>
      <c r="AG90" s="63">
        <v>0</v>
      </c>
      <c r="AH90" s="63">
        <v>0</v>
      </c>
      <c r="AI90" s="63">
        <v>44</v>
      </c>
      <c r="AJ90" s="63">
        <v>44</v>
      </c>
      <c r="AK90" s="63">
        <v>12</v>
      </c>
      <c r="AL90" s="63">
        <v>27</v>
      </c>
      <c r="AM90" s="63">
        <v>2</v>
      </c>
      <c r="AN90" s="63">
        <v>0</v>
      </c>
      <c r="AO90" s="63">
        <v>0</v>
      </c>
      <c r="AP90" s="63">
        <v>0</v>
      </c>
      <c r="AQ90" s="63">
        <v>17</v>
      </c>
      <c r="AR90" s="63">
        <v>14</v>
      </c>
      <c r="AS90" s="63">
        <v>41</v>
      </c>
      <c r="AT90" s="63">
        <v>23</v>
      </c>
      <c r="AU90" s="63">
        <v>82</v>
      </c>
      <c r="AV90" s="63">
        <v>477</v>
      </c>
      <c r="AW90" s="63">
        <v>23</v>
      </c>
      <c r="AX90" s="63">
        <v>24</v>
      </c>
      <c r="AY90" s="63">
        <v>7</v>
      </c>
      <c r="AZ90" s="63">
        <v>13</v>
      </c>
      <c r="BA90" s="63">
        <v>12</v>
      </c>
      <c r="BB90" s="63">
        <v>129</v>
      </c>
      <c r="BC90" s="63">
        <v>1</v>
      </c>
      <c r="BD90" s="63">
        <v>87</v>
      </c>
      <c r="BE90" s="63">
        <v>23</v>
      </c>
      <c r="BF90" s="63">
        <v>0</v>
      </c>
      <c r="BG90" s="63">
        <v>1</v>
      </c>
      <c r="BH90" s="63">
        <v>0</v>
      </c>
      <c r="BI90" s="63">
        <v>72</v>
      </c>
      <c r="BJ90" s="63">
        <v>2</v>
      </c>
      <c r="BK90" s="63">
        <v>34</v>
      </c>
      <c r="BL90" s="63">
        <v>11</v>
      </c>
      <c r="BM90" s="63">
        <v>242</v>
      </c>
      <c r="BN90" s="63">
        <v>11</v>
      </c>
      <c r="BO90" s="63">
        <v>6</v>
      </c>
      <c r="BP90" s="63">
        <v>15</v>
      </c>
      <c r="BQ90" s="63">
        <v>214</v>
      </c>
      <c r="BR90" s="63">
        <v>77</v>
      </c>
      <c r="BS90" s="63">
        <v>0</v>
      </c>
      <c r="BT90" s="63">
        <v>0</v>
      </c>
      <c r="BU90" s="63">
        <v>0</v>
      </c>
      <c r="BV90" s="63">
        <v>56</v>
      </c>
      <c r="BW90" s="63">
        <v>36</v>
      </c>
      <c r="BX90" s="63">
        <v>36</v>
      </c>
      <c r="BY90" s="63">
        <v>19</v>
      </c>
      <c r="BZ90" s="63">
        <v>1</v>
      </c>
      <c r="CA90" s="63">
        <v>1</v>
      </c>
      <c r="CB90" s="63">
        <v>15</v>
      </c>
      <c r="CC90" s="63">
        <v>13</v>
      </c>
      <c r="CD90" s="63">
        <v>3</v>
      </c>
      <c r="CE90" s="63">
        <v>1310</v>
      </c>
      <c r="CF90" s="63">
        <v>38</v>
      </c>
      <c r="CG90" s="63">
        <v>100</v>
      </c>
      <c r="CH90" s="63">
        <v>8</v>
      </c>
      <c r="CI90" s="63">
        <v>42</v>
      </c>
      <c r="CJ90" s="63">
        <v>27</v>
      </c>
      <c r="CK90" s="63">
        <v>0</v>
      </c>
      <c r="CL90" s="63">
        <v>0</v>
      </c>
      <c r="CM90" s="63">
        <v>81</v>
      </c>
      <c r="CN90" s="63">
        <v>0</v>
      </c>
      <c r="CO90" s="63">
        <v>29</v>
      </c>
      <c r="CP90" s="63">
        <v>4</v>
      </c>
      <c r="CQ90" s="63">
        <v>0</v>
      </c>
      <c r="CR90" s="63">
        <v>15</v>
      </c>
      <c r="CS90" s="63">
        <v>46</v>
      </c>
      <c r="CT90" s="63">
        <v>0</v>
      </c>
      <c r="CU90" s="63">
        <v>225</v>
      </c>
      <c r="CV90" s="63">
        <v>23</v>
      </c>
      <c r="CW90" s="63">
        <v>53</v>
      </c>
      <c r="CX90" s="63">
        <v>58</v>
      </c>
      <c r="CY90" s="63">
        <v>91</v>
      </c>
      <c r="CZ90" s="63">
        <v>35</v>
      </c>
      <c r="DA90" s="63">
        <v>0</v>
      </c>
      <c r="DB90" s="24">
        <v>11</v>
      </c>
      <c r="DC90" s="24">
        <v>4464</v>
      </c>
      <c r="DD90" s="44">
        <v>0</v>
      </c>
      <c r="DE90" s="63">
        <v>33101</v>
      </c>
      <c r="DF90" s="63">
        <v>146165</v>
      </c>
      <c r="DG90" s="63">
        <v>15768</v>
      </c>
      <c r="DH90" s="63">
        <v>0</v>
      </c>
      <c r="DI90" s="63">
        <v>0</v>
      </c>
      <c r="DJ90" s="63">
        <v>0</v>
      </c>
      <c r="DK90" s="24">
        <v>0</v>
      </c>
      <c r="DL90" s="63">
        <v>195034</v>
      </c>
      <c r="DM90" s="40">
        <v>199498</v>
      </c>
      <c r="DN90" s="40">
        <v>15103</v>
      </c>
      <c r="DO90" s="40">
        <v>210137</v>
      </c>
      <c r="DP90" s="40">
        <v>214601</v>
      </c>
      <c r="DQ90" s="40">
        <v>-14406</v>
      </c>
      <c r="DR90" s="40">
        <v>195731</v>
      </c>
      <c r="DS90" s="40">
        <v>200195</v>
      </c>
    </row>
    <row r="91" spans="1:123" ht="12.75" customHeight="1">
      <c r="A91" s="254">
        <v>632</v>
      </c>
      <c r="B91" s="83" t="s">
        <v>322</v>
      </c>
      <c r="C91" s="63">
        <v>49</v>
      </c>
      <c r="D91" s="63">
        <v>3</v>
      </c>
      <c r="E91" s="63">
        <v>0</v>
      </c>
      <c r="F91" s="63">
        <v>156</v>
      </c>
      <c r="G91" s="63">
        <v>63</v>
      </c>
      <c r="H91" s="63">
        <v>92</v>
      </c>
      <c r="I91" s="63">
        <v>0</v>
      </c>
      <c r="J91" s="63">
        <v>600</v>
      </c>
      <c r="K91" s="63">
        <v>295</v>
      </c>
      <c r="L91" s="63">
        <v>13</v>
      </c>
      <c r="M91" s="63">
        <v>0</v>
      </c>
      <c r="N91" s="63">
        <v>53</v>
      </c>
      <c r="O91" s="63">
        <v>130</v>
      </c>
      <c r="P91" s="63">
        <v>22</v>
      </c>
      <c r="Q91" s="63">
        <v>86</v>
      </c>
      <c r="R91" s="63">
        <v>61</v>
      </c>
      <c r="S91" s="63">
        <v>23</v>
      </c>
      <c r="T91" s="63">
        <v>79</v>
      </c>
      <c r="U91" s="63">
        <v>98</v>
      </c>
      <c r="V91" s="63">
        <v>1536</v>
      </c>
      <c r="W91" s="63">
        <v>1801</v>
      </c>
      <c r="X91" s="63">
        <v>6255</v>
      </c>
      <c r="Y91" s="63">
        <v>2696</v>
      </c>
      <c r="Z91" s="63">
        <v>0</v>
      </c>
      <c r="AA91" s="63">
        <v>6817</v>
      </c>
      <c r="AB91" s="63">
        <v>1532</v>
      </c>
      <c r="AC91" s="63">
        <v>1148</v>
      </c>
      <c r="AD91" s="63">
        <v>279</v>
      </c>
      <c r="AE91" s="63">
        <v>1255</v>
      </c>
      <c r="AF91" s="63">
        <v>664</v>
      </c>
      <c r="AG91" s="63">
        <v>27</v>
      </c>
      <c r="AH91" s="63">
        <v>4</v>
      </c>
      <c r="AI91" s="63">
        <v>965</v>
      </c>
      <c r="AJ91" s="63">
        <v>508</v>
      </c>
      <c r="AK91" s="63">
        <v>212</v>
      </c>
      <c r="AL91" s="63">
        <v>5707</v>
      </c>
      <c r="AM91" s="63">
        <v>22</v>
      </c>
      <c r="AN91" s="63">
        <v>3</v>
      </c>
      <c r="AO91" s="63">
        <v>2198</v>
      </c>
      <c r="AP91" s="63">
        <v>621</v>
      </c>
      <c r="AQ91" s="63">
        <v>106</v>
      </c>
      <c r="AR91" s="63">
        <v>123</v>
      </c>
      <c r="AS91" s="63">
        <v>1037</v>
      </c>
      <c r="AT91" s="63">
        <v>1503</v>
      </c>
      <c r="AU91" s="63">
        <v>8818</v>
      </c>
      <c r="AV91" s="63">
        <v>17958</v>
      </c>
      <c r="AW91" s="63">
        <v>602</v>
      </c>
      <c r="AX91" s="63">
        <v>1027</v>
      </c>
      <c r="AY91" s="63">
        <v>147</v>
      </c>
      <c r="AZ91" s="63">
        <v>623</v>
      </c>
      <c r="BA91" s="63">
        <v>257</v>
      </c>
      <c r="BB91" s="63">
        <v>6065</v>
      </c>
      <c r="BC91" s="63">
        <v>156</v>
      </c>
      <c r="BD91" s="63">
        <v>14740</v>
      </c>
      <c r="BE91" s="63">
        <v>365</v>
      </c>
      <c r="BF91" s="63">
        <v>0</v>
      </c>
      <c r="BG91" s="63">
        <v>216</v>
      </c>
      <c r="BH91" s="63">
        <v>44</v>
      </c>
      <c r="BI91" s="63">
        <v>266</v>
      </c>
      <c r="BJ91" s="63">
        <v>60</v>
      </c>
      <c r="BK91" s="63">
        <v>358</v>
      </c>
      <c r="BL91" s="63">
        <v>113</v>
      </c>
      <c r="BM91" s="63">
        <v>1353</v>
      </c>
      <c r="BN91" s="63">
        <v>171</v>
      </c>
      <c r="BO91" s="63">
        <v>0</v>
      </c>
      <c r="BP91" s="63">
        <v>0</v>
      </c>
      <c r="BQ91" s="63">
        <v>1642</v>
      </c>
      <c r="BR91" s="63">
        <v>76</v>
      </c>
      <c r="BS91" s="63">
        <v>0</v>
      </c>
      <c r="BT91" s="63">
        <v>0</v>
      </c>
      <c r="BU91" s="63">
        <v>0</v>
      </c>
      <c r="BV91" s="63">
        <v>34</v>
      </c>
      <c r="BW91" s="63">
        <v>182</v>
      </c>
      <c r="BX91" s="63">
        <v>0</v>
      </c>
      <c r="BY91" s="63">
        <v>287</v>
      </c>
      <c r="BZ91" s="63">
        <v>10</v>
      </c>
      <c r="CA91" s="63">
        <v>4</v>
      </c>
      <c r="CB91" s="63">
        <v>174</v>
      </c>
      <c r="CC91" s="63">
        <v>23</v>
      </c>
      <c r="CD91" s="63">
        <v>0</v>
      </c>
      <c r="CE91" s="63">
        <v>2055</v>
      </c>
      <c r="CF91" s="63">
        <v>44</v>
      </c>
      <c r="CG91" s="63">
        <v>361</v>
      </c>
      <c r="CH91" s="63">
        <v>18</v>
      </c>
      <c r="CI91" s="63">
        <v>107</v>
      </c>
      <c r="CJ91" s="63">
        <v>56</v>
      </c>
      <c r="CK91" s="63">
        <v>0</v>
      </c>
      <c r="CL91" s="63">
        <v>414</v>
      </c>
      <c r="CM91" s="63">
        <v>1956</v>
      </c>
      <c r="CN91" s="63">
        <v>5</v>
      </c>
      <c r="CO91" s="63">
        <v>6</v>
      </c>
      <c r="CP91" s="63">
        <v>8</v>
      </c>
      <c r="CQ91" s="63">
        <v>0</v>
      </c>
      <c r="CR91" s="63">
        <v>226</v>
      </c>
      <c r="CS91" s="63">
        <v>23</v>
      </c>
      <c r="CT91" s="63">
        <v>54</v>
      </c>
      <c r="CU91" s="63">
        <v>76</v>
      </c>
      <c r="CV91" s="63">
        <v>0</v>
      </c>
      <c r="CW91" s="63">
        <v>0</v>
      </c>
      <c r="CX91" s="63">
        <v>0</v>
      </c>
      <c r="CY91" s="63">
        <v>7</v>
      </c>
      <c r="CZ91" s="63">
        <v>6</v>
      </c>
      <c r="DA91" s="63">
        <v>0</v>
      </c>
      <c r="DB91" s="24">
        <v>653</v>
      </c>
      <c r="DC91" s="24">
        <v>100688</v>
      </c>
      <c r="DD91" s="44">
        <v>0</v>
      </c>
      <c r="DE91" s="63">
        <v>51</v>
      </c>
      <c r="DF91" s="63">
        <v>9919</v>
      </c>
      <c r="DG91" s="63">
        <v>1746</v>
      </c>
      <c r="DH91" s="63">
        <v>0</v>
      </c>
      <c r="DI91" s="63">
        <v>0</v>
      </c>
      <c r="DJ91" s="63">
        <v>0</v>
      </c>
      <c r="DK91" s="24">
        <v>0</v>
      </c>
      <c r="DL91" s="63">
        <v>11716</v>
      </c>
      <c r="DM91" s="40">
        <v>112404</v>
      </c>
      <c r="DN91" s="40">
        <v>2712</v>
      </c>
      <c r="DO91" s="40">
        <v>14428</v>
      </c>
      <c r="DP91" s="40">
        <v>115116</v>
      </c>
      <c r="DQ91" s="40">
        <v>-71853</v>
      </c>
      <c r="DR91" s="40">
        <v>-57425</v>
      </c>
      <c r="DS91" s="40">
        <v>43263</v>
      </c>
    </row>
    <row r="92" spans="1:123" ht="12.75" customHeight="1">
      <c r="A92" s="254">
        <v>641</v>
      </c>
      <c r="B92" s="83" t="s">
        <v>323</v>
      </c>
      <c r="C92" s="63">
        <v>0</v>
      </c>
      <c r="D92" s="63">
        <v>0</v>
      </c>
      <c r="E92" s="63">
        <v>0</v>
      </c>
      <c r="F92" s="63">
        <v>0</v>
      </c>
      <c r="G92" s="63">
        <v>0</v>
      </c>
      <c r="H92" s="63">
        <v>0</v>
      </c>
      <c r="I92" s="63">
        <v>0</v>
      </c>
      <c r="J92" s="63">
        <v>0</v>
      </c>
      <c r="K92" s="63">
        <v>0</v>
      </c>
      <c r="L92" s="63">
        <v>0</v>
      </c>
      <c r="M92" s="63">
        <v>0</v>
      </c>
      <c r="N92" s="63">
        <v>0</v>
      </c>
      <c r="O92" s="63">
        <v>0</v>
      </c>
      <c r="P92" s="63">
        <v>0</v>
      </c>
      <c r="Q92" s="63">
        <v>0</v>
      </c>
      <c r="R92" s="63">
        <v>0</v>
      </c>
      <c r="S92" s="63">
        <v>0</v>
      </c>
      <c r="T92" s="63">
        <v>0</v>
      </c>
      <c r="U92" s="63">
        <v>0</v>
      </c>
      <c r="V92" s="63">
        <v>0</v>
      </c>
      <c r="W92" s="63">
        <v>0</v>
      </c>
      <c r="X92" s="63">
        <v>0</v>
      </c>
      <c r="Y92" s="63">
        <v>0</v>
      </c>
      <c r="Z92" s="63">
        <v>0</v>
      </c>
      <c r="AA92" s="63">
        <v>0</v>
      </c>
      <c r="AB92" s="63">
        <v>0</v>
      </c>
      <c r="AC92" s="63">
        <v>0</v>
      </c>
      <c r="AD92" s="63">
        <v>0</v>
      </c>
      <c r="AE92" s="63">
        <v>0</v>
      </c>
      <c r="AF92" s="63">
        <v>0</v>
      </c>
      <c r="AG92" s="63">
        <v>0</v>
      </c>
      <c r="AH92" s="63">
        <v>0</v>
      </c>
      <c r="AI92" s="63">
        <v>0</v>
      </c>
      <c r="AJ92" s="63">
        <v>0</v>
      </c>
      <c r="AK92" s="63">
        <v>0</v>
      </c>
      <c r="AL92" s="63">
        <v>0</v>
      </c>
      <c r="AM92" s="63">
        <v>0</v>
      </c>
      <c r="AN92" s="63">
        <v>0</v>
      </c>
      <c r="AO92" s="63">
        <v>0</v>
      </c>
      <c r="AP92" s="63">
        <v>0</v>
      </c>
      <c r="AQ92" s="63">
        <v>0</v>
      </c>
      <c r="AR92" s="63">
        <v>0</v>
      </c>
      <c r="AS92" s="63">
        <v>0</v>
      </c>
      <c r="AT92" s="63">
        <v>0</v>
      </c>
      <c r="AU92" s="63">
        <v>0</v>
      </c>
      <c r="AV92" s="63">
        <v>0</v>
      </c>
      <c r="AW92" s="63">
        <v>0</v>
      </c>
      <c r="AX92" s="63">
        <v>0</v>
      </c>
      <c r="AY92" s="63">
        <v>0</v>
      </c>
      <c r="AZ92" s="63">
        <v>0</v>
      </c>
      <c r="BA92" s="63">
        <v>0</v>
      </c>
      <c r="BB92" s="63">
        <v>0</v>
      </c>
      <c r="BC92" s="63">
        <v>0</v>
      </c>
      <c r="BD92" s="63">
        <v>0</v>
      </c>
      <c r="BE92" s="63">
        <v>0</v>
      </c>
      <c r="BF92" s="63">
        <v>0</v>
      </c>
      <c r="BG92" s="63">
        <v>0</v>
      </c>
      <c r="BH92" s="63">
        <v>0</v>
      </c>
      <c r="BI92" s="63">
        <v>0</v>
      </c>
      <c r="BJ92" s="63">
        <v>0</v>
      </c>
      <c r="BK92" s="63">
        <v>0</v>
      </c>
      <c r="BL92" s="63">
        <v>0</v>
      </c>
      <c r="BM92" s="63">
        <v>0</v>
      </c>
      <c r="BN92" s="63">
        <v>0</v>
      </c>
      <c r="BO92" s="63">
        <v>0</v>
      </c>
      <c r="BP92" s="63">
        <v>0</v>
      </c>
      <c r="BQ92" s="63">
        <v>0</v>
      </c>
      <c r="BR92" s="63">
        <v>0</v>
      </c>
      <c r="BS92" s="63">
        <v>0</v>
      </c>
      <c r="BT92" s="63">
        <v>0</v>
      </c>
      <c r="BU92" s="63">
        <v>0</v>
      </c>
      <c r="BV92" s="63">
        <v>0</v>
      </c>
      <c r="BW92" s="63">
        <v>0</v>
      </c>
      <c r="BX92" s="63">
        <v>0</v>
      </c>
      <c r="BY92" s="63">
        <v>0</v>
      </c>
      <c r="BZ92" s="63">
        <v>0</v>
      </c>
      <c r="CA92" s="63">
        <v>0</v>
      </c>
      <c r="CB92" s="63">
        <v>0</v>
      </c>
      <c r="CC92" s="63">
        <v>0</v>
      </c>
      <c r="CD92" s="63">
        <v>0</v>
      </c>
      <c r="CE92" s="63">
        <v>0</v>
      </c>
      <c r="CF92" s="63">
        <v>0</v>
      </c>
      <c r="CG92" s="63">
        <v>0</v>
      </c>
      <c r="CH92" s="63">
        <v>0</v>
      </c>
      <c r="CI92" s="63">
        <v>0</v>
      </c>
      <c r="CJ92" s="63">
        <v>0</v>
      </c>
      <c r="CK92" s="63">
        <v>0</v>
      </c>
      <c r="CL92" s="63">
        <v>0</v>
      </c>
      <c r="CM92" s="63">
        <v>13643</v>
      </c>
      <c r="CN92" s="63">
        <v>0</v>
      </c>
      <c r="CO92" s="63">
        <v>0</v>
      </c>
      <c r="CP92" s="63">
        <v>83</v>
      </c>
      <c r="CQ92" s="63">
        <v>0</v>
      </c>
      <c r="CR92" s="63">
        <v>0</v>
      </c>
      <c r="CS92" s="63">
        <v>0</v>
      </c>
      <c r="CT92" s="63">
        <v>0</v>
      </c>
      <c r="CU92" s="63">
        <v>0</v>
      </c>
      <c r="CV92" s="63">
        <v>0</v>
      </c>
      <c r="CW92" s="63">
        <v>0</v>
      </c>
      <c r="CX92" s="63">
        <v>0</v>
      </c>
      <c r="CY92" s="63">
        <v>0</v>
      </c>
      <c r="CZ92" s="63">
        <v>0</v>
      </c>
      <c r="DA92" s="63">
        <v>0</v>
      </c>
      <c r="DB92" s="24">
        <v>0</v>
      </c>
      <c r="DC92" s="24">
        <v>13726</v>
      </c>
      <c r="DD92" s="44">
        <v>3358</v>
      </c>
      <c r="DE92" s="63">
        <v>57021</v>
      </c>
      <c r="DF92" s="63">
        <v>372430</v>
      </c>
      <c r="DG92" s="63">
        <v>0</v>
      </c>
      <c r="DH92" s="63">
        <v>0</v>
      </c>
      <c r="DI92" s="63">
        <v>0</v>
      </c>
      <c r="DJ92" s="63">
        <v>0</v>
      </c>
      <c r="DK92" s="24">
        <v>0</v>
      </c>
      <c r="DL92" s="63">
        <v>432809</v>
      </c>
      <c r="DM92" s="40">
        <v>446535</v>
      </c>
      <c r="DN92" s="40">
        <v>26354</v>
      </c>
      <c r="DO92" s="40">
        <v>459163</v>
      </c>
      <c r="DP92" s="40">
        <v>472889</v>
      </c>
      <c r="DQ92" s="40">
        <v>-5441</v>
      </c>
      <c r="DR92" s="40">
        <v>453722</v>
      </c>
      <c r="DS92" s="40">
        <v>467448</v>
      </c>
    </row>
    <row r="93" spans="1:123" ht="12.75" customHeight="1">
      <c r="A93" s="255">
        <v>642</v>
      </c>
      <c r="B93" s="256" t="s">
        <v>324</v>
      </c>
      <c r="C93" s="64">
        <v>0</v>
      </c>
      <c r="D93" s="64">
        <v>0</v>
      </c>
      <c r="E93" s="64">
        <v>37</v>
      </c>
      <c r="F93" s="64">
        <v>0</v>
      </c>
      <c r="G93" s="64">
        <v>0</v>
      </c>
      <c r="H93" s="64">
        <v>0</v>
      </c>
      <c r="I93" s="64">
        <v>0</v>
      </c>
      <c r="J93" s="64">
        <v>0</v>
      </c>
      <c r="K93" s="64">
        <v>0</v>
      </c>
      <c r="L93" s="64">
        <v>0</v>
      </c>
      <c r="M93" s="64">
        <v>0</v>
      </c>
      <c r="N93" s="64">
        <v>0</v>
      </c>
      <c r="O93" s="64">
        <v>0</v>
      </c>
      <c r="P93" s="64">
        <v>0</v>
      </c>
      <c r="Q93" s="64">
        <v>0</v>
      </c>
      <c r="R93" s="64">
        <v>0</v>
      </c>
      <c r="S93" s="64">
        <v>0</v>
      </c>
      <c r="T93" s="64">
        <v>0</v>
      </c>
      <c r="U93" s="64">
        <v>0</v>
      </c>
      <c r="V93" s="64">
        <v>0</v>
      </c>
      <c r="W93" s="64">
        <v>0</v>
      </c>
      <c r="X93" s="64">
        <v>0</v>
      </c>
      <c r="Y93" s="64">
        <v>0</v>
      </c>
      <c r="Z93" s="64">
        <v>0</v>
      </c>
      <c r="AA93" s="64">
        <v>2</v>
      </c>
      <c r="AB93" s="64">
        <v>0</v>
      </c>
      <c r="AC93" s="64">
        <v>0</v>
      </c>
      <c r="AD93" s="64">
        <v>0</v>
      </c>
      <c r="AE93" s="64">
        <v>0</v>
      </c>
      <c r="AF93" s="64">
        <v>0</v>
      </c>
      <c r="AG93" s="64">
        <v>0</v>
      </c>
      <c r="AH93" s="64">
        <v>0</v>
      </c>
      <c r="AI93" s="64">
        <v>0</v>
      </c>
      <c r="AJ93" s="64">
        <v>0</v>
      </c>
      <c r="AK93" s="64">
        <v>0</v>
      </c>
      <c r="AL93" s="64">
        <v>2</v>
      </c>
      <c r="AM93" s="64">
        <v>0</v>
      </c>
      <c r="AN93" s="64">
        <v>0</v>
      </c>
      <c r="AO93" s="64">
        <v>0</v>
      </c>
      <c r="AP93" s="64">
        <v>0</v>
      </c>
      <c r="AQ93" s="64">
        <v>0</v>
      </c>
      <c r="AR93" s="64">
        <v>0</v>
      </c>
      <c r="AS93" s="64">
        <v>0</v>
      </c>
      <c r="AT93" s="64">
        <v>0</v>
      </c>
      <c r="AU93" s="64">
        <v>0</v>
      </c>
      <c r="AV93" s="64">
        <v>0</v>
      </c>
      <c r="AW93" s="64">
        <v>0</v>
      </c>
      <c r="AX93" s="64">
        <v>0</v>
      </c>
      <c r="AY93" s="64">
        <v>0</v>
      </c>
      <c r="AZ93" s="64">
        <v>0</v>
      </c>
      <c r="BA93" s="64">
        <v>0</v>
      </c>
      <c r="BB93" s="64">
        <v>0</v>
      </c>
      <c r="BC93" s="64">
        <v>0</v>
      </c>
      <c r="BD93" s="64">
        <v>0</v>
      </c>
      <c r="BE93" s="64">
        <v>0</v>
      </c>
      <c r="BF93" s="64">
        <v>0</v>
      </c>
      <c r="BG93" s="64">
        <v>0</v>
      </c>
      <c r="BH93" s="64">
        <v>0</v>
      </c>
      <c r="BI93" s="64">
        <v>0</v>
      </c>
      <c r="BJ93" s="64">
        <v>0</v>
      </c>
      <c r="BK93" s="64">
        <v>0</v>
      </c>
      <c r="BL93" s="64">
        <v>0</v>
      </c>
      <c r="BM93" s="64">
        <v>0</v>
      </c>
      <c r="BN93" s="64">
        <v>0</v>
      </c>
      <c r="BO93" s="64">
        <v>9</v>
      </c>
      <c r="BP93" s="64">
        <v>0</v>
      </c>
      <c r="BQ93" s="64">
        <v>14</v>
      </c>
      <c r="BR93" s="64">
        <v>24</v>
      </c>
      <c r="BS93" s="64">
        <v>1</v>
      </c>
      <c r="BT93" s="64">
        <v>2</v>
      </c>
      <c r="BU93" s="64">
        <v>0</v>
      </c>
      <c r="BV93" s="64">
        <v>1</v>
      </c>
      <c r="BW93" s="64">
        <v>0</v>
      </c>
      <c r="BX93" s="64">
        <v>0</v>
      </c>
      <c r="BY93" s="64">
        <v>72</v>
      </c>
      <c r="BZ93" s="64">
        <v>0</v>
      </c>
      <c r="CA93" s="64">
        <v>0</v>
      </c>
      <c r="CB93" s="64">
        <v>1027</v>
      </c>
      <c r="CC93" s="64">
        <v>39</v>
      </c>
      <c r="CD93" s="64">
        <v>0</v>
      </c>
      <c r="CE93" s="64">
        <v>161</v>
      </c>
      <c r="CF93" s="64">
        <v>9</v>
      </c>
      <c r="CG93" s="64">
        <v>0</v>
      </c>
      <c r="CH93" s="64">
        <v>0</v>
      </c>
      <c r="CI93" s="64">
        <v>4</v>
      </c>
      <c r="CJ93" s="64">
        <v>9</v>
      </c>
      <c r="CK93" s="64">
        <v>6</v>
      </c>
      <c r="CL93" s="64">
        <v>1</v>
      </c>
      <c r="CM93" s="64">
        <v>4814</v>
      </c>
      <c r="CN93" s="64">
        <v>134</v>
      </c>
      <c r="CO93" s="64">
        <v>212</v>
      </c>
      <c r="CP93" s="64">
        <v>155</v>
      </c>
      <c r="CQ93" s="64">
        <v>0</v>
      </c>
      <c r="CR93" s="64">
        <v>0</v>
      </c>
      <c r="CS93" s="64">
        <v>0</v>
      </c>
      <c r="CT93" s="64">
        <v>0</v>
      </c>
      <c r="CU93" s="64">
        <v>4</v>
      </c>
      <c r="CV93" s="64">
        <v>0</v>
      </c>
      <c r="CW93" s="64">
        <v>11</v>
      </c>
      <c r="CX93" s="64">
        <v>0</v>
      </c>
      <c r="CY93" s="64">
        <v>3</v>
      </c>
      <c r="CZ93" s="64">
        <v>2</v>
      </c>
      <c r="DA93" s="64">
        <v>0</v>
      </c>
      <c r="DB93" s="25">
        <v>85</v>
      </c>
      <c r="DC93" s="25">
        <v>6840</v>
      </c>
      <c r="DD93" s="51">
        <v>2634</v>
      </c>
      <c r="DE93" s="64">
        <v>703</v>
      </c>
      <c r="DF93" s="64">
        <v>3642</v>
      </c>
      <c r="DG93" s="64">
        <v>11</v>
      </c>
      <c r="DH93" s="64">
        <v>0</v>
      </c>
      <c r="DI93" s="64">
        <v>0</v>
      </c>
      <c r="DJ93" s="64">
        <v>0</v>
      </c>
      <c r="DK93" s="25">
        <v>0</v>
      </c>
      <c r="DL93" s="64">
        <v>6990</v>
      </c>
      <c r="DM93" s="48">
        <v>13830</v>
      </c>
      <c r="DN93" s="48">
        <v>0</v>
      </c>
      <c r="DO93" s="48">
        <v>6990</v>
      </c>
      <c r="DP93" s="48">
        <v>13830</v>
      </c>
      <c r="DQ93" s="48">
        <v>-10575</v>
      </c>
      <c r="DR93" s="48">
        <v>-3585</v>
      </c>
      <c r="DS93" s="48">
        <v>3255</v>
      </c>
    </row>
    <row r="94" spans="1:123" ht="12.75" customHeight="1">
      <c r="A94" s="254">
        <v>643</v>
      </c>
      <c r="B94" s="83" t="s">
        <v>325</v>
      </c>
      <c r="C94" s="63">
        <v>0</v>
      </c>
      <c r="D94" s="63">
        <v>0</v>
      </c>
      <c r="E94" s="63">
        <v>0</v>
      </c>
      <c r="F94" s="63">
        <v>0</v>
      </c>
      <c r="G94" s="63">
        <v>0</v>
      </c>
      <c r="H94" s="63">
        <v>0</v>
      </c>
      <c r="I94" s="63">
        <v>0</v>
      </c>
      <c r="J94" s="63">
        <v>0</v>
      </c>
      <c r="K94" s="63">
        <v>0</v>
      </c>
      <c r="L94" s="63">
        <v>0</v>
      </c>
      <c r="M94" s="63">
        <v>0</v>
      </c>
      <c r="N94" s="63">
        <v>0</v>
      </c>
      <c r="O94" s="63">
        <v>0</v>
      </c>
      <c r="P94" s="63">
        <v>0</v>
      </c>
      <c r="Q94" s="63">
        <v>0</v>
      </c>
      <c r="R94" s="63">
        <v>0</v>
      </c>
      <c r="S94" s="63">
        <v>0</v>
      </c>
      <c r="T94" s="63">
        <v>0</v>
      </c>
      <c r="U94" s="63">
        <v>0</v>
      </c>
      <c r="V94" s="63">
        <v>0</v>
      </c>
      <c r="W94" s="63">
        <v>0</v>
      </c>
      <c r="X94" s="63">
        <v>0</v>
      </c>
      <c r="Y94" s="63">
        <v>0</v>
      </c>
      <c r="Z94" s="63">
        <v>0</v>
      </c>
      <c r="AA94" s="63">
        <v>0</v>
      </c>
      <c r="AB94" s="63">
        <v>0</v>
      </c>
      <c r="AC94" s="63">
        <v>0</v>
      </c>
      <c r="AD94" s="63">
        <v>0</v>
      </c>
      <c r="AE94" s="63">
        <v>0</v>
      </c>
      <c r="AF94" s="63">
        <v>0</v>
      </c>
      <c r="AG94" s="63">
        <v>0</v>
      </c>
      <c r="AH94" s="63">
        <v>0</v>
      </c>
      <c r="AI94" s="63">
        <v>0</v>
      </c>
      <c r="AJ94" s="63">
        <v>0</v>
      </c>
      <c r="AK94" s="63">
        <v>0</v>
      </c>
      <c r="AL94" s="63">
        <v>0</v>
      </c>
      <c r="AM94" s="63">
        <v>0</v>
      </c>
      <c r="AN94" s="63">
        <v>0</v>
      </c>
      <c r="AO94" s="63">
        <v>0</v>
      </c>
      <c r="AP94" s="63">
        <v>0</v>
      </c>
      <c r="AQ94" s="63">
        <v>0</v>
      </c>
      <c r="AR94" s="63">
        <v>0</v>
      </c>
      <c r="AS94" s="63">
        <v>0</v>
      </c>
      <c r="AT94" s="63">
        <v>0</v>
      </c>
      <c r="AU94" s="63">
        <v>0</v>
      </c>
      <c r="AV94" s="63">
        <v>0</v>
      </c>
      <c r="AW94" s="63">
        <v>0</v>
      </c>
      <c r="AX94" s="63">
        <v>0</v>
      </c>
      <c r="AY94" s="63">
        <v>0</v>
      </c>
      <c r="AZ94" s="63">
        <v>0</v>
      </c>
      <c r="BA94" s="63">
        <v>0</v>
      </c>
      <c r="BB94" s="63">
        <v>0</v>
      </c>
      <c r="BC94" s="63">
        <v>0</v>
      </c>
      <c r="BD94" s="63">
        <v>0</v>
      </c>
      <c r="BE94" s="63">
        <v>0</v>
      </c>
      <c r="BF94" s="63">
        <v>0</v>
      </c>
      <c r="BG94" s="63">
        <v>0</v>
      </c>
      <c r="BH94" s="63">
        <v>0</v>
      </c>
      <c r="BI94" s="63">
        <v>0</v>
      </c>
      <c r="BJ94" s="63">
        <v>0</v>
      </c>
      <c r="BK94" s="63">
        <v>0</v>
      </c>
      <c r="BL94" s="63">
        <v>0</v>
      </c>
      <c r="BM94" s="63">
        <v>0</v>
      </c>
      <c r="BN94" s="63">
        <v>0</v>
      </c>
      <c r="BO94" s="63">
        <v>0</v>
      </c>
      <c r="BP94" s="63">
        <v>0</v>
      </c>
      <c r="BQ94" s="63">
        <v>0</v>
      </c>
      <c r="BR94" s="63">
        <v>0</v>
      </c>
      <c r="BS94" s="63">
        <v>0</v>
      </c>
      <c r="BT94" s="63">
        <v>0</v>
      </c>
      <c r="BU94" s="63">
        <v>0</v>
      </c>
      <c r="BV94" s="63">
        <v>0</v>
      </c>
      <c r="BW94" s="63">
        <v>0</v>
      </c>
      <c r="BX94" s="63">
        <v>0</v>
      </c>
      <c r="BY94" s="63">
        <v>0</v>
      </c>
      <c r="BZ94" s="63">
        <v>0</v>
      </c>
      <c r="CA94" s="63">
        <v>0</v>
      </c>
      <c r="CB94" s="63">
        <v>0</v>
      </c>
      <c r="CC94" s="63">
        <v>0</v>
      </c>
      <c r="CD94" s="63">
        <v>0</v>
      </c>
      <c r="CE94" s="63">
        <v>0</v>
      </c>
      <c r="CF94" s="63">
        <v>0</v>
      </c>
      <c r="CG94" s="63">
        <v>0</v>
      </c>
      <c r="CH94" s="63">
        <v>0</v>
      </c>
      <c r="CI94" s="63">
        <v>0</v>
      </c>
      <c r="CJ94" s="63">
        <v>0</v>
      </c>
      <c r="CK94" s="63">
        <v>0</v>
      </c>
      <c r="CL94" s="63">
        <v>0</v>
      </c>
      <c r="CM94" s="63">
        <v>0</v>
      </c>
      <c r="CN94" s="63">
        <v>0</v>
      </c>
      <c r="CO94" s="63">
        <v>0</v>
      </c>
      <c r="CP94" s="63">
        <v>0</v>
      </c>
      <c r="CQ94" s="63">
        <v>0</v>
      </c>
      <c r="CR94" s="63">
        <v>0</v>
      </c>
      <c r="CS94" s="63">
        <v>0</v>
      </c>
      <c r="CT94" s="63">
        <v>0</v>
      </c>
      <c r="CU94" s="63">
        <v>0</v>
      </c>
      <c r="CV94" s="63">
        <v>0</v>
      </c>
      <c r="CW94" s="63">
        <v>0</v>
      </c>
      <c r="CX94" s="63">
        <v>0</v>
      </c>
      <c r="CY94" s="63">
        <v>0</v>
      </c>
      <c r="CZ94" s="63">
        <v>0</v>
      </c>
      <c r="DA94" s="63">
        <v>0</v>
      </c>
      <c r="DB94" s="24">
        <v>0</v>
      </c>
      <c r="DC94" s="24">
        <v>0</v>
      </c>
      <c r="DD94" s="44">
        <v>71</v>
      </c>
      <c r="DE94" s="63">
        <v>54644</v>
      </c>
      <c r="DF94" s="63">
        <v>39503</v>
      </c>
      <c r="DG94" s="63">
        <v>2040</v>
      </c>
      <c r="DH94" s="63">
        <v>0</v>
      </c>
      <c r="DI94" s="63">
        <v>0</v>
      </c>
      <c r="DJ94" s="63">
        <v>0</v>
      </c>
      <c r="DK94" s="24">
        <v>0</v>
      </c>
      <c r="DL94" s="63">
        <v>96258</v>
      </c>
      <c r="DM94" s="40">
        <v>96258</v>
      </c>
      <c r="DN94" s="40">
        <v>9447</v>
      </c>
      <c r="DO94" s="40">
        <v>105705</v>
      </c>
      <c r="DP94" s="40">
        <v>105705</v>
      </c>
      <c r="DQ94" s="40">
        <v>-10771</v>
      </c>
      <c r="DR94" s="40">
        <v>94934</v>
      </c>
      <c r="DS94" s="40">
        <v>94934</v>
      </c>
    </row>
    <row r="95" spans="1:123" ht="12.75" customHeight="1">
      <c r="A95" s="254">
        <v>644</v>
      </c>
      <c r="B95" s="83" t="s">
        <v>326</v>
      </c>
      <c r="C95" s="63">
        <v>0</v>
      </c>
      <c r="D95" s="63">
        <v>0</v>
      </c>
      <c r="E95" s="63">
        <v>0</v>
      </c>
      <c r="F95" s="63">
        <v>0</v>
      </c>
      <c r="G95" s="63">
        <v>0</v>
      </c>
      <c r="H95" s="63">
        <v>0</v>
      </c>
      <c r="I95" s="63">
        <v>0</v>
      </c>
      <c r="J95" s="63">
        <v>0</v>
      </c>
      <c r="K95" s="63">
        <v>0</v>
      </c>
      <c r="L95" s="63">
        <v>0</v>
      </c>
      <c r="M95" s="63">
        <v>0</v>
      </c>
      <c r="N95" s="63">
        <v>0</v>
      </c>
      <c r="O95" s="63">
        <v>0</v>
      </c>
      <c r="P95" s="63">
        <v>0</v>
      </c>
      <c r="Q95" s="63">
        <v>0</v>
      </c>
      <c r="R95" s="63">
        <v>0</v>
      </c>
      <c r="S95" s="63">
        <v>0</v>
      </c>
      <c r="T95" s="63">
        <v>0</v>
      </c>
      <c r="U95" s="63">
        <v>0</v>
      </c>
      <c r="V95" s="63">
        <v>0</v>
      </c>
      <c r="W95" s="63">
        <v>0</v>
      </c>
      <c r="X95" s="63">
        <v>0</v>
      </c>
      <c r="Y95" s="63">
        <v>0</v>
      </c>
      <c r="Z95" s="63">
        <v>0</v>
      </c>
      <c r="AA95" s="63">
        <v>0</v>
      </c>
      <c r="AB95" s="63">
        <v>0</v>
      </c>
      <c r="AC95" s="63">
        <v>0</v>
      </c>
      <c r="AD95" s="63">
        <v>0</v>
      </c>
      <c r="AE95" s="63">
        <v>0</v>
      </c>
      <c r="AF95" s="63">
        <v>0</v>
      </c>
      <c r="AG95" s="63">
        <v>0</v>
      </c>
      <c r="AH95" s="63">
        <v>0</v>
      </c>
      <c r="AI95" s="63">
        <v>0</v>
      </c>
      <c r="AJ95" s="63">
        <v>0</v>
      </c>
      <c r="AK95" s="63">
        <v>0</v>
      </c>
      <c r="AL95" s="63">
        <v>0</v>
      </c>
      <c r="AM95" s="63">
        <v>0</v>
      </c>
      <c r="AN95" s="63">
        <v>0</v>
      </c>
      <c r="AO95" s="63">
        <v>0</v>
      </c>
      <c r="AP95" s="63">
        <v>0</v>
      </c>
      <c r="AQ95" s="63">
        <v>0</v>
      </c>
      <c r="AR95" s="63">
        <v>0</v>
      </c>
      <c r="AS95" s="63">
        <v>0</v>
      </c>
      <c r="AT95" s="63">
        <v>0</v>
      </c>
      <c r="AU95" s="63">
        <v>0</v>
      </c>
      <c r="AV95" s="63">
        <v>0</v>
      </c>
      <c r="AW95" s="63">
        <v>0</v>
      </c>
      <c r="AX95" s="63">
        <v>0</v>
      </c>
      <c r="AY95" s="63">
        <v>0</v>
      </c>
      <c r="AZ95" s="63">
        <v>0</v>
      </c>
      <c r="BA95" s="63">
        <v>0</v>
      </c>
      <c r="BB95" s="63">
        <v>0</v>
      </c>
      <c r="BC95" s="63">
        <v>0</v>
      </c>
      <c r="BD95" s="63">
        <v>0</v>
      </c>
      <c r="BE95" s="63">
        <v>0</v>
      </c>
      <c r="BF95" s="63">
        <v>0</v>
      </c>
      <c r="BG95" s="63">
        <v>0</v>
      </c>
      <c r="BH95" s="63">
        <v>0</v>
      </c>
      <c r="BI95" s="63">
        <v>0</v>
      </c>
      <c r="BJ95" s="63">
        <v>0</v>
      </c>
      <c r="BK95" s="63">
        <v>0</v>
      </c>
      <c r="BL95" s="63">
        <v>0</v>
      </c>
      <c r="BM95" s="63">
        <v>0</v>
      </c>
      <c r="BN95" s="63">
        <v>0</v>
      </c>
      <c r="BO95" s="63">
        <v>0</v>
      </c>
      <c r="BP95" s="63">
        <v>0</v>
      </c>
      <c r="BQ95" s="63">
        <v>0</v>
      </c>
      <c r="BR95" s="63">
        <v>0</v>
      </c>
      <c r="BS95" s="63">
        <v>0</v>
      </c>
      <c r="BT95" s="63">
        <v>0</v>
      </c>
      <c r="BU95" s="63">
        <v>0</v>
      </c>
      <c r="BV95" s="63">
        <v>0</v>
      </c>
      <c r="BW95" s="63">
        <v>0</v>
      </c>
      <c r="BX95" s="63">
        <v>0</v>
      </c>
      <c r="BY95" s="63">
        <v>0</v>
      </c>
      <c r="BZ95" s="63">
        <v>0</v>
      </c>
      <c r="CA95" s="63">
        <v>0</v>
      </c>
      <c r="CB95" s="63">
        <v>0</v>
      </c>
      <c r="CC95" s="63">
        <v>0</v>
      </c>
      <c r="CD95" s="63">
        <v>0</v>
      </c>
      <c r="CE95" s="63">
        <v>0</v>
      </c>
      <c r="CF95" s="63">
        <v>0</v>
      </c>
      <c r="CG95" s="63">
        <v>0</v>
      </c>
      <c r="CH95" s="63">
        <v>0</v>
      </c>
      <c r="CI95" s="63">
        <v>0</v>
      </c>
      <c r="CJ95" s="63">
        <v>0</v>
      </c>
      <c r="CK95" s="63">
        <v>0</v>
      </c>
      <c r="CL95" s="63">
        <v>0</v>
      </c>
      <c r="CM95" s="63">
        <v>0</v>
      </c>
      <c r="CN95" s="63">
        <v>0</v>
      </c>
      <c r="CO95" s="63">
        <v>0</v>
      </c>
      <c r="CP95" s="63">
        <v>0</v>
      </c>
      <c r="CQ95" s="63">
        <v>0</v>
      </c>
      <c r="CR95" s="63">
        <v>0</v>
      </c>
      <c r="CS95" s="63">
        <v>0</v>
      </c>
      <c r="CT95" s="63">
        <v>0</v>
      </c>
      <c r="CU95" s="63">
        <v>0</v>
      </c>
      <c r="CV95" s="63">
        <v>0</v>
      </c>
      <c r="CW95" s="63">
        <v>0</v>
      </c>
      <c r="CX95" s="63">
        <v>0</v>
      </c>
      <c r="CY95" s="63">
        <v>0</v>
      </c>
      <c r="CZ95" s="63">
        <v>0</v>
      </c>
      <c r="DA95" s="63">
        <v>0</v>
      </c>
      <c r="DB95" s="24">
        <v>0</v>
      </c>
      <c r="DC95" s="24">
        <v>0</v>
      </c>
      <c r="DD95" s="44">
        <v>0</v>
      </c>
      <c r="DE95" s="63">
        <v>3029</v>
      </c>
      <c r="DF95" s="63">
        <v>92763</v>
      </c>
      <c r="DG95" s="63">
        <v>0</v>
      </c>
      <c r="DH95" s="63">
        <v>0</v>
      </c>
      <c r="DI95" s="63">
        <v>0</v>
      </c>
      <c r="DJ95" s="63">
        <v>0</v>
      </c>
      <c r="DK95" s="24">
        <v>0</v>
      </c>
      <c r="DL95" s="63">
        <v>95792</v>
      </c>
      <c r="DM95" s="40">
        <v>95792</v>
      </c>
      <c r="DN95" s="40">
        <v>4196</v>
      </c>
      <c r="DO95" s="40">
        <v>99988</v>
      </c>
      <c r="DP95" s="40">
        <v>99988</v>
      </c>
      <c r="DQ95" s="40">
        <v>0</v>
      </c>
      <c r="DR95" s="40">
        <v>99988</v>
      </c>
      <c r="DS95" s="40">
        <v>99988</v>
      </c>
    </row>
    <row r="96" spans="1:123" ht="12.75" customHeight="1">
      <c r="A96" s="254">
        <v>659</v>
      </c>
      <c r="B96" s="83" t="s">
        <v>327</v>
      </c>
      <c r="C96" s="63">
        <v>1</v>
      </c>
      <c r="D96" s="63">
        <v>0</v>
      </c>
      <c r="E96" s="63">
        <v>8</v>
      </c>
      <c r="F96" s="63">
        <v>3</v>
      </c>
      <c r="G96" s="63">
        <v>380</v>
      </c>
      <c r="H96" s="63">
        <v>80</v>
      </c>
      <c r="I96" s="63">
        <v>0</v>
      </c>
      <c r="J96" s="63">
        <v>115</v>
      </c>
      <c r="K96" s="63">
        <v>147</v>
      </c>
      <c r="L96" s="63">
        <v>3</v>
      </c>
      <c r="M96" s="63">
        <v>0</v>
      </c>
      <c r="N96" s="63">
        <v>2</v>
      </c>
      <c r="O96" s="63">
        <v>20</v>
      </c>
      <c r="P96" s="63">
        <v>14</v>
      </c>
      <c r="Q96" s="63">
        <v>6</v>
      </c>
      <c r="R96" s="63">
        <v>9</v>
      </c>
      <c r="S96" s="63">
        <v>8</v>
      </c>
      <c r="T96" s="63">
        <v>10</v>
      </c>
      <c r="U96" s="63">
        <v>6</v>
      </c>
      <c r="V96" s="63">
        <v>150</v>
      </c>
      <c r="W96" s="63">
        <v>129</v>
      </c>
      <c r="X96" s="63">
        <v>87</v>
      </c>
      <c r="Y96" s="63">
        <v>58</v>
      </c>
      <c r="Z96" s="63">
        <v>0</v>
      </c>
      <c r="AA96" s="63">
        <v>118</v>
      </c>
      <c r="AB96" s="63">
        <v>24</v>
      </c>
      <c r="AC96" s="63">
        <v>64</v>
      </c>
      <c r="AD96" s="63">
        <v>55</v>
      </c>
      <c r="AE96" s="63">
        <v>25</v>
      </c>
      <c r="AF96" s="63">
        <v>12</v>
      </c>
      <c r="AG96" s="63">
        <v>2</v>
      </c>
      <c r="AH96" s="63">
        <v>0</v>
      </c>
      <c r="AI96" s="63">
        <v>78</v>
      </c>
      <c r="AJ96" s="63">
        <v>23</v>
      </c>
      <c r="AK96" s="63">
        <v>8</v>
      </c>
      <c r="AL96" s="63">
        <v>1169</v>
      </c>
      <c r="AM96" s="63">
        <v>1</v>
      </c>
      <c r="AN96" s="63">
        <v>2</v>
      </c>
      <c r="AO96" s="63">
        <v>149</v>
      </c>
      <c r="AP96" s="63">
        <v>10</v>
      </c>
      <c r="AQ96" s="63">
        <v>12</v>
      </c>
      <c r="AR96" s="63">
        <v>17</v>
      </c>
      <c r="AS96" s="63">
        <v>70</v>
      </c>
      <c r="AT96" s="63">
        <v>70</v>
      </c>
      <c r="AU96" s="63">
        <v>190</v>
      </c>
      <c r="AV96" s="63">
        <v>243</v>
      </c>
      <c r="AW96" s="63">
        <v>6</v>
      </c>
      <c r="AX96" s="63">
        <v>9</v>
      </c>
      <c r="AY96" s="63">
        <v>0</v>
      </c>
      <c r="AZ96" s="63">
        <v>7</v>
      </c>
      <c r="BA96" s="63">
        <v>6</v>
      </c>
      <c r="BB96" s="63">
        <v>6</v>
      </c>
      <c r="BC96" s="63">
        <v>1</v>
      </c>
      <c r="BD96" s="63">
        <v>86</v>
      </c>
      <c r="BE96" s="63">
        <v>36</v>
      </c>
      <c r="BF96" s="63">
        <v>0</v>
      </c>
      <c r="BG96" s="63">
        <v>5</v>
      </c>
      <c r="BH96" s="63">
        <v>15</v>
      </c>
      <c r="BI96" s="63">
        <v>163</v>
      </c>
      <c r="BJ96" s="63">
        <v>211</v>
      </c>
      <c r="BK96" s="63">
        <v>173</v>
      </c>
      <c r="BL96" s="63">
        <v>59</v>
      </c>
      <c r="BM96" s="63">
        <v>312</v>
      </c>
      <c r="BN96" s="63">
        <v>62</v>
      </c>
      <c r="BO96" s="63">
        <v>324</v>
      </c>
      <c r="BP96" s="63">
        <v>126</v>
      </c>
      <c r="BQ96" s="63">
        <v>395</v>
      </c>
      <c r="BR96" s="63">
        <v>649</v>
      </c>
      <c r="BS96" s="63">
        <v>37</v>
      </c>
      <c r="BT96" s="63">
        <v>132</v>
      </c>
      <c r="BU96" s="63">
        <v>0</v>
      </c>
      <c r="BV96" s="63">
        <v>4</v>
      </c>
      <c r="BW96" s="63">
        <v>240</v>
      </c>
      <c r="BX96" s="63">
        <v>0</v>
      </c>
      <c r="BY96" s="63">
        <v>227</v>
      </c>
      <c r="BZ96" s="63">
        <v>1</v>
      </c>
      <c r="CA96" s="63">
        <v>3</v>
      </c>
      <c r="CB96" s="63">
        <v>264</v>
      </c>
      <c r="CC96" s="63">
        <v>65</v>
      </c>
      <c r="CD96" s="63">
        <v>0</v>
      </c>
      <c r="CE96" s="63">
        <v>165</v>
      </c>
      <c r="CF96" s="63">
        <v>63</v>
      </c>
      <c r="CG96" s="63">
        <v>25</v>
      </c>
      <c r="CH96" s="63">
        <v>1</v>
      </c>
      <c r="CI96" s="63">
        <v>68</v>
      </c>
      <c r="CJ96" s="63">
        <v>1</v>
      </c>
      <c r="CK96" s="63">
        <v>82</v>
      </c>
      <c r="CL96" s="63">
        <v>132</v>
      </c>
      <c r="CM96" s="63">
        <v>652</v>
      </c>
      <c r="CN96" s="63">
        <v>3</v>
      </c>
      <c r="CO96" s="63">
        <v>5</v>
      </c>
      <c r="CP96" s="63">
        <v>43</v>
      </c>
      <c r="CQ96" s="63">
        <v>0</v>
      </c>
      <c r="CR96" s="63">
        <v>88</v>
      </c>
      <c r="CS96" s="63">
        <v>37</v>
      </c>
      <c r="CT96" s="63">
        <v>74</v>
      </c>
      <c r="CU96" s="63">
        <v>420</v>
      </c>
      <c r="CV96" s="63">
        <v>86</v>
      </c>
      <c r="CW96" s="63">
        <v>226</v>
      </c>
      <c r="CX96" s="63">
        <v>54</v>
      </c>
      <c r="CY96" s="63">
        <v>7113</v>
      </c>
      <c r="CZ96" s="63">
        <v>95</v>
      </c>
      <c r="DA96" s="63">
        <v>0</v>
      </c>
      <c r="DB96" s="24">
        <v>54</v>
      </c>
      <c r="DC96" s="24">
        <v>16689</v>
      </c>
      <c r="DD96" s="44">
        <v>0</v>
      </c>
      <c r="DE96" s="63">
        <v>40229</v>
      </c>
      <c r="DF96" s="63">
        <v>0</v>
      </c>
      <c r="DG96" s="63">
        <v>0</v>
      </c>
      <c r="DH96" s="63">
        <v>0</v>
      </c>
      <c r="DI96" s="63">
        <v>0</v>
      </c>
      <c r="DJ96" s="63">
        <v>0</v>
      </c>
      <c r="DK96" s="24">
        <v>0</v>
      </c>
      <c r="DL96" s="63">
        <v>40229</v>
      </c>
      <c r="DM96" s="40">
        <v>56918</v>
      </c>
      <c r="DN96" s="40">
        <v>832</v>
      </c>
      <c r="DO96" s="40">
        <v>41061</v>
      </c>
      <c r="DP96" s="40">
        <v>57750</v>
      </c>
      <c r="DQ96" s="40">
        <v>-3448</v>
      </c>
      <c r="DR96" s="40">
        <v>37613</v>
      </c>
      <c r="DS96" s="40">
        <v>54302</v>
      </c>
    </row>
    <row r="97" spans="1:123" ht="12.75" customHeight="1">
      <c r="A97" s="254">
        <v>661</v>
      </c>
      <c r="B97" s="83" t="s">
        <v>328</v>
      </c>
      <c r="C97" s="63">
        <v>245</v>
      </c>
      <c r="D97" s="63">
        <v>425</v>
      </c>
      <c r="E97" s="63">
        <v>125</v>
      </c>
      <c r="F97" s="63">
        <v>126</v>
      </c>
      <c r="G97" s="63">
        <v>116</v>
      </c>
      <c r="H97" s="63">
        <v>144</v>
      </c>
      <c r="I97" s="63">
        <v>0</v>
      </c>
      <c r="J97" s="63">
        <v>364</v>
      </c>
      <c r="K97" s="63">
        <v>410</v>
      </c>
      <c r="L97" s="63">
        <v>7</v>
      </c>
      <c r="M97" s="63">
        <v>0</v>
      </c>
      <c r="N97" s="63">
        <v>11</v>
      </c>
      <c r="O97" s="63">
        <v>46</v>
      </c>
      <c r="P97" s="63">
        <v>202</v>
      </c>
      <c r="Q97" s="63">
        <v>84</v>
      </c>
      <c r="R97" s="63">
        <v>34</v>
      </c>
      <c r="S97" s="63">
        <v>15</v>
      </c>
      <c r="T97" s="63">
        <v>154</v>
      </c>
      <c r="U97" s="63">
        <v>9</v>
      </c>
      <c r="V97" s="63">
        <v>393</v>
      </c>
      <c r="W97" s="63">
        <v>341</v>
      </c>
      <c r="X97" s="63">
        <v>234</v>
      </c>
      <c r="Y97" s="63">
        <v>97</v>
      </c>
      <c r="Z97" s="63">
        <v>0</v>
      </c>
      <c r="AA97" s="63">
        <v>42</v>
      </c>
      <c r="AB97" s="63">
        <v>73</v>
      </c>
      <c r="AC97" s="63">
        <v>48</v>
      </c>
      <c r="AD97" s="63">
        <v>240</v>
      </c>
      <c r="AE97" s="63">
        <v>237</v>
      </c>
      <c r="AF97" s="63">
        <v>213</v>
      </c>
      <c r="AG97" s="63">
        <v>3</v>
      </c>
      <c r="AH97" s="63">
        <v>0</v>
      </c>
      <c r="AI97" s="63">
        <v>267</v>
      </c>
      <c r="AJ97" s="63">
        <v>43</v>
      </c>
      <c r="AK97" s="63">
        <v>207</v>
      </c>
      <c r="AL97" s="63">
        <v>1116</v>
      </c>
      <c r="AM97" s="63">
        <v>8</v>
      </c>
      <c r="AN97" s="63">
        <v>7</v>
      </c>
      <c r="AO97" s="63">
        <v>207</v>
      </c>
      <c r="AP97" s="63">
        <v>76</v>
      </c>
      <c r="AQ97" s="63">
        <v>21</v>
      </c>
      <c r="AR97" s="63">
        <v>70</v>
      </c>
      <c r="AS97" s="63">
        <v>204</v>
      </c>
      <c r="AT97" s="63">
        <v>295</v>
      </c>
      <c r="AU97" s="63">
        <v>486</v>
      </c>
      <c r="AV97" s="63">
        <v>4146</v>
      </c>
      <c r="AW97" s="63">
        <v>51</v>
      </c>
      <c r="AX97" s="63">
        <v>229</v>
      </c>
      <c r="AY97" s="63">
        <v>9</v>
      </c>
      <c r="AZ97" s="63">
        <v>60</v>
      </c>
      <c r="BA97" s="63">
        <v>154</v>
      </c>
      <c r="BB97" s="63">
        <v>826</v>
      </c>
      <c r="BC97" s="63">
        <v>3</v>
      </c>
      <c r="BD97" s="63">
        <v>1276</v>
      </c>
      <c r="BE97" s="63">
        <v>436</v>
      </c>
      <c r="BF97" s="63">
        <v>0</v>
      </c>
      <c r="BG97" s="63">
        <v>44</v>
      </c>
      <c r="BH97" s="63">
        <v>507</v>
      </c>
      <c r="BI97" s="63">
        <v>4346</v>
      </c>
      <c r="BJ97" s="63">
        <v>1082</v>
      </c>
      <c r="BK97" s="63">
        <v>5326</v>
      </c>
      <c r="BL97" s="63">
        <v>2977</v>
      </c>
      <c r="BM97" s="63">
        <v>1471</v>
      </c>
      <c r="BN97" s="63">
        <v>124</v>
      </c>
      <c r="BO97" s="63">
        <v>111</v>
      </c>
      <c r="BP97" s="63">
        <v>341</v>
      </c>
      <c r="BQ97" s="63">
        <v>5972</v>
      </c>
      <c r="BR97" s="63">
        <v>1835</v>
      </c>
      <c r="BS97" s="63">
        <v>95</v>
      </c>
      <c r="BT97" s="63">
        <v>214</v>
      </c>
      <c r="BU97" s="63">
        <v>0</v>
      </c>
      <c r="BV97" s="63">
        <v>22</v>
      </c>
      <c r="BW97" s="63">
        <v>801</v>
      </c>
      <c r="BX97" s="63">
        <v>11420</v>
      </c>
      <c r="BY97" s="63">
        <v>623</v>
      </c>
      <c r="BZ97" s="63">
        <v>1399</v>
      </c>
      <c r="CA97" s="63">
        <v>28</v>
      </c>
      <c r="CB97" s="63">
        <v>323</v>
      </c>
      <c r="CC97" s="63">
        <v>252</v>
      </c>
      <c r="CD97" s="63">
        <v>1</v>
      </c>
      <c r="CE97" s="63">
        <v>2096</v>
      </c>
      <c r="CF97" s="63">
        <v>488</v>
      </c>
      <c r="CG97" s="63">
        <v>270</v>
      </c>
      <c r="CH97" s="63">
        <v>52</v>
      </c>
      <c r="CI97" s="63">
        <v>204</v>
      </c>
      <c r="CJ97" s="63">
        <v>5423</v>
      </c>
      <c r="CK97" s="63">
        <v>405</v>
      </c>
      <c r="CL97" s="63">
        <v>218</v>
      </c>
      <c r="CM97" s="63">
        <v>3700</v>
      </c>
      <c r="CN97" s="63">
        <v>56</v>
      </c>
      <c r="CO97" s="63">
        <v>1187</v>
      </c>
      <c r="CP97" s="63">
        <v>2112</v>
      </c>
      <c r="CQ97" s="63">
        <v>267</v>
      </c>
      <c r="CR97" s="63">
        <v>105</v>
      </c>
      <c r="CS97" s="63">
        <v>23</v>
      </c>
      <c r="CT97" s="63">
        <v>433</v>
      </c>
      <c r="CU97" s="63">
        <v>2094</v>
      </c>
      <c r="CV97" s="63">
        <v>586</v>
      </c>
      <c r="CW97" s="63">
        <v>278</v>
      </c>
      <c r="CX97" s="63">
        <v>131</v>
      </c>
      <c r="CY97" s="63">
        <v>2087</v>
      </c>
      <c r="CZ97" s="63">
        <v>208</v>
      </c>
      <c r="DA97" s="63">
        <v>0</v>
      </c>
      <c r="DB97" s="24">
        <v>146</v>
      </c>
      <c r="DC97" s="24">
        <v>76518</v>
      </c>
      <c r="DD97" s="44">
        <v>320</v>
      </c>
      <c r="DE97" s="63">
        <v>4233</v>
      </c>
      <c r="DF97" s="63">
        <v>0</v>
      </c>
      <c r="DG97" s="63">
        <v>0</v>
      </c>
      <c r="DH97" s="63">
        <v>0</v>
      </c>
      <c r="DI97" s="63">
        <v>0</v>
      </c>
      <c r="DJ97" s="63">
        <v>0</v>
      </c>
      <c r="DK97" s="24">
        <v>0</v>
      </c>
      <c r="DL97" s="63">
        <v>4553</v>
      </c>
      <c r="DM97" s="40">
        <v>81071</v>
      </c>
      <c r="DN97" s="40">
        <v>6016</v>
      </c>
      <c r="DO97" s="40">
        <v>10569</v>
      </c>
      <c r="DP97" s="40">
        <v>87087</v>
      </c>
      <c r="DQ97" s="40">
        <v>-50818</v>
      </c>
      <c r="DR97" s="40">
        <v>-40249</v>
      </c>
      <c r="DS97" s="40">
        <v>36269</v>
      </c>
    </row>
    <row r="98" spans="1:123" ht="12.75" customHeight="1">
      <c r="A98" s="255">
        <v>662</v>
      </c>
      <c r="B98" s="256" t="s">
        <v>329</v>
      </c>
      <c r="C98" s="64">
        <v>24</v>
      </c>
      <c r="D98" s="64">
        <v>0</v>
      </c>
      <c r="E98" s="64">
        <v>19</v>
      </c>
      <c r="F98" s="64">
        <v>25</v>
      </c>
      <c r="G98" s="64">
        <v>23</v>
      </c>
      <c r="H98" s="64">
        <v>85</v>
      </c>
      <c r="I98" s="64">
        <v>0</v>
      </c>
      <c r="J98" s="64">
        <v>974</v>
      </c>
      <c r="K98" s="64">
        <v>3090</v>
      </c>
      <c r="L98" s="64">
        <v>1</v>
      </c>
      <c r="M98" s="64">
        <v>0</v>
      </c>
      <c r="N98" s="64">
        <v>3</v>
      </c>
      <c r="O98" s="64">
        <v>32</v>
      </c>
      <c r="P98" s="64">
        <v>12</v>
      </c>
      <c r="Q98" s="64">
        <v>72</v>
      </c>
      <c r="R98" s="64">
        <v>20</v>
      </c>
      <c r="S98" s="64">
        <v>8</v>
      </c>
      <c r="T98" s="64">
        <v>11</v>
      </c>
      <c r="U98" s="64">
        <v>13</v>
      </c>
      <c r="V98" s="64">
        <v>89</v>
      </c>
      <c r="W98" s="64">
        <v>37</v>
      </c>
      <c r="X98" s="64">
        <v>168</v>
      </c>
      <c r="Y98" s="64">
        <v>55</v>
      </c>
      <c r="Z98" s="64">
        <v>0</v>
      </c>
      <c r="AA98" s="64">
        <v>1423</v>
      </c>
      <c r="AB98" s="64">
        <v>120</v>
      </c>
      <c r="AC98" s="64">
        <v>74</v>
      </c>
      <c r="AD98" s="64">
        <v>30</v>
      </c>
      <c r="AE98" s="64">
        <v>223</v>
      </c>
      <c r="AF98" s="64">
        <v>81</v>
      </c>
      <c r="AG98" s="64">
        <v>17</v>
      </c>
      <c r="AH98" s="64">
        <v>0</v>
      </c>
      <c r="AI98" s="64">
        <v>29</v>
      </c>
      <c r="AJ98" s="64">
        <v>125</v>
      </c>
      <c r="AK98" s="64">
        <v>21</v>
      </c>
      <c r="AL98" s="64">
        <v>488</v>
      </c>
      <c r="AM98" s="64">
        <v>1</v>
      </c>
      <c r="AN98" s="64">
        <v>0</v>
      </c>
      <c r="AO98" s="64">
        <v>132</v>
      </c>
      <c r="AP98" s="64">
        <v>34</v>
      </c>
      <c r="AQ98" s="64">
        <v>19</v>
      </c>
      <c r="AR98" s="64">
        <v>19</v>
      </c>
      <c r="AS98" s="64">
        <v>133</v>
      </c>
      <c r="AT98" s="64">
        <v>62</v>
      </c>
      <c r="AU98" s="64">
        <v>582</v>
      </c>
      <c r="AV98" s="64">
        <v>1939</v>
      </c>
      <c r="AW98" s="64">
        <v>17</v>
      </c>
      <c r="AX98" s="64">
        <v>54</v>
      </c>
      <c r="AY98" s="64">
        <v>22</v>
      </c>
      <c r="AZ98" s="64">
        <v>51</v>
      </c>
      <c r="BA98" s="64">
        <v>60</v>
      </c>
      <c r="BB98" s="64">
        <v>450</v>
      </c>
      <c r="BC98" s="64">
        <v>13</v>
      </c>
      <c r="BD98" s="64">
        <v>1879</v>
      </c>
      <c r="BE98" s="64">
        <v>59</v>
      </c>
      <c r="BF98" s="64">
        <v>0</v>
      </c>
      <c r="BG98" s="64">
        <v>81</v>
      </c>
      <c r="BH98" s="64">
        <v>1</v>
      </c>
      <c r="BI98" s="64">
        <v>446</v>
      </c>
      <c r="BJ98" s="64">
        <v>37</v>
      </c>
      <c r="BK98" s="64">
        <v>110</v>
      </c>
      <c r="BL98" s="64">
        <v>38</v>
      </c>
      <c r="BM98" s="64">
        <v>884</v>
      </c>
      <c r="BN98" s="64">
        <v>138</v>
      </c>
      <c r="BO98" s="64">
        <v>144</v>
      </c>
      <c r="BP98" s="64">
        <v>57</v>
      </c>
      <c r="BQ98" s="64">
        <v>6286</v>
      </c>
      <c r="BR98" s="64">
        <v>5657</v>
      </c>
      <c r="BS98" s="64">
        <v>654</v>
      </c>
      <c r="BT98" s="64">
        <v>1354</v>
      </c>
      <c r="BU98" s="64">
        <v>0</v>
      </c>
      <c r="BV98" s="64">
        <v>40</v>
      </c>
      <c r="BW98" s="64">
        <v>438</v>
      </c>
      <c r="BX98" s="64">
        <v>0</v>
      </c>
      <c r="BY98" s="64">
        <v>418</v>
      </c>
      <c r="BZ98" s="64">
        <v>131</v>
      </c>
      <c r="CA98" s="64">
        <v>7</v>
      </c>
      <c r="CB98" s="64">
        <v>22</v>
      </c>
      <c r="CC98" s="64">
        <v>264</v>
      </c>
      <c r="CD98" s="64">
        <v>6</v>
      </c>
      <c r="CE98" s="64">
        <v>2799</v>
      </c>
      <c r="CF98" s="64">
        <v>458</v>
      </c>
      <c r="CG98" s="64">
        <v>363</v>
      </c>
      <c r="CH98" s="64">
        <v>19</v>
      </c>
      <c r="CI98" s="64">
        <v>669</v>
      </c>
      <c r="CJ98" s="64">
        <v>552</v>
      </c>
      <c r="CK98" s="64">
        <v>615</v>
      </c>
      <c r="CL98" s="64">
        <v>60</v>
      </c>
      <c r="CM98" s="64">
        <v>524</v>
      </c>
      <c r="CN98" s="64">
        <v>18</v>
      </c>
      <c r="CO98" s="64">
        <v>188</v>
      </c>
      <c r="CP98" s="64">
        <v>119</v>
      </c>
      <c r="CQ98" s="64">
        <v>205</v>
      </c>
      <c r="CR98" s="64">
        <v>241</v>
      </c>
      <c r="CS98" s="64">
        <v>9</v>
      </c>
      <c r="CT98" s="64">
        <v>101</v>
      </c>
      <c r="CU98" s="64">
        <v>1821</v>
      </c>
      <c r="CV98" s="64">
        <v>159</v>
      </c>
      <c r="CW98" s="64">
        <v>1355</v>
      </c>
      <c r="CX98" s="64">
        <v>349</v>
      </c>
      <c r="CY98" s="64">
        <v>3481</v>
      </c>
      <c r="CZ98" s="64">
        <v>373</v>
      </c>
      <c r="DA98" s="64">
        <v>0</v>
      </c>
      <c r="DB98" s="25">
        <v>106</v>
      </c>
      <c r="DC98" s="25">
        <v>44715</v>
      </c>
      <c r="DD98" s="51">
        <v>0</v>
      </c>
      <c r="DE98" s="64">
        <v>27</v>
      </c>
      <c r="DF98" s="64">
        <v>0</v>
      </c>
      <c r="DG98" s="64">
        <v>0</v>
      </c>
      <c r="DH98" s="64">
        <v>0</v>
      </c>
      <c r="DI98" s="64">
        <v>0</v>
      </c>
      <c r="DJ98" s="64">
        <v>0</v>
      </c>
      <c r="DK98" s="25">
        <v>0</v>
      </c>
      <c r="DL98" s="64">
        <v>27</v>
      </c>
      <c r="DM98" s="48">
        <v>44742</v>
      </c>
      <c r="DN98" s="48">
        <v>1602</v>
      </c>
      <c r="DO98" s="48">
        <v>1629</v>
      </c>
      <c r="DP98" s="48">
        <v>46344</v>
      </c>
      <c r="DQ98" s="48">
        <v>-31772</v>
      </c>
      <c r="DR98" s="48">
        <v>-30143</v>
      </c>
      <c r="DS98" s="48">
        <v>14572</v>
      </c>
    </row>
    <row r="99" spans="1:123" ht="12.75" customHeight="1">
      <c r="A99" s="254">
        <v>663</v>
      </c>
      <c r="B99" s="83" t="s">
        <v>330</v>
      </c>
      <c r="C99" s="63">
        <v>1843</v>
      </c>
      <c r="D99" s="63">
        <v>339</v>
      </c>
      <c r="E99" s="63">
        <v>272</v>
      </c>
      <c r="F99" s="63">
        <v>821</v>
      </c>
      <c r="G99" s="63">
        <v>218</v>
      </c>
      <c r="H99" s="63">
        <v>365</v>
      </c>
      <c r="I99" s="63">
        <v>0</v>
      </c>
      <c r="J99" s="63">
        <v>780</v>
      </c>
      <c r="K99" s="63">
        <v>409</v>
      </c>
      <c r="L99" s="63">
        <v>28</v>
      </c>
      <c r="M99" s="63">
        <v>0</v>
      </c>
      <c r="N99" s="63">
        <v>30</v>
      </c>
      <c r="O99" s="63">
        <v>37</v>
      </c>
      <c r="P99" s="63">
        <v>407</v>
      </c>
      <c r="Q99" s="63">
        <v>13</v>
      </c>
      <c r="R99" s="63">
        <v>97</v>
      </c>
      <c r="S99" s="63">
        <v>9</v>
      </c>
      <c r="T99" s="63">
        <v>50</v>
      </c>
      <c r="U99" s="63">
        <v>53</v>
      </c>
      <c r="V99" s="63">
        <v>694</v>
      </c>
      <c r="W99" s="63">
        <v>1322</v>
      </c>
      <c r="X99" s="63">
        <v>2693</v>
      </c>
      <c r="Y99" s="63">
        <v>535</v>
      </c>
      <c r="Z99" s="63">
        <v>0</v>
      </c>
      <c r="AA99" s="63">
        <v>244</v>
      </c>
      <c r="AB99" s="63">
        <v>106</v>
      </c>
      <c r="AC99" s="63">
        <v>951</v>
      </c>
      <c r="AD99" s="63">
        <v>947</v>
      </c>
      <c r="AE99" s="63">
        <v>479</v>
      </c>
      <c r="AF99" s="63">
        <v>394</v>
      </c>
      <c r="AG99" s="63">
        <v>3</v>
      </c>
      <c r="AH99" s="63">
        <v>2</v>
      </c>
      <c r="AI99" s="63">
        <v>733</v>
      </c>
      <c r="AJ99" s="63">
        <v>238</v>
      </c>
      <c r="AK99" s="63">
        <v>430</v>
      </c>
      <c r="AL99" s="63">
        <v>4720</v>
      </c>
      <c r="AM99" s="63">
        <v>19</v>
      </c>
      <c r="AN99" s="63">
        <v>4</v>
      </c>
      <c r="AO99" s="63">
        <v>1836</v>
      </c>
      <c r="AP99" s="63">
        <v>131</v>
      </c>
      <c r="AQ99" s="63">
        <v>104</v>
      </c>
      <c r="AR99" s="63">
        <v>158</v>
      </c>
      <c r="AS99" s="63">
        <v>453</v>
      </c>
      <c r="AT99" s="63">
        <v>202</v>
      </c>
      <c r="AU99" s="63">
        <v>1127</v>
      </c>
      <c r="AV99" s="63">
        <v>3211</v>
      </c>
      <c r="AW99" s="63">
        <v>88</v>
      </c>
      <c r="AX99" s="63">
        <v>100</v>
      </c>
      <c r="AY99" s="63">
        <v>7</v>
      </c>
      <c r="AZ99" s="63">
        <v>102</v>
      </c>
      <c r="BA99" s="63">
        <v>56</v>
      </c>
      <c r="BB99" s="63">
        <v>850</v>
      </c>
      <c r="BC99" s="63">
        <v>13</v>
      </c>
      <c r="BD99" s="63">
        <v>1419</v>
      </c>
      <c r="BE99" s="63">
        <v>67</v>
      </c>
      <c r="BF99" s="63">
        <v>0</v>
      </c>
      <c r="BG99" s="63">
        <v>14</v>
      </c>
      <c r="BH99" s="63">
        <v>22</v>
      </c>
      <c r="BI99" s="63">
        <v>662</v>
      </c>
      <c r="BJ99" s="63">
        <v>997</v>
      </c>
      <c r="BK99" s="63">
        <v>899</v>
      </c>
      <c r="BL99" s="63">
        <v>376</v>
      </c>
      <c r="BM99" s="63">
        <v>11800</v>
      </c>
      <c r="BN99" s="63">
        <v>93</v>
      </c>
      <c r="BO99" s="63">
        <v>1094</v>
      </c>
      <c r="BP99" s="63">
        <v>1166</v>
      </c>
      <c r="BQ99" s="63">
        <v>435</v>
      </c>
      <c r="BR99" s="63">
        <v>663</v>
      </c>
      <c r="BS99" s="63">
        <v>101</v>
      </c>
      <c r="BT99" s="63">
        <v>146</v>
      </c>
      <c r="BU99" s="63">
        <v>0</v>
      </c>
      <c r="BV99" s="63">
        <v>24</v>
      </c>
      <c r="BW99" s="63">
        <v>4669</v>
      </c>
      <c r="BX99" s="63">
        <v>19292</v>
      </c>
      <c r="BY99" s="63">
        <v>275</v>
      </c>
      <c r="BZ99" s="63">
        <v>115</v>
      </c>
      <c r="CA99" s="63">
        <v>37</v>
      </c>
      <c r="CB99" s="63">
        <v>448</v>
      </c>
      <c r="CC99" s="63">
        <v>214</v>
      </c>
      <c r="CD99" s="63">
        <v>4</v>
      </c>
      <c r="CE99" s="63">
        <v>636</v>
      </c>
      <c r="CF99" s="63">
        <v>197</v>
      </c>
      <c r="CG99" s="63">
        <v>533</v>
      </c>
      <c r="CH99" s="63">
        <v>4</v>
      </c>
      <c r="CI99" s="63">
        <v>102</v>
      </c>
      <c r="CJ99" s="63">
        <v>5066</v>
      </c>
      <c r="CK99" s="63">
        <v>560</v>
      </c>
      <c r="CL99" s="63">
        <v>690</v>
      </c>
      <c r="CM99" s="63">
        <v>1076</v>
      </c>
      <c r="CN99" s="63">
        <v>30</v>
      </c>
      <c r="CO99" s="63">
        <v>602</v>
      </c>
      <c r="CP99" s="63">
        <v>187</v>
      </c>
      <c r="CQ99" s="63">
        <v>501</v>
      </c>
      <c r="CR99" s="63">
        <v>4156</v>
      </c>
      <c r="CS99" s="63">
        <v>28</v>
      </c>
      <c r="CT99" s="63">
        <v>316</v>
      </c>
      <c r="CU99" s="63">
        <v>715</v>
      </c>
      <c r="CV99" s="63">
        <v>135</v>
      </c>
      <c r="CW99" s="63">
        <v>665</v>
      </c>
      <c r="CX99" s="63">
        <v>315</v>
      </c>
      <c r="CY99" s="63">
        <v>3706</v>
      </c>
      <c r="CZ99" s="63">
        <v>78</v>
      </c>
      <c r="DA99" s="63">
        <v>0</v>
      </c>
      <c r="DB99" s="24">
        <v>467</v>
      </c>
      <c r="DC99" s="24">
        <v>94520</v>
      </c>
      <c r="DD99" s="44">
        <v>59</v>
      </c>
      <c r="DE99" s="63">
        <v>40313</v>
      </c>
      <c r="DF99" s="63">
        <v>0</v>
      </c>
      <c r="DG99" s="63">
        <v>0</v>
      </c>
      <c r="DH99" s="63">
        <v>0</v>
      </c>
      <c r="DI99" s="63">
        <v>0</v>
      </c>
      <c r="DJ99" s="63">
        <v>0</v>
      </c>
      <c r="DK99" s="24">
        <v>0</v>
      </c>
      <c r="DL99" s="63">
        <v>40372</v>
      </c>
      <c r="DM99" s="40">
        <v>134892</v>
      </c>
      <c r="DN99" s="40">
        <v>41</v>
      </c>
      <c r="DO99" s="40">
        <v>40413</v>
      </c>
      <c r="DP99" s="40">
        <v>134933</v>
      </c>
      <c r="DQ99" s="40">
        <v>-89502</v>
      </c>
      <c r="DR99" s="40">
        <v>-49089</v>
      </c>
      <c r="DS99" s="40">
        <v>45431</v>
      </c>
    </row>
    <row r="100" spans="1:123" ht="12.75" customHeight="1">
      <c r="A100" s="254">
        <v>669</v>
      </c>
      <c r="B100" s="83" t="s">
        <v>331</v>
      </c>
      <c r="C100" s="63">
        <v>39</v>
      </c>
      <c r="D100" s="63">
        <v>22</v>
      </c>
      <c r="E100" s="63">
        <v>136</v>
      </c>
      <c r="F100" s="63">
        <v>9</v>
      </c>
      <c r="G100" s="63">
        <v>200</v>
      </c>
      <c r="H100" s="63">
        <v>392</v>
      </c>
      <c r="I100" s="63">
        <v>0</v>
      </c>
      <c r="J100" s="63">
        <v>1330</v>
      </c>
      <c r="K100" s="63">
        <v>711</v>
      </c>
      <c r="L100" s="63">
        <v>41</v>
      </c>
      <c r="M100" s="63">
        <v>0</v>
      </c>
      <c r="N100" s="63">
        <v>27</v>
      </c>
      <c r="O100" s="63">
        <v>201</v>
      </c>
      <c r="P100" s="63">
        <v>140</v>
      </c>
      <c r="Q100" s="63">
        <v>177</v>
      </c>
      <c r="R100" s="63">
        <v>98</v>
      </c>
      <c r="S100" s="63">
        <v>57</v>
      </c>
      <c r="T100" s="63">
        <v>349</v>
      </c>
      <c r="U100" s="63">
        <v>34</v>
      </c>
      <c r="V100" s="63">
        <v>769</v>
      </c>
      <c r="W100" s="63">
        <v>584</v>
      </c>
      <c r="X100" s="63">
        <v>1474</v>
      </c>
      <c r="Y100" s="63">
        <v>570</v>
      </c>
      <c r="Z100" s="63">
        <v>0</v>
      </c>
      <c r="AA100" s="63">
        <v>649</v>
      </c>
      <c r="AB100" s="63">
        <v>383</v>
      </c>
      <c r="AC100" s="63">
        <v>524</v>
      </c>
      <c r="AD100" s="63">
        <v>581</v>
      </c>
      <c r="AE100" s="63">
        <v>1111</v>
      </c>
      <c r="AF100" s="63">
        <v>522</v>
      </c>
      <c r="AG100" s="63">
        <v>41</v>
      </c>
      <c r="AH100" s="63">
        <v>4</v>
      </c>
      <c r="AI100" s="63">
        <v>1172</v>
      </c>
      <c r="AJ100" s="63">
        <v>203</v>
      </c>
      <c r="AK100" s="63">
        <v>530</v>
      </c>
      <c r="AL100" s="63">
        <v>2720</v>
      </c>
      <c r="AM100" s="63">
        <v>16</v>
      </c>
      <c r="AN100" s="63">
        <v>11</v>
      </c>
      <c r="AO100" s="63">
        <v>1386</v>
      </c>
      <c r="AP100" s="63">
        <v>231</v>
      </c>
      <c r="AQ100" s="63">
        <v>123</v>
      </c>
      <c r="AR100" s="63">
        <v>255</v>
      </c>
      <c r="AS100" s="63">
        <v>1069</v>
      </c>
      <c r="AT100" s="63">
        <v>572</v>
      </c>
      <c r="AU100" s="63">
        <v>3003</v>
      </c>
      <c r="AV100" s="63">
        <v>5165</v>
      </c>
      <c r="AW100" s="63">
        <v>182</v>
      </c>
      <c r="AX100" s="63">
        <v>337</v>
      </c>
      <c r="AY100" s="63">
        <v>50</v>
      </c>
      <c r="AZ100" s="63">
        <v>153</v>
      </c>
      <c r="BA100" s="63">
        <v>203</v>
      </c>
      <c r="BB100" s="63">
        <v>1973</v>
      </c>
      <c r="BC100" s="63">
        <v>62</v>
      </c>
      <c r="BD100" s="63">
        <v>4115</v>
      </c>
      <c r="BE100" s="63">
        <v>307</v>
      </c>
      <c r="BF100" s="63">
        <v>0</v>
      </c>
      <c r="BG100" s="63">
        <v>74</v>
      </c>
      <c r="BH100" s="63">
        <v>142</v>
      </c>
      <c r="BI100" s="63">
        <v>16405</v>
      </c>
      <c r="BJ100" s="63">
        <v>1662</v>
      </c>
      <c r="BK100" s="63">
        <v>14780</v>
      </c>
      <c r="BL100" s="63">
        <v>1199</v>
      </c>
      <c r="BM100" s="63">
        <v>6991</v>
      </c>
      <c r="BN100" s="63">
        <v>333</v>
      </c>
      <c r="BO100" s="63">
        <v>3252</v>
      </c>
      <c r="BP100" s="63">
        <v>1771</v>
      </c>
      <c r="BQ100" s="63">
        <v>34209</v>
      </c>
      <c r="BR100" s="63">
        <v>14345</v>
      </c>
      <c r="BS100" s="63">
        <v>4228</v>
      </c>
      <c r="BT100" s="63">
        <v>4623</v>
      </c>
      <c r="BU100" s="63">
        <v>427</v>
      </c>
      <c r="BV100" s="63">
        <v>213</v>
      </c>
      <c r="BW100" s="63">
        <v>1795</v>
      </c>
      <c r="BX100" s="63">
        <v>38</v>
      </c>
      <c r="BY100" s="63">
        <v>1514</v>
      </c>
      <c r="BZ100" s="63">
        <v>151</v>
      </c>
      <c r="CA100" s="63">
        <v>72</v>
      </c>
      <c r="CB100" s="63">
        <v>5153</v>
      </c>
      <c r="CC100" s="63">
        <v>2477</v>
      </c>
      <c r="CD100" s="63">
        <v>57</v>
      </c>
      <c r="CE100" s="63">
        <v>13463</v>
      </c>
      <c r="CF100" s="63">
        <v>2100</v>
      </c>
      <c r="CG100" s="63">
        <v>3279</v>
      </c>
      <c r="CH100" s="63">
        <v>92</v>
      </c>
      <c r="CI100" s="63">
        <v>948</v>
      </c>
      <c r="CJ100" s="63">
        <v>19477</v>
      </c>
      <c r="CK100" s="63">
        <v>5260</v>
      </c>
      <c r="CL100" s="63">
        <v>3587</v>
      </c>
      <c r="CM100" s="63">
        <v>18800</v>
      </c>
      <c r="CN100" s="63">
        <v>100</v>
      </c>
      <c r="CO100" s="63">
        <v>3666</v>
      </c>
      <c r="CP100" s="63">
        <v>2263</v>
      </c>
      <c r="CQ100" s="63">
        <v>3105</v>
      </c>
      <c r="CR100" s="63">
        <v>1821</v>
      </c>
      <c r="CS100" s="63">
        <v>782</v>
      </c>
      <c r="CT100" s="63">
        <v>1165</v>
      </c>
      <c r="CU100" s="63">
        <v>15556</v>
      </c>
      <c r="CV100" s="63">
        <v>591</v>
      </c>
      <c r="CW100" s="63">
        <v>1786</v>
      </c>
      <c r="CX100" s="63">
        <v>792</v>
      </c>
      <c r="CY100" s="63">
        <v>8028</v>
      </c>
      <c r="CZ100" s="63">
        <v>1193</v>
      </c>
      <c r="DA100" s="63">
        <v>0</v>
      </c>
      <c r="DB100" s="24">
        <v>675</v>
      </c>
      <c r="DC100" s="24">
        <v>259453</v>
      </c>
      <c r="DD100" s="44">
        <v>336</v>
      </c>
      <c r="DE100" s="63">
        <v>4577</v>
      </c>
      <c r="DF100" s="63">
        <v>0</v>
      </c>
      <c r="DG100" s="63">
        <v>0</v>
      </c>
      <c r="DH100" s="63">
        <v>2204</v>
      </c>
      <c r="DI100" s="63">
        <v>34849</v>
      </c>
      <c r="DJ100" s="63">
        <v>0</v>
      </c>
      <c r="DK100" s="24">
        <v>0</v>
      </c>
      <c r="DL100" s="63">
        <v>41966</v>
      </c>
      <c r="DM100" s="40">
        <v>301419</v>
      </c>
      <c r="DN100" s="40">
        <v>18642</v>
      </c>
      <c r="DO100" s="40">
        <v>60608</v>
      </c>
      <c r="DP100" s="40">
        <v>320061</v>
      </c>
      <c r="DQ100" s="40">
        <v>-169081</v>
      </c>
      <c r="DR100" s="40">
        <v>-108473</v>
      </c>
      <c r="DS100" s="40">
        <v>150980</v>
      </c>
    </row>
    <row r="101" spans="1:123" ht="12.75" customHeight="1">
      <c r="A101" s="254">
        <v>671</v>
      </c>
      <c r="B101" s="83" t="s">
        <v>332</v>
      </c>
      <c r="C101" s="63">
        <v>0</v>
      </c>
      <c r="D101" s="63">
        <v>0</v>
      </c>
      <c r="E101" s="63">
        <v>0</v>
      </c>
      <c r="F101" s="63">
        <v>0</v>
      </c>
      <c r="G101" s="63">
        <v>0</v>
      </c>
      <c r="H101" s="63">
        <v>0</v>
      </c>
      <c r="I101" s="63">
        <v>0</v>
      </c>
      <c r="J101" s="63">
        <v>0</v>
      </c>
      <c r="K101" s="63">
        <v>0</v>
      </c>
      <c r="L101" s="63">
        <v>0</v>
      </c>
      <c r="M101" s="63">
        <v>0</v>
      </c>
      <c r="N101" s="63">
        <v>0</v>
      </c>
      <c r="O101" s="63">
        <v>0</v>
      </c>
      <c r="P101" s="63">
        <v>0</v>
      </c>
      <c r="Q101" s="63">
        <v>0</v>
      </c>
      <c r="R101" s="63">
        <v>0</v>
      </c>
      <c r="S101" s="63">
        <v>0</v>
      </c>
      <c r="T101" s="63">
        <v>0</v>
      </c>
      <c r="U101" s="63">
        <v>0</v>
      </c>
      <c r="V101" s="63">
        <v>0</v>
      </c>
      <c r="W101" s="63">
        <v>0</v>
      </c>
      <c r="X101" s="63">
        <v>0</v>
      </c>
      <c r="Y101" s="63">
        <v>0</v>
      </c>
      <c r="Z101" s="63">
        <v>0</v>
      </c>
      <c r="AA101" s="63">
        <v>0</v>
      </c>
      <c r="AB101" s="63">
        <v>0</v>
      </c>
      <c r="AC101" s="63">
        <v>0</v>
      </c>
      <c r="AD101" s="63">
        <v>0</v>
      </c>
      <c r="AE101" s="63">
        <v>0</v>
      </c>
      <c r="AF101" s="63">
        <v>0</v>
      </c>
      <c r="AG101" s="63">
        <v>0</v>
      </c>
      <c r="AH101" s="63">
        <v>0</v>
      </c>
      <c r="AI101" s="63">
        <v>0</v>
      </c>
      <c r="AJ101" s="63">
        <v>0</v>
      </c>
      <c r="AK101" s="63">
        <v>0</v>
      </c>
      <c r="AL101" s="63">
        <v>0</v>
      </c>
      <c r="AM101" s="63">
        <v>0</v>
      </c>
      <c r="AN101" s="63">
        <v>0</v>
      </c>
      <c r="AO101" s="63">
        <v>0</v>
      </c>
      <c r="AP101" s="63">
        <v>0</v>
      </c>
      <c r="AQ101" s="63">
        <v>0</v>
      </c>
      <c r="AR101" s="63">
        <v>0</v>
      </c>
      <c r="AS101" s="63">
        <v>0</v>
      </c>
      <c r="AT101" s="63">
        <v>0</v>
      </c>
      <c r="AU101" s="63">
        <v>0</v>
      </c>
      <c r="AV101" s="63">
        <v>0</v>
      </c>
      <c r="AW101" s="63">
        <v>0</v>
      </c>
      <c r="AX101" s="63">
        <v>0</v>
      </c>
      <c r="AY101" s="63">
        <v>0</v>
      </c>
      <c r="AZ101" s="63">
        <v>0</v>
      </c>
      <c r="BA101" s="63">
        <v>0</v>
      </c>
      <c r="BB101" s="63">
        <v>0</v>
      </c>
      <c r="BC101" s="63">
        <v>0</v>
      </c>
      <c r="BD101" s="63">
        <v>0</v>
      </c>
      <c r="BE101" s="63">
        <v>0</v>
      </c>
      <c r="BF101" s="63">
        <v>0</v>
      </c>
      <c r="BG101" s="63">
        <v>0</v>
      </c>
      <c r="BH101" s="63">
        <v>0</v>
      </c>
      <c r="BI101" s="63">
        <v>0</v>
      </c>
      <c r="BJ101" s="63">
        <v>0</v>
      </c>
      <c r="BK101" s="63">
        <v>0</v>
      </c>
      <c r="BL101" s="63">
        <v>0</v>
      </c>
      <c r="BM101" s="63">
        <v>0</v>
      </c>
      <c r="BN101" s="63">
        <v>0</v>
      </c>
      <c r="BO101" s="63">
        <v>0</v>
      </c>
      <c r="BP101" s="63">
        <v>0</v>
      </c>
      <c r="BQ101" s="63">
        <v>0</v>
      </c>
      <c r="BR101" s="63">
        <v>0</v>
      </c>
      <c r="BS101" s="63">
        <v>0</v>
      </c>
      <c r="BT101" s="63">
        <v>0</v>
      </c>
      <c r="BU101" s="63">
        <v>0</v>
      </c>
      <c r="BV101" s="63">
        <v>0</v>
      </c>
      <c r="BW101" s="63">
        <v>0</v>
      </c>
      <c r="BX101" s="63">
        <v>0</v>
      </c>
      <c r="BY101" s="63">
        <v>0</v>
      </c>
      <c r="BZ101" s="63">
        <v>0</v>
      </c>
      <c r="CA101" s="63">
        <v>0</v>
      </c>
      <c r="CB101" s="63">
        <v>0</v>
      </c>
      <c r="CC101" s="63">
        <v>0</v>
      </c>
      <c r="CD101" s="63">
        <v>0</v>
      </c>
      <c r="CE101" s="63">
        <v>0</v>
      </c>
      <c r="CF101" s="63">
        <v>0</v>
      </c>
      <c r="CG101" s="63">
        <v>0</v>
      </c>
      <c r="CH101" s="63">
        <v>0</v>
      </c>
      <c r="CI101" s="63">
        <v>0</v>
      </c>
      <c r="CJ101" s="63">
        <v>0</v>
      </c>
      <c r="CK101" s="63">
        <v>0</v>
      </c>
      <c r="CL101" s="63">
        <v>0</v>
      </c>
      <c r="CM101" s="63">
        <v>0</v>
      </c>
      <c r="CN101" s="63">
        <v>0</v>
      </c>
      <c r="CO101" s="63">
        <v>0</v>
      </c>
      <c r="CP101" s="63">
        <v>0</v>
      </c>
      <c r="CQ101" s="63">
        <v>0</v>
      </c>
      <c r="CR101" s="63">
        <v>0</v>
      </c>
      <c r="CS101" s="63">
        <v>0</v>
      </c>
      <c r="CT101" s="63">
        <v>0</v>
      </c>
      <c r="CU101" s="63">
        <v>0</v>
      </c>
      <c r="CV101" s="63">
        <v>0</v>
      </c>
      <c r="CW101" s="63">
        <v>0</v>
      </c>
      <c r="CX101" s="63">
        <v>0</v>
      </c>
      <c r="CY101" s="63">
        <v>0</v>
      </c>
      <c r="CZ101" s="63">
        <v>0</v>
      </c>
      <c r="DA101" s="63">
        <v>0</v>
      </c>
      <c r="DB101" s="24">
        <v>0</v>
      </c>
      <c r="DC101" s="24">
        <v>0</v>
      </c>
      <c r="DD101" s="44">
        <v>15164</v>
      </c>
      <c r="DE101" s="63">
        <v>22863</v>
      </c>
      <c r="DF101" s="63">
        <v>0</v>
      </c>
      <c r="DG101" s="63">
        <v>0</v>
      </c>
      <c r="DH101" s="63">
        <v>0</v>
      </c>
      <c r="DI101" s="63">
        <v>0</v>
      </c>
      <c r="DJ101" s="63">
        <v>0</v>
      </c>
      <c r="DK101" s="24">
        <v>0</v>
      </c>
      <c r="DL101" s="63">
        <v>38027</v>
      </c>
      <c r="DM101" s="40">
        <v>38027</v>
      </c>
      <c r="DN101" s="40">
        <v>34931</v>
      </c>
      <c r="DO101" s="40">
        <v>72958</v>
      </c>
      <c r="DP101" s="40">
        <v>72958</v>
      </c>
      <c r="DQ101" s="40">
        <v>-15165</v>
      </c>
      <c r="DR101" s="40">
        <v>57793</v>
      </c>
      <c r="DS101" s="40">
        <v>57793</v>
      </c>
    </row>
    <row r="102" spans="1:123" ht="12.75" customHeight="1">
      <c r="A102" s="254">
        <v>672</v>
      </c>
      <c r="B102" s="83" t="s">
        <v>333</v>
      </c>
      <c r="C102" s="63">
        <v>0</v>
      </c>
      <c r="D102" s="63">
        <v>0</v>
      </c>
      <c r="E102" s="63">
        <v>0</v>
      </c>
      <c r="F102" s="63">
        <v>0</v>
      </c>
      <c r="G102" s="63">
        <v>0</v>
      </c>
      <c r="H102" s="63">
        <v>0</v>
      </c>
      <c r="I102" s="63">
        <v>0</v>
      </c>
      <c r="J102" s="63">
        <v>1336</v>
      </c>
      <c r="K102" s="63">
        <v>0</v>
      </c>
      <c r="L102" s="63">
        <v>0</v>
      </c>
      <c r="M102" s="63">
        <v>0</v>
      </c>
      <c r="N102" s="63">
        <v>0</v>
      </c>
      <c r="O102" s="63">
        <v>0</v>
      </c>
      <c r="P102" s="63">
        <v>0</v>
      </c>
      <c r="Q102" s="63">
        <v>0</v>
      </c>
      <c r="R102" s="63">
        <v>0</v>
      </c>
      <c r="S102" s="63">
        <v>0</v>
      </c>
      <c r="T102" s="63">
        <v>0</v>
      </c>
      <c r="U102" s="63">
        <v>0</v>
      </c>
      <c r="V102" s="63">
        <v>0</v>
      </c>
      <c r="W102" s="63">
        <v>0</v>
      </c>
      <c r="X102" s="63">
        <v>0</v>
      </c>
      <c r="Y102" s="63">
        <v>0</v>
      </c>
      <c r="Z102" s="63">
        <v>0</v>
      </c>
      <c r="AA102" s="63">
        <v>0</v>
      </c>
      <c r="AB102" s="63">
        <v>0</v>
      </c>
      <c r="AC102" s="63">
        <v>0</v>
      </c>
      <c r="AD102" s="63">
        <v>0</v>
      </c>
      <c r="AE102" s="63">
        <v>0</v>
      </c>
      <c r="AF102" s="63">
        <v>0</v>
      </c>
      <c r="AG102" s="63">
        <v>0</v>
      </c>
      <c r="AH102" s="63">
        <v>0</v>
      </c>
      <c r="AI102" s="63">
        <v>0</v>
      </c>
      <c r="AJ102" s="63">
        <v>0</v>
      </c>
      <c r="AK102" s="63">
        <v>0</v>
      </c>
      <c r="AL102" s="63">
        <v>0</v>
      </c>
      <c r="AM102" s="63">
        <v>0</v>
      </c>
      <c r="AN102" s="63">
        <v>0</v>
      </c>
      <c r="AO102" s="63">
        <v>0</v>
      </c>
      <c r="AP102" s="63">
        <v>0</v>
      </c>
      <c r="AQ102" s="63">
        <v>0</v>
      </c>
      <c r="AR102" s="63">
        <v>0</v>
      </c>
      <c r="AS102" s="63">
        <v>0</v>
      </c>
      <c r="AT102" s="63">
        <v>0</v>
      </c>
      <c r="AU102" s="63">
        <v>0</v>
      </c>
      <c r="AV102" s="63">
        <v>0</v>
      </c>
      <c r="AW102" s="63">
        <v>0</v>
      </c>
      <c r="AX102" s="63">
        <v>0</v>
      </c>
      <c r="AY102" s="63">
        <v>0</v>
      </c>
      <c r="AZ102" s="63">
        <v>0</v>
      </c>
      <c r="BA102" s="63">
        <v>0</v>
      </c>
      <c r="BB102" s="63">
        <v>0</v>
      </c>
      <c r="BC102" s="63">
        <v>0</v>
      </c>
      <c r="BD102" s="63">
        <v>0</v>
      </c>
      <c r="BE102" s="63">
        <v>0</v>
      </c>
      <c r="BF102" s="63">
        <v>0</v>
      </c>
      <c r="BG102" s="63">
        <v>0</v>
      </c>
      <c r="BH102" s="63">
        <v>0</v>
      </c>
      <c r="BI102" s="63">
        <v>0</v>
      </c>
      <c r="BJ102" s="63">
        <v>0</v>
      </c>
      <c r="BK102" s="63">
        <v>0</v>
      </c>
      <c r="BL102" s="63">
        <v>0</v>
      </c>
      <c r="BM102" s="63">
        <v>0</v>
      </c>
      <c r="BN102" s="63">
        <v>0</v>
      </c>
      <c r="BO102" s="63">
        <v>0</v>
      </c>
      <c r="BP102" s="63">
        <v>0</v>
      </c>
      <c r="BQ102" s="63">
        <v>0</v>
      </c>
      <c r="BR102" s="63">
        <v>0</v>
      </c>
      <c r="BS102" s="63">
        <v>0</v>
      </c>
      <c r="BT102" s="63">
        <v>0</v>
      </c>
      <c r="BU102" s="63">
        <v>0</v>
      </c>
      <c r="BV102" s="63">
        <v>0</v>
      </c>
      <c r="BW102" s="63">
        <v>0</v>
      </c>
      <c r="BX102" s="63">
        <v>0</v>
      </c>
      <c r="BY102" s="63">
        <v>0</v>
      </c>
      <c r="BZ102" s="63">
        <v>0</v>
      </c>
      <c r="CA102" s="63">
        <v>0</v>
      </c>
      <c r="CB102" s="63">
        <v>0</v>
      </c>
      <c r="CC102" s="63">
        <v>0</v>
      </c>
      <c r="CD102" s="63">
        <v>0</v>
      </c>
      <c r="CE102" s="63">
        <v>0</v>
      </c>
      <c r="CF102" s="63">
        <v>0</v>
      </c>
      <c r="CG102" s="63">
        <v>0</v>
      </c>
      <c r="CH102" s="63">
        <v>0</v>
      </c>
      <c r="CI102" s="63">
        <v>0</v>
      </c>
      <c r="CJ102" s="63">
        <v>0</v>
      </c>
      <c r="CK102" s="63">
        <v>0</v>
      </c>
      <c r="CL102" s="63">
        <v>0</v>
      </c>
      <c r="CM102" s="63">
        <v>3475</v>
      </c>
      <c r="CN102" s="63">
        <v>0</v>
      </c>
      <c r="CO102" s="63">
        <v>658</v>
      </c>
      <c r="CP102" s="63">
        <v>2206</v>
      </c>
      <c r="CQ102" s="63">
        <v>0</v>
      </c>
      <c r="CR102" s="63">
        <v>0</v>
      </c>
      <c r="CS102" s="63">
        <v>0</v>
      </c>
      <c r="CT102" s="63">
        <v>0</v>
      </c>
      <c r="CU102" s="63">
        <v>0</v>
      </c>
      <c r="CV102" s="63">
        <v>626</v>
      </c>
      <c r="CW102" s="63">
        <v>781</v>
      </c>
      <c r="CX102" s="63">
        <v>0</v>
      </c>
      <c r="CY102" s="63">
        <v>0</v>
      </c>
      <c r="CZ102" s="63">
        <v>0</v>
      </c>
      <c r="DA102" s="63">
        <v>0</v>
      </c>
      <c r="DB102" s="24">
        <v>9</v>
      </c>
      <c r="DC102" s="24">
        <v>9091</v>
      </c>
      <c r="DD102" s="44">
        <v>65627</v>
      </c>
      <c r="DE102" s="63">
        <v>122728</v>
      </c>
      <c r="DF102" s="63">
        <v>0</v>
      </c>
      <c r="DG102" s="63">
        <v>0</v>
      </c>
      <c r="DH102" s="63">
        <v>0</v>
      </c>
      <c r="DI102" s="63">
        <v>0</v>
      </c>
      <c r="DJ102" s="63">
        <v>0</v>
      </c>
      <c r="DK102" s="24">
        <v>0</v>
      </c>
      <c r="DL102" s="63">
        <v>188355</v>
      </c>
      <c r="DM102" s="40">
        <v>197446</v>
      </c>
      <c r="DN102" s="40">
        <v>43750</v>
      </c>
      <c r="DO102" s="40">
        <v>232105</v>
      </c>
      <c r="DP102" s="40">
        <v>241196</v>
      </c>
      <c r="DQ102" s="40">
        <v>-95420</v>
      </c>
      <c r="DR102" s="40">
        <v>136685</v>
      </c>
      <c r="DS102" s="40">
        <v>145776</v>
      </c>
    </row>
    <row r="103" spans="1:123" ht="12.75" customHeight="1">
      <c r="A103" s="255">
        <v>673</v>
      </c>
      <c r="B103" s="256" t="s">
        <v>334</v>
      </c>
      <c r="C103" s="64">
        <v>0</v>
      </c>
      <c r="D103" s="64">
        <v>0</v>
      </c>
      <c r="E103" s="64">
        <v>5</v>
      </c>
      <c r="F103" s="64">
        <v>0</v>
      </c>
      <c r="G103" s="64">
        <v>2</v>
      </c>
      <c r="H103" s="64">
        <v>1</v>
      </c>
      <c r="I103" s="64">
        <v>0</v>
      </c>
      <c r="J103" s="64">
        <v>13</v>
      </c>
      <c r="K103" s="64">
        <v>9</v>
      </c>
      <c r="L103" s="64">
        <v>1</v>
      </c>
      <c r="M103" s="64">
        <v>0</v>
      </c>
      <c r="N103" s="64">
        <v>0</v>
      </c>
      <c r="O103" s="64">
        <v>0</v>
      </c>
      <c r="P103" s="64">
        <v>2</v>
      </c>
      <c r="Q103" s="64">
        <v>0</v>
      </c>
      <c r="R103" s="64">
        <v>1</v>
      </c>
      <c r="S103" s="64">
        <v>0</v>
      </c>
      <c r="T103" s="64">
        <v>1</v>
      </c>
      <c r="U103" s="64">
        <v>0</v>
      </c>
      <c r="V103" s="64">
        <v>1</v>
      </c>
      <c r="W103" s="64">
        <v>0</v>
      </c>
      <c r="X103" s="64">
        <v>7</v>
      </c>
      <c r="Y103" s="64">
        <v>1</v>
      </c>
      <c r="Z103" s="64">
        <v>0</v>
      </c>
      <c r="AA103" s="64">
        <v>3</v>
      </c>
      <c r="AB103" s="64">
        <v>1</v>
      </c>
      <c r="AC103" s="64">
        <v>2</v>
      </c>
      <c r="AD103" s="64">
        <v>2</v>
      </c>
      <c r="AE103" s="64">
        <v>2</v>
      </c>
      <c r="AF103" s="64">
        <v>1</v>
      </c>
      <c r="AG103" s="64">
        <v>0</v>
      </c>
      <c r="AH103" s="64">
        <v>0</v>
      </c>
      <c r="AI103" s="64">
        <v>0</v>
      </c>
      <c r="AJ103" s="64">
        <v>0</v>
      </c>
      <c r="AK103" s="64">
        <v>0</v>
      </c>
      <c r="AL103" s="64">
        <v>31</v>
      </c>
      <c r="AM103" s="64">
        <v>0</v>
      </c>
      <c r="AN103" s="64">
        <v>0</v>
      </c>
      <c r="AO103" s="64">
        <v>6</v>
      </c>
      <c r="AP103" s="64">
        <v>2</v>
      </c>
      <c r="AQ103" s="64">
        <v>0</v>
      </c>
      <c r="AR103" s="64">
        <v>0</v>
      </c>
      <c r="AS103" s="64">
        <v>2</v>
      </c>
      <c r="AT103" s="64">
        <v>0</v>
      </c>
      <c r="AU103" s="64">
        <v>8</v>
      </c>
      <c r="AV103" s="64">
        <v>48</v>
      </c>
      <c r="AW103" s="64">
        <v>0</v>
      </c>
      <c r="AX103" s="64">
        <v>0</v>
      </c>
      <c r="AY103" s="64">
        <v>0</v>
      </c>
      <c r="AZ103" s="64">
        <v>0</v>
      </c>
      <c r="BA103" s="64">
        <v>0</v>
      </c>
      <c r="BB103" s="64">
        <v>28</v>
      </c>
      <c r="BC103" s="64">
        <v>0</v>
      </c>
      <c r="BD103" s="64">
        <v>13</v>
      </c>
      <c r="BE103" s="64">
        <v>2</v>
      </c>
      <c r="BF103" s="64">
        <v>0</v>
      </c>
      <c r="BG103" s="64">
        <v>0</v>
      </c>
      <c r="BH103" s="64">
        <v>0</v>
      </c>
      <c r="BI103" s="64">
        <v>1</v>
      </c>
      <c r="BJ103" s="64">
        <v>2</v>
      </c>
      <c r="BK103" s="64">
        <v>11</v>
      </c>
      <c r="BL103" s="64">
        <v>1</v>
      </c>
      <c r="BM103" s="64">
        <v>15</v>
      </c>
      <c r="BN103" s="64">
        <v>0</v>
      </c>
      <c r="BO103" s="64">
        <v>1</v>
      </c>
      <c r="BP103" s="64">
        <v>4</v>
      </c>
      <c r="BQ103" s="64">
        <v>37</v>
      </c>
      <c r="BR103" s="64">
        <v>16</v>
      </c>
      <c r="BS103" s="64">
        <v>3</v>
      </c>
      <c r="BT103" s="64">
        <v>3</v>
      </c>
      <c r="BU103" s="64">
        <v>0</v>
      </c>
      <c r="BV103" s="64">
        <v>30</v>
      </c>
      <c r="BW103" s="64">
        <v>26</v>
      </c>
      <c r="BX103" s="64">
        <v>1</v>
      </c>
      <c r="BY103" s="64">
        <v>19</v>
      </c>
      <c r="BZ103" s="64">
        <v>3</v>
      </c>
      <c r="CA103" s="64">
        <v>0</v>
      </c>
      <c r="CB103" s="64">
        <v>1</v>
      </c>
      <c r="CC103" s="64">
        <v>1</v>
      </c>
      <c r="CD103" s="64">
        <v>3</v>
      </c>
      <c r="CE103" s="64">
        <v>66</v>
      </c>
      <c r="CF103" s="64">
        <v>10</v>
      </c>
      <c r="CG103" s="64">
        <v>2</v>
      </c>
      <c r="CH103" s="64">
        <v>0</v>
      </c>
      <c r="CI103" s="64">
        <v>4</v>
      </c>
      <c r="CJ103" s="64">
        <v>48</v>
      </c>
      <c r="CK103" s="64">
        <v>24</v>
      </c>
      <c r="CL103" s="64">
        <v>2</v>
      </c>
      <c r="CM103" s="64">
        <v>5223</v>
      </c>
      <c r="CN103" s="64">
        <v>17</v>
      </c>
      <c r="CO103" s="64">
        <v>1109</v>
      </c>
      <c r="CP103" s="64">
        <v>1316</v>
      </c>
      <c r="CQ103" s="64">
        <v>4</v>
      </c>
      <c r="CR103" s="64">
        <v>2</v>
      </c>
      <c r="CS103" s="64">
        <v>11</v>
      </c>
      <c r="CT103" s="64">
        <v>1</v>
      </c>
      <c r="CU103" s="64">
        <v>11</v>
      </c>
      <c r="CV103" s="64">
        <v>530</v>
      </c>
      <c r="CW103" s="64">
        <v>467</v>
      </c>
      <c r="CX103" s="64">
        <v>812</v>
      </c>
      <c r="CY103" s="64">
        <v>18</v>
      </c>
      <c r="CZ103" s="64">
        <v>27</v>
      </c>
      <c r="DA103" s="64">
        <v>0</v>
      </c>
      <c r="DB103" s="25">
        <v>45</v>
      </c>
      <c r="DC103" s="25">
        <v>10122</v>
      </c>
      <c r="DD103" s="51">
        <v>216</v>
      </c>
      <c r="DE103" s="64">
        <v>43435</v>
      </c>
      <c r="DF103" s="64">
        <v>0</v>
      </c>
      <c r="DG103" s="64">
        <v>0</v>
      </c>
      <c r="DH103" s="64">
        <v>0</v>
      </c>
      <c r="DI103" s="64">
        <v>0</v>
      </c>
      <c r="DJ103" s="64">
        <v>0</v>
      </c>
      <c r="DK103" s="25">
        <v>0</v>
      </c>
      <c r="DL103" s="64">
        <v>43651</v>
      </c>
      <c r="DM103" s="48">
        <v>53773</v>
      </c>
      <c r="DN103" s="48">
        <v>4623</v>
      </c>
      <c r="DO103" s="48">
        <v>48274</v>
      </c>
      <c r="DP103" s="48">
        <v>58396</v>
      </c>
      <c r="DQ103" s="48">
        <v>-20435</v>
      </c>
      <c r="DR103" s="48">
        <v>27839</v>
      </c>
      <c r="DS103" s="48">
        <v>37961</v>
      </c>
    </row>
    <row r="104" spans="1:123" ht="12.75" customHeight="1">
      <c r="A104" s="254">
        <v>674</v>
      </c>
      <c r="B104" s="83" t="s">
        <v>335</v>
      </c>
      <c r="C104" s="63">
        <v>0</v>
      </c>
      <c r="D104" s="63">
        <v>0</v>
      </c>
      <c r="E104" s="63">
        <v>0</v>
      </c>
      <c r="F104" s="63">
        <v>0</v>
      </c>
      <c r="G104" s="63">
        <v>0</v>
      </c>
      <c r="H104" s="63">
        <v>0</v>
      </c>
      <c r="I104" s="63">
        <v>0</v>
      </c>
      <c r="J104" s="63">
        <v>0</v>
      </c>
      <c r="K104" s="63">
        <v>0</v>
      </c>
      <c r="L104" s="63">
        <v>0</v>
      </c>
      <c r="M104" s="63">
        <v>0</v>
      </c>
      <c r="N104" s="63">
        <v>0</v>
      </c>
      <c r="O104" s="63">
        <v>0</v>
      </c>
      <c r="P104" s="63">
        <v>0</v>
      </c>
      <c r="Q104" s="63">
        <v>0</v>
      </c>
      <c r="R104" s="63">
        <v>0</v>
      </c>
      <c r="S104" s="63">
        <v>0</v>
      </c>
      <c r="T104" s="63">
        <v>0</v>
      </c>
      <c r="U104" s="63">
        <v>0</v>
      </c>
      <c r="V104" s="63">
        <v>0</v>
      </c>
      <c r="W104" s="63">
        <v>0</v>
      </c>
      <c r="X104" s="63">
        <v>0</v>
      </c>
      <c r="Y104" s="63">
        <v>0</v>
      </c>
      <c r="Z104" s="63">
        <v>0</v>
      </c>
      <c r="AA104" s="63">
        <v>0</v>
      </c>
      <c r="AB104" s="63">
        <v>0</v>
      </c>
      <c r="AC104" s="63">
        <v>0</v>
      </c>
      <c r="AD104" s="63">
        <v>0</v>
      </c>
      <c r="AE104" s="63">
        <v>0</v>
      </c>
      <c r="AF104" s="63">
        <v>0</v>
      </c>
      <c r="AG104" s="63">
        <v>0</v>
      </c>
      <c r="AH104" s="63">
        <v>0</v>
      </c>
      <c r="AI104" s="63">
        <v>0</v>
      </c>
      <c r="AJ104" s="63">
        <v>0</v>
      </c>
      <c r="AK104" s="63">
        <v>0</v>
      </c>
      <c r="AL104" s="63">
        <v>0</v>
      </c>
      <c r="AM104" s="63">
        <v>0</v>
      </c>
      <c r="AN104" s="63">
        <v>0</v>
      </c>
      <c r="AO104" s="63">
        <v>0</v>
      </c>
      <c r="AP104" s="63">
        <v>0</v>
      </c>
      <c r="AQ104" s="63">
        <v>0</v>
      </c>
      <c r="AR104" s="63">
        <v>0</v>
      </c>
      <c r="AS104" s="63">
        <v>0</v>
      </c>
      <c r="AT104" s="63">
        <v>0</v>
      </c>
      <c r="AU104" s="63">
        <v>0</v>
      </c>
      <c r="AV104" s="63">
        <v>0</v>
      </c>
      <c r="AW104" s="63">
        <v>0</v>
      </c>
      <c r="AX104" s="63">
        <v>0</v>
      </c>
      <c r="AY104" s="63">
        <v>0</v>
      </c>
      <c r="AZ104" s="63">
        <v>0</v>
      </c>
      <c r="BA104" s="63">
        <v>0</v>
      </c>
      <c r="BB104" s="63">
        <v>0</v>
      </c>
      <c r="BC104" s="63">
        <v>0</v>
      </c>
      <c r="BD104" s="63">
        <v>0</v>
      </c>
      <c r="BE104" s="63">
        <v>0</v>
      </c>
      <c r="BF104" s="63">
        <v>0</v>
      </c>
      <c r="BG104" s="63">
        <v>0</v>
      </c>
      <c r="BH104" s="63">
        <v>0</v>
      </c>
      <c r="BI104" s="63">
        <v>0</v>
      </c>
      <c r="BJ104" s="63">
        <v>0</v>
      </c>
      <c r="BK104" s="63">
        <v>0</v>
      </c>
      <c r="BL104" s="63">
        <v>0</v>
      </c>
      <c r="BM104" s="63">
        <v>0</v>
      </c>
      <c r="BN104" s="63">
        <v>0</v>
      </c>
      <c r="BO104" s="63">
        <v>0</v>
      </c>
      <c r="BP104" s="63">
        <v>0</v>
      </c>
      <c r="BQ104" s="63">
        <v>15</v>
      </c>
      <c r="BR104" s="63">
        <v>0</v>
      </c>
      <c r="BS104" s="63">
        <v>0</v>
      </c>
      <c r="BT104" s="63">
        <v>0</v>
      </c>
      <c r="BU104" s="63">
        <v>0</v>
      </c>
      <c r="BV104" s="63">
        <v>0</v>
      </c>
      <c r="BW104" s="63">
        <v>0</v>
      </c>
      <c r="BX104" s="63">
        <v>0</v>
      </c>
      <c r="BY104" s="63">
        <v>0</v>
      </c>
      <c r="BZ104" s="63">
        <v>0</v>
      </c>
      <c r="CA104" s="63">
        <v>0</v>
      </c>
      <c r="CB104" s="63">
        <v>0</v>
      </c>
      <c r="CC104" s="63">
        <v>0</v>
      </c>
      <c r="CD104" s="63">
        <v>0</v>
      </c>
      <c r="CE104" s="63">
        <v>19</v>
      </c>
      <c r="CF104" s="63">
        <v>957</v>
      </c>
      <c r="CG104" s="63">
        <v>0</v>
      </c>
      <c r="CH104" s="63">
        <v>0</v>
      </c>
      <c r="CI104" s="63">
        <v>540</v>
      </c>
      <c r="CJ104" s="63">
        <v>0</v>
      </c>
      <c r="CK104" s="63">
        <v>25</v>
      </c>
      <c r="CL104" s="63">
        <v>0</v>
      </c>
      <c r="CM104" s="63">
        <v>0</v>
      </c>
      <c r="CN104" s="63">
        <v>0</v>
      </c>
      <c r="CO104" s="63">
        <v>0</v>
      </c>
      <c r="CP104" s="63">
        <v>0</v>
      </c>
      <c r="CQ104" s="63">
        <v>0</v>
      </c>
      <c r="CR104" s="63">
        <v>0</v>
      </c>
      <c r="CS104" s="63">
        <v>67</v>
      </c>
      <c r="CT104" s="63">
        <v>0</v>
      </c>
      <c r="CU104" s="63">
        <v>0</v>
      </c>
      <c r="CV104" s="63">
        <v>140</v>
      </c>
      <c r="CW104" s="63">
        <v>34</v>
      </c>
      <c r="CX104" s="63">
        <v>0</v>
      </c>
      <c r="CY104" s="63">
        <v>129</v>
      </c>
      <c r="CZ104" s="63">
        <v>109</v>
      </c>
      <c r="DA104" s="63">
        <v>0</v>
      </c>
      <c r="DB104" s="24">
        <v>13</v>
      </c>
      <c r="DC104" s="24">
        <v>2048</v>
      </c>
      <c r="DD104" s="44">
        <v>11527</v>
      </c>
      <c r="DE104" s="63">
        <v>96127</v>
      </c>
      <c r="DF104" s="63">
        <v>0</v>
      </c>
      <c r="DG104" s="63">
        <v>0</v>
      </c>
      <c r="DH104" s="63">
        <v>0</v>
      </c>
      <c r="DI104" s="63">
        <v>0</v>
      </c>
      <c r="DJ104" s="63">
        <v>0</v>
      </c>
      <c r="DK104" s="24">
        <v>0</v>
      </c>
      <c r="DL104" s="63">
        <v>107654</v>
      </c>
      <c r="DM104" s="40">
        <v>109702</v>
      </c>
      <c r="DN104" s="40">
        <v>313451</v>
      </c>
      <c r="DO104" s="40">
        <v>421105</v>
      </c>
      <c r="DP104" s="40">
        <v>423153</v>
      </c>
      <c r="DQ104" s="40">
        <v>-31666</v>
      </c>
      <c r="DR104" s="40">
        <v>389439</v>
      </c>
      <c r="DS104" s="40">
        <v>391487</v>
      </c>
    </row>
    <row r="105" spans="1:123" ht="12.75" customHeight="1">
      <c r="A105" s="254">
        <v>679</v>
      </c>
      <c r="B105" s="83" t="s">
        <v>336</v>
      </c>
      <c r="C105" s="63">
        <v>0</v>
      </c>
      <c r="D105" s="63">
        <v>0</v>
      </c>
      <c r="E105" s="63">
        <v>12</v>
      </c>
      <c r="F105" s="63">
        <v>10</v>
      </c>
      <c r="G105" s="63">
        <v>37</v>
      </c>
      <c r="H105" s="63">
        <v>2</v>
      </c>
      <c r="I105" s="63">
        <v>0</v>
      </c>
      <c r="J105" s="63">
        <v>5</v>
      </c>
      <c r="K105" s="63">
        <v>5</v>
      </c>
      <c r="L105" s="63">
        <v>0</v>
      </c>
      <c r="M105" s="63">
        <v>0</v>
      </c>
      <c r="N105" s="63">
        <v>0</v>
      </c>
      <c r="O105" s="63">
        <v>0</v>
      </c>
      <c r="P105" s="63">
        <v>0</v>
      </c>
      <c r="Q105" s="63">
        <v>0</v>
      </c>
      <c r="R105" s="63">
        <v>0</v>
      </c>
      <c r="S105" s="63">
        <v>0</v>
      </c>
      <c r="T105" s="63">
        <v>1</v>
      </c>
      <c r="U105" s="63">
        <v>0</v>
      </c>
      <c r="V105" s="63">
        <v>0</v>
      </c>
      <c r="W105" s="63">
        <v>8</v>
      </c>
      <c r="X105" s="63">
        <v>7</v>
      </c>
      <c r="Y105" s="63">
        <v>6</v>
      </c>
      <c r="Z105" s="63">
        <v>0</v>
      </c>
      <c r="AA105" s="63">
        <v>4</v>
      </c>
      <c r="AB105" s="63">
        <v>1</v>
      </c>
      <c r="AC105" s="63">
        <v>4</v>
      </c>
      <c r="AD105" s="63">
        <v>4</v>
      </c>
      <c r="AE105" s="63">
        <v>2</v>
      </c>
      <c r="AF105" s="63">
        <v>1</v>
      </c>
      <c r="AG105" s="63">
        <v>0</v>
      </c>
      <c r="AH105" s="63">
        <v>0</v>
      </c>
      <c r="AI105" s="63">
        <v>2</v>
      </c>
      <c r="AJ105" s="63">
        <v>2</v>
      </c>
      <c r="AK105" s="63">
        <v>0</v>
      </c>
      <c r="AL105" s="63">
        <v>38</v>
      </c>
      <c r="AM105" s="63">
        <v>0</v>
      </c>
      <c r="AN105" s="63">
        <v>0</v>
      </c>
      <c r="AO105" s="63">
        <v>9</v>
      </c>
      <c r="AP105" s="63">
        <v>1</v>
      </c>
      <c r="AQ105" s="63">
        <v>0</v>
      </c>
      <c r="AR105" s="63">
        <v>0</v>
      </c>
      <c r="AS105" s="63">
        <v>4</v>
      </c>
      <c r="AT105" s="63">
        <v>2</v>
      </c>
      <c r="AU105" s="63">
        <v>28</v>
      </c>
      <c r="AV105" s="63">
        <v>28</v>
      </c>
      <c r="AW105" s="63">
        <v>0</v>
      </c>
      <c r="AX105" s="63">
        <v>1</v>
      </c>
      <c r="AY105" s="63">
        <v>0</v>
      </c>
      <c r="AZ105" s="63">
        <v>0</v>
      </c>
      <c r="BA105" s="63">
        <v>0</v>
      </c>
      <c r="BB105" s="63">
        <v>14</v>
      </c>
      <c r="BC105" s="63">
        <v>0</v>
      </c>
      <c r="BD105" s="63">
        <v>20</v>
      </c>
      <c r="BE105" s="63">
        <v>1</v>
      </c>
      <c r="BF105" s="63">
        <v>0</v>
      </c>
      <c r="BG105" s="63">
        <v>0</v>
      </c>
      <c r="BH105" s="63">
        <v>1</v>
      </c>
      <c r="BI105" s="63">
        <v>48</v>
      </c>
      <c r="BJ105" s="63">
        <v>12</v>
      </c>
      <c r="BK105" s="63">
        <v>44</v>
      </c>
      <c r="BL105" s="63">
        <v>15</v>
      </c>
      <c r="BM105" s="63">
        <v>9</v>
      </c>
      <c r="BN105" s="63">
        <v>1</v>
      </c>
      <c r="BO105" s="63">
        <v>8</v>
      </c>
      <c r="BP105" s="63">
        <v>0</v>
      </c>
      <c r="BQ105" s="63">
        <v>458</v>
      </c>
      <c r="BR105" s="63">
        <v>34</v>
      </c>
      <c r="BS105" s="63">
        <v>78</v>
      </c>
      <c r="BT105" s="63">
        <v>74</v>
      </c>
      <c r="BU105" s="63">
        <v>112</v>
      </c>
      <c r="BV105" s="63">
        <v>1</v>
      </c>
      <c r="BW105" s="63">
        <v>37</v>
      </c>
      <c r="BX105" s="63">
        <v>0</v>
      </c>
      <c r="BY105" s="63">
        <v>33</v>
      </c>
      <c r="BZ105" s="63">
        <v>1</v>
      </c>
      <c r="CA105" s="63">
        <v>0</v>
      </c>
      <c r="CB105" s="63">
        <v>12</v>
      </c>
      <c r="CC105" s="63">
        <v>7</v>
      </c>
      <c r="CD105" s="63">
        <v>1</v>
      </c>
      <c r="CE105" s="63">
        <v>48</v>
      </c>
      <c r="CF105" s="63">
        <v>49</v>
      </c>
      <c r="CG105" s="63">
        <v>42</v>
      </c>
      <c r="CH105" s="63">
        <v>0</v>
      </c>
      <c r="CI105" s="63">
        <v>93</v>
      </c>
      <c r="CJ105" s="63">
        <v>171</v>
      </c>
      <c r="CK105" s="63">
        <v>70</v>
      </c>
      <c r="CL105" s="63">
        <v>77</v>
      </c>
      <c r="CM105" s="63">
        <v>155</v>
      </c>
      <c r="CN105" s="63">
        <v>0</v>
      </c>
      <c r="CO105" s="63">
        <v>16</v>
      </c>
      <c r="CP105" s="63">
        <v>28</v>
      </c>
      <c r="CQ105" s="63">
        <v>143</v>
      </c>
      <c r="CR105" s="63">
        <v>38</v>
      </c>
      <c r="CS105" s="63">
        <v>31</v>
      </c>
      <c r="CT105" s="63">
        <v>17</v>
      </c>
      <c r="CU105" s="63">
        <v>177</v>
      </c>
      <c r="CV105" s="63">
        <v>134</v>
      </c>
      <c r="CW105" s="63">
        <v>58</v>
      </c>
      <c r="CX105" s="63">
        <v>68</v>
      </c>
      <c r="CY105" s="63">
        <v>1282</v>
      </c>
      <c r="CZ105" s="63">
        <v>506</v>
      </c>
      <c r="DA105" s="63">
        <v>0</v>
      </c>
      <c r="DB105" s="24">
        <v>13</v>
      </c>
      <c r="DC105" s="24">
        <v>4461</v>
      </c>
      <c r="DD105" s="44">
        <v>717</v>
      </c>
      <c r="DE105" s="63">
        <v>79106</v>
      </c>
      <c r="DF105" s="63">
        <v>0</v>
      </c>
      <c r="DG105" s="63">
        <v>0</v>
      </c>
      <c r="DH105" s="63">
        <v>0</v>
      </c>
      <c r="DI105" s="63">
        <v>0</v>
      </c>
      <c r="DJ105" s="63">
        <v>0</v>
      </c>
      <c r="DK105" s="24">
        <v>12</v>
      </c>
      <c r="DL105" s="63">
        <v>79835</v>
      </c>
      <c r="DM105" s="40">
        <v>84296</v>
      </c>
      <c r="DN105" s="40">
        <v>734</v>
      </c>
      <c r="DO105" s="40">
        <v>80569</v>
      </c>
      <c r="DP105" s="40">
        <v>85030</v>
      </c>
      <c r="DQ105" s="40">
        <v>-40528</v>
      </c>
      <c r="DR105" s="40">
        <v>40041</v>
      </c>
      <c r="DS105" s="40">
        <v>44502</v>
      </c>
    </row>
    <row r="106" spans="1:123" ht="12.75" customHeight="1">
      <c r="A106" s="254">
        <v>681</v>
      </c>
      <c r="B106" s="83" t="s">
        <v>6</v>
      </c>
      <c r="C106" s="63">
        <v>20</v>
      </c>
      <c r="D106" s="63">
        <v>19</v>
      </c>
      <c r="E106" s="63">
        <v>15</v>
      </c>
      <c r="F106" s="63">
        <v>37</v>
      </c>
      <c r="G106" s="63">
        <v>45</v>
      </c>
      <c r="H106" s="63">
        <v>45</v>
      </c>
      <c r="I106" s="63">
        <v>0</v>
      </c>
      <c r="J106" s="63">
        <v>89</v>
      </c>
      <c r="K106" s="63">
        <v>33</v>
      </c>
      <c r="L106" s="63">
        <v>0</v>
      </c>
      <c r="M106" s="63">
        <v>0</v>
      </c>
      <c r="N106" s="63">
        <v>4</v>
      </c>
      <c r="O106" s="63">
        <v>12</v>
      </c>
      <c r="P106" s="63">
        <v>6</v>
      </c>
      <c r="Q106" s="63">
        <v>10</v>
      </c>
      <c r="R106" s="63">
        <v>5</v>
      </c>
      <c r="S106" s="63">
        <v>3</v>
      </c>
      <c r="T106" s="63">
        <v>12</v>
      </c>
      <c r="U106" s="63">
        <v>5</v>
      </c>
      <c r="V106" s="63">
        <v>16</v>
      </c>
      <c r="W106" s="63">
        <v>32</v>
      </c>
      <c r="X106" s="63">
        <v>29</v>
      </c>
      <c r="Y106" s="63">
        <v>15</v>
      </c>
      <c r="Z106" s="63">
        <v>0</v>
      </c>
      <c r="AA106" s="63">
        <v>17</v>
      </c>
      <c r="AB106" s="63">
        <v>21</v>
      </c>
      <c r="AC106" s="63">
        <v>6</v>
      </c>
      <c r="AD106" s="63">
        <v>9</v>
      </c>
      <c r="AE106" s="63">
        <v>6</v>
      </c>
      <c r="AF106" s="63">
        <v>9</v>
      </c>
      <c r="AG106" s="63">
        <v>4</v>
      </c>
      <c r="AH106" s="63">
        <v>0</v>
      </c>
      <c r="AI106" s="63">
        <v>39</v>
      </c>
      <c r="AJ106" s="63">
        <v>24</v>
      </c>
      <c r="AK106" s="63">
        <v>18</v>
      </c>
      <c r="AL106" s="63">
        <v>110</v>
      </c>
      <c r="AM106" s="63">
        <v>0</v>
      </c>
      <c r="AN106" s="63">
        <v>1</v>
      </c>
      <c r="AO106" s="63">
        <v>41</v>
      </c>
      <c r="AP106" s="63">
        <v>14</v>
      </c>
      <c r="AQ106" s="63">
        <v>4</v>
      </c>
      <c r="AR106" s="63">
        <v>5</v>
      </c>
      <c r="AS106" s="63">
        <v>36</v>
      </c>
      <c r="AT106" s="63">
        <v>34</v>
      </c>
      <c r="AU106" s="63">
        <v>334</v>
      </c>
      <c r="AV106" s="63">
        <v>156</v>
      </c>
      <c r="AW106" s="63">
        <v>7</v>
      </c>
      <c r="AX106" s="63">
        <v>18</v>
      </c>
      <c r="AY106" s="63">
        <v>2</v>
      </c>
      <c r="AZ106" s="63">
        <v>11</v>
      </c>
      <c r="BA106" s="63">
        <v>13</v>
      </c>
      <c r="BB106" s="63">
        <v>53</v>
      </c>
      <c r="BC106" s="63">
        <v>2</v>
      </c>
      <c r="BD106" s="63">
        <v>62</v>
      </c>
      <c r="BE106" s="63">
        <v>22</v>
      </c>
      <c r="BF106" s="63">
        <v>0</v>
      </c>
      <c r="BG106" s="63">
        <v>10</v>
      </c>
      <c r="BH106" s="63">
        <v>2</v>
      </c>
      <c r="BI106" s="63">
        <v>123</v>
      </c>
      <c r="BJ106" s="63">
        <v>2</v>
      </c>
      <c r="BK106" s="63">
        <v>347</v>
      </c>
      <c r="BL106" s="63">
        <v>17</v>
      </c>
      <c r="BM106" s="63">
        <v>8</v>
      </c>
      <c r="BN106" s="63">
        <v>3</v>
      </c>
      <c r="BO106" s="63">
        <v>26</v>
      </c>
      <c r="BP106" s="63">
        <v>201</v>
      </c>
      <c r="BQ106" s="63">
        <v>1447</v>
      </c>
      <c r="BR106" s="63">
        <v>789</v>
      </c>
      <c r="BS106" s="63">
        <v>81</v>
      </c>
      <c r="BT106" s="63">
        <v>55</v>
      </c>
      <c r="BU106" s="63">
        <v>0</v>
      </c>
      <c r="BV106" s="63">
        <v>15</v>
      </c>
      <c r="BW106" s="63">
        <v>195</v>
      </c>
      <c r="BX106" s="63">
        <v>47</v>
      </c>
      <c r="BY106" s="63">
        <v>547</v>
      </c>
      <c r="BZ106" s="63">
        <v>17</v>
      </c>
      <c r="CA106" s="63">
        <v>12</v>
      </c>
      <c r="CB106" s="63">
        <v>89</v>
      </c>
      <c r="CC106" s="63">
        <v>72</v>
      </c>
      <c r="CD106" s="63">
        <v>29</v>
      </c>
      <c r="CE106" s="63">
        <v>384</v>
      </c>
      <c r="CF106" s="63">
        <v>49</v>
      </c>
      <c r="CG106" s="63">
        <v>17</v>
      </c>
      <c r="CH106" s="63">
        <v>1</v>
      </c>
      <c r="CI106" s="63">
        <v>48</v>
      </c>
      <c r="CJ106" s="63">
        <v>1165</v>
      </c>
      <c r="CK106" s="63">
        <v>344</v>
      </c>
      <c r="CL106" s="63">
        <v>336</v>
      </c>
      <c r="CM106" s="63">
        <v>615</v>
      </c>
      <c r="CN106" s="63">
        <v>8</v>
      </c>
      <c r="CO106" s="63">
        <v>344</v>
      </c>
      <c r="CP106" s="63">
        <v>528</v>
      </c>
      <c r="CQ106" s="63">
        <v>248</v>
      </c>
      <c r="CR106" s="63">
        <v>33</v>
      </c>
      <c r="CS106" s="63">
        <v>15</v>
      </c>
      <c r="CT106" s="63">
        <v>57</v>
      </c>
      <c r="CU106" s="63">
        <v>273</v>
      </c>
      <c r="CV106" s="63">
        <v>133</v>
      </c>
      <c r="CW106" s="63">
        <v>124</v>
      </c>
      <c r="CX106" s="63">
        <v>146</v>
      </c>
      <c r="CY106" s="63">
        <v>362</v>
      </c>
      <c r="CZ106" s="63">
        <v>128</v>
      </c>
      <c r="DA106" s="63">
        <v>0</v>
      </c>
      <c r="DB106" s="24">
        <v>10</v>
      </c>
      <c r="DC106" s="24">
        <v>11032</v>
      </c>
      <c r="DD106" s="44">
        <v>0</v>
      </c>
      <c r="DE106" s="63">
        <v>0</v>
      </c>
      <c r="DF106" s="63">
        <v>0</v>
      </c>
      <c r="DG106" s="63">
        <v>0</v>
      </c>
      <c r="DH106" s="63">
        <v>0</v>
      </c>
      <c r="DI106" s="63">
        <v>0</v>
      </c>
      <c r="DJ106" s="63">
        <v>0</v>
      </c>
      <c r="DK106" s="24">
        <v>0</v>
      </c>
      <c r="DL106" s="63">
        <v>0</v>
      </c>
      <c r="DM106" s="40">
        <v>11032</v>
      </c>
      <c r="DN106" s="40">
        <v>0</v>
      </c>
      <c r="DO106" s="40">
        <v>0</v>
      </c>
      <c r="DP106" s="40">
        <v>11032</v>
      </c>
      <c r="DQ106" s="40">
        <v>0</v>
      </c>
      <c r="DR106" s="40">
        <v>0</v>
      </c>
      <c r="DS106" s="40">
        <v>11032</v>
      </c>
    </row>
    <row r="107" spans="1:123" ht="12.75" customHeight="1">
      <c r="A107" s="257">
        <v>691</v>
      </c>
      <c r="B107" s="258" t="s">
        <v>7</v>
      </c>
      <c r="C107" s="66">
        <v>1400</v>
      </c>
      <c r="D107" s="66">
        <v>437</v>
      </c>
      <c r="E107" s="66">
        <v>327</v>
      </c>
      <c r="F107" s="66">
        <v>387</v>
      </c>
      <c r="G107" s="66">
        <v>615</v>
      </c>
      <c r="H107" s="66">
        <v>211</v>
      </c>
      <c r="I107" s="66">
        <v>0</v>
      </c>
      <c r="J107" s="66">
        <v>514</v>
      </c>
      <c r="K107" s="66">
        <v>473</v>
      </c>
      <c r="L107" s="66">
        <v>5</v>
      </c>
      <c r="M107" s="66">
        <v>0</v>
      </c>
      <c r="N107" s="66">
        <v>20</v>
      </c>
      <c r="O107" s="66">
        <v>46</v>
      </c>
      <c r="P107" s="66">
        <v>199</v>
      </c>
      <c r="Q107" s="66">
        <v>64</v>
      </c>
      <c r="R107" s="66">
        <v>49</v>
      </c>
      <c r="S107" s="66">
        <v>13</v>
      </c>
      <c r="T107" s="66">
        <v>59</v>
      </c>
      <c r="U107" s="66">
        <v>1</v>
      </c>
      <c r="V107" s="66">
        <v>142</v>
      </c>
      <c r="W107" s="66">
        <v>236</v>
      </c>
      <c r="X107" s="66">
        <v>196</v>
      </c>
      <c r="Y107" s="66">
        <v>156</v>
      </c>
      <c r="Z107" s="66">
        <v>0</v>
      </c>
      <c r="AA107" s="66">
        <v>154</v>
      </c>
      <c r="AB107" s="66">
        <v>570</v>
      </c>
      <c r="AC107" s="66">
        <v>174</v>
      </c>
      <c r="AD107" s="66">
        <v>193</v>
      </c>
      <c r="AE107" s="66">
        <v>149</v>
      </c>
      <c r="AF107" s="66">
        <v>219</v>
      </c>
      <c r="AG107" s="66">
        <v>40</v>
      </c>
      <c r="AH107" s="66">
        <v>0</v>
      </c>
      <c r="AI107" s="66">
        <v>409</v>
      </c>
      <c r="AJ107" s="66">
        <v>267</v>
      </c>
      <c r="AK107" s="66">
        <v>67</v>
      </c>
      <c r="AL107" s="66">
        <v>2646</v>
      </c>
      <c r="AM107" s="66">
        <v>22</v>
      </c>
      <c r="AN107" s="66">
        <v>12</v>
      </c>
      <c r="AO107" s="66">
        <v>1265</v>
      </c>
      <c r="AP107" s="66">
        <v>337</v>
      </c>
      <c r="AQ107" s="66">
        <v>62</v>
      </c>
      <c r="AR107" s="66">
        <v>105</v>
      </c>
      <c r="AS107" s="66">
        <v>539</v>
      </c>
      <c r="AT107" s="66">
        <v>278</v>
      </c>
      <c r="AU107" s="66">
        <v>1059</v>
      </c>
      <c r="AV107" s="66">
        <v>496</v>
      </c>
      <c r="AW107" s="66">
        <v>15</v>
      </c>
      <c r="AX107" s="66">
        <v>87</v>
      </c>
      <c r="AY107" s="66">
        <v>12</v>
      </c>
      <c r="AZ107" s="66">
        <v>46</v>
      </c>
      <c r="BA107" s="66">
        <v>108</v>
      </c>
      <c r="BB107" s="66">
        <v>942</v>
      </c>
      <c r="BC107" s="66">
        <v>13</v>
      </c>
      <c r="BD107" s="66">
        <v>394</v>
      </c>
      <c r="BE107" s="66">
        <v>389</v>
      </c>
      <c r="BF107" s="66">
        <v>0</v>
      </c>
      <c r="BG107" s="66">
        <v>28</v>
      </c>
      <c r="BH107" s="66">
        <v>21</v>
      </c>
      <c r="BI107" s="66">
        <v>4311</v>
      </c>
      <c r="BJ107" s="66">
        <v>1718</v>
      </c>
      <c r="BK107" s="66">
        <v>1890</v>
      </c>
      <c r="BL107" s="66">
        <v>780</v>
      </c>
      <c r="BM107" s="66">
        <v>1680</v>
      </c>
      <c r="BN107" s="66">
        <v>127</v>
      </c>
      <c r="BO107" s="66">
        <v>337</v>
      </c>
      <c r="BP107" s="66">
        <v>85</v>
      </c>
      <c r="BQ107" s="66">
        <v>11188</v>
      </c>
      <c r="BR107" s="66">
        <v>2153</v>
      </c>
      <c r="BS107" s="66">
        <v>1173</v>
      </c>
      <c r="BT107" s="66">
        <v>4944</v>
      </c>
      <c r="BU107" s="66">
        <v>21</v>
      </c>
      <c r="BV107" s="66">
        <v>195</v>
      </c>
      <c r="BW107" s="66">
        <v>1618</v>
      </c>
      <c r="BX107" s="66">
        <v>0</v>
      </c>
      <c r="BY107" s="66">
        <v>7135</v>
      </c>
      <c r="BZ107" s="66">
        <v>219</v>
      </c>
      <c r="CA107" s="66">
        <v>119</v>
      </c>
      <c r="CB107" s="66">
        <v>2736</v>
      </c>
      <c r="CC107" s="66">
        <v>491</v>
      </c>
      <c r="CD107" s="66">
        <v>67</v>
      </c>
      <c r="CE107" s="66">
        <v>2238</v>
      </c>
      <c r="CF107" s="66">
        <v>178</v>
      </c>
      <c r="CG107" s="66">
        <v>428</v>
      </c>
      <c r="CH107" s="66">
        <v>50</v>
      </c>
      <c r="CI107" s="66">
        <v>272</v>
      </c>
      <c r="CJ107" s="66">
        <v>666</v>
      </c>
      <c r="CK107" s="66">
        <v>2949</v>
      </c>
      <c r="CL107" s="66">
        <v>600</v>
      </c>
      <c r="CM107" s="66">
        <v>5377</v>
      </c>
      <c r="CN107" s="66">
        <v>76</v>
      </c>
      <c r="CO107" s="66">
        <v>1000</v>
      </c>
      <c r="CP107" s="66">
        <v>836</v>
      </c>
      <c r="CQ107" s="66">
        <v>596</v>
      </c>
      <c r="CR107" s="66">
        <v>457</v>
      </c>
      <c r="CS107" s="66">
        <v>24</v>
      </c>
      <c r="CT107" s="66">
        <v>428</v>
      </c>
      <c r="CU107" s="66">
        <v>2519</v>
      </c>
      <c r="CV107" s="66">
        <v>356</v>
      </c>
      <c r="CW107" s="66">
        <v>861</v>
      </c>
      <c r="CX107" s="66">
        <v>748</v>
      </c>
      <c r="CY107" s="66">
        <v>1792</v>
      </c>
      <c r="CZ107" s="66">
        <v>1050</v>
      </c>
      <c r="DA107" s="66">
        <v>5</v>
      </c>
      <c r="DB107" s="21">
        <v>0</v>
      </c>
      <c r="DC107" s="21">
        <v>83161</v>
      </c>
      <c r="DD107" s="20">
        <v>0</v>
      </c>
      <c r="DE107" s="66">
        <v>160</v>
      </c>
      <c r="DF107" s="66">
        <v>0</v>
      </c>
      <c r="DG107" s="66">
        <v>0</v>
      </c>
      <c r="DH107" s="66">
        <v>0</v>
      </c>
      <c r="DI107" s="66">
        <v>0</v>
      </c>
      <c r="DJ107" s="66">
        <v>0</v>
      </c>
      <c r="DK107" s="21">
        <v>0</v>
      </c>
      <c r="DL107" s="66">
        <v>160</v>
      </c>
      <c r="DM107" s="41">
        <v>83321</v>
      </c>
      <c r="DN107" s="41">
        <v>3081</v>
      </c>
      <c r="DO107" s="41">
        <v>3241</v>
      </c>
      <c r="DP107" s="41">
        <v>86402</v>
      </c>
      <c r="DQ107" s="41">
        <v>-59940</v>
      </c>
      <c r="DR107" s="41">
        <v>-56699</v>
      </c>
      <c r="DS107" s="41">
        <v>26462</v>
      </c>
    </row>
    <row r="108" spans="1:123" ht="12.75" customHeight="1">
      <c r="A108" s="254">
        <v>700</v>
      </c>
      <c r="B108" s="83" t="s">
        <v>356</v>
      </c>
      <c r="C108" s="63">
        <v>39669</v>
      </c>
      <c r="D108" s="63">
        <v>33634</v>
      </c>
      <c r="E108" s="63">
        <v>4167</v>
      </c>
      <c r="F108" s="63">
        <v>11603</v>
      </c>
      <c r="G108" s="63">
        <v>21061</v>
      </c>
      <c r="H108" s="63">
        <v>14650</v>
      </c>
      <c r="I108" s="63">
        <v>0</v>
      </c>
      <c r="J108" s="63">
        <v>109323</v>
      </c>
      <c r="K108" s="63">
        <v>30648</v>
      </c>
      <c r="L108" s="63">
        <v>7334</v>
      </c>
      <c r="M108" s="63">
        <v>0</v>
      </c>
      <c r="N108" s="63">
        <v>2350</v>
      </c>
      <c r="O108" s="63">
        <v>6669</v>
      </c>
      <c r="P108" s="63">
        <v>17631</v>
      </c>
      <c r="Q108" s="63">
        <v>6115</v>
      </c>
      <c r="R108" s="63">
        <v>14063</v>
      </c>
      <c r="S108" s="63">
        <v>3272</v>
      </c>
      <c r="T108" s="63">
        <v>6726</v>
      </c>
      <c r="U108" s="63">
        <v>3446</v>
      </c>
      <c r="V108" s="63">
        <v>17512</v>
      </c>
      <c r="W108" s="63">
        <v>248538</v>
      </c>
      <c r="X108" s="63">
        <v>159722</v>
      </c>
      <c r="Y108" s="63">
        <v>65420</v>
      </c>
      <c r="Z108" s="63">
        <v>0</v>
      </c>
      <c r="AA108" s="63">
        <v>22110</v>
      </c>
      <c r="AB108" s="63">
        <v>20402</v>
      </c>
      <c r="AC108" s="63">
        <v>440614</v>
      </c>
      <c r="AD108" s="63">
        <v>135603</v>
      </c>
      <c r="AE108" s="63">
        <v>39367</v>
      </c>
      <c r="AF108" s="63">
        <v>14749</v>
      </c>
      <c r="AG108" s="63">
        <v>1264</v>
      </c>
      <c r="AH108" s="63">
        <v>70</v>
      </c>
      <c r="AI108" s="63">
        <v>28322</v>
      </c>
      <c r="AJ108" s="63">
        <v>11261</v>
      </c>
      <c r="AK108" s="63">
        <v>11140</v>
      </c>
      <c r="AL108" s="63">
        <v>1143410</v>
      </c>
      <c r="AM108" s="63">
        <v>1325</v>
      </c>
      <c r="AN108" s="63">
        <v>2242</v>
      </c>
      <c r="AO108" s="63">
        <v>319244</v>
      </c>
      <c r="AP108" s="63">
        <v>18797</v>
      </c>
      <c r="AQ108" s="63">
        <v>7369</v>
      </c>
      <c r="AR108" s="63">
        <v>11407</v>
      </c>
      <c r="AS108" s="63">
        <v>23487</v>
      </c>
      <c r="AT108" s="63">
        <v>16918</v>
      </c>
      <c r="AU108" s="63">
        <v>135329</v>
      </c>
      <c r="AV108" s="63">
        <v>175120</v>
      </c>
      <c r="AW108" s="63">
        <v>6079</v>
      </c>
      <c r="AX108" s="63">
        <v>11820</v>
      </c>
      <c r="AY108" s="63">
        <v>1723</v>
      </c>
      <c r="AZ108" s="63">
        <v>5806</v>
      </c>
      <c r="BA108" s="63">
        <v>8414</v>
      </c>
      <c r="BB108" s="63">
        <v>122498</v>
      </c>
      <c r="BC108" s="63">
        <v>1628</v>
      </c>
      <c r="BD108" s="63">
        <v>297247</v>
      </c>
      <c r="BE108" s="63">
        <v>30433</v>
      </c>
      <c r="BF108" s="63">
        <v>0</v>
      </c>
      <c r="BG108" s="63">
        <v>3652</v>
      </c>
      <c r="BH108" s="63">
        <v>6482</v>
      </c>
      <c r="BI108" s="63">
        <v>117891</v>
      </c>
      <c r="BJ108" s="63">
        <v>52572</v>
      </c>
      <c r="BK108" s="63">
        <v>78189</v>
      </c>
      <c r="BL108" s="63">
        <v>24621</v>
      </c>
      <c r="BM108" s="63">
        <v>246701</v>
      </c>
      <c r="BN108" s="63">
        <v>12365</v>
      </c>
      <c r="BO108" s="63">
        <v>17331</v>
      </c>
      <c r="BP108" s="63">
        <v>15862</v>
      </c>
      <c r="BQ108" s="63">
        <v>189512</v>
      </c>
      <c r="BR108" s="63">
        <v>70666</v>
      </c>
      <c r="BS108" s="63">
        <v>15332</v>
      </c>
      <c r="BT108" s="63">
        <v>30378</v>
      </c>
      <c r="BU108" s="63">
        <v>42862</v>
      </c>
      <c r="BV108" s="63">
        <v>2973</v>
      </c>
      <c r="BW108" s="63">
        <v>32752</v>
      </c>
      <c r="BX108" s="63">
        <v>87207</v>
      </c>
      <c r="BY108" s="63">
        <v>110393</v>
      </c>
      <c r="BZ108" s="63">
        <v>9158</v>
      </c>
      <c r="CA108" s="63">
        <v>688</v>
      </c>
      <c r="CB108" s="63">
        <v>19612</v>
      </c>
      <c r="CC108" s="63">
        <v>8275</v>
      </c>
      <c r="CD108" s="63">
        <v>1488</v>
      </c>
      <c r="CE108" s="63">
        <v>75686</v>
      </c>
      <c r="CF108" s="63">
        <v>13655</v>
      </c>
      <c r="CG108" s="63">
        <v>9168</v>
      </c>
      <c r="CH108" s="63">
        <v>542</v>
      </c>
      <c r="CI108" s="63">
        <v>13282</v>
      </c>
      <c r="CJ108" s="63">
        <v>126125</v>
      </c>
      <c r="CK108" s="63">
        <v>32971</v>
      </c>
      <c r="CL108" s="63">
        <v>16710</v>
      </c>
      <c r="CM108" s="63">
        <v>213686</v>
      </c>
      <c r="CN108" s="63">
        <v>1064</v>
      </c>
      <c r="CO108" s="63">
        <v>31063</v>
      </c>
      <c r="CP108" s="63">
        <v>25039</v>
      </c>
      <c r="CQ108" s="63">
        <v>22823</v>
      </c>
      <c r="CR108" s="63">
        <v>12290</v>
      </c>
      <c r="CS108" s="63">
        <v>10520</v>
      </c>
      <c r="CT108" s="63">
        <v>28210</v>
      </c>
      <c r="CU108" s="63">
        <v>39922</v>
      </c>
      <c r="CV108" s="63">
        <v>30186</v>
      </c>
      <c r="CW108" s="63">
        <v>82998</v>
      </c>
      <c r="CX108" s="63">
        <v>11675</v>
      </c>
      <c r="CY108" s="63">
        <v>122012</v>
      </c>
      <c r="CZ108" s="63">
        <v>14927</v>
      </c>
      <c r="DA108" s="63">
        <v>11032</v>
      </c>
      <c r="DB108" s="24">
        <v>16349</v>
      </c>
      <c r="DC108" s="24">
        <v>6047648</v>
      </c>
      <c r="DD108" s="20">
        <v>138943</v>
      </c>
      <c r="DE108" s="63">
        <v>2234831</v>
      </c>
      <c r="DF108" s="63">
        <v>931077</v>
      </c>
      <c r="DG108" s="63">
        <v>143583</v>
      </c>
      <c r="DH108" s="63">
        <v>239500</v>
      </c>
      <c r="DI108" s="63">
        <v>726967</v>
      </c>
      <c r="DJ108" s="63">
        <v>31636</v>
      </c>
      <c r="DK108" s="21">
        <v>13459</v>
      </c>
      <c r="DL108" s="63">
        <v>4459996</v>
      </c>
      <c r="DM108" s="40">
        <v>10507644</v>
      </c>
      <c r="DN108" s="40">
        <v>4743127</v>
      </c>
      <c r="DO108" s="40">
        <v>9203123</v>
      </c>
      <c r="DP108" s="40">
        <v>15250771</v>
      </c>
      <c r="DQ108" s="40">
        <v>-4718881</v>
      </c>
      <c r="DR108" s="40">
        <v>4484242</v>
      </c>
      <c r="DS108" s="40">
        <v>10531890</v>
      </c>
    </row>
    <row r="109" spans="1:123" ht="12.75" customHeight="1">
      <c r="A109" s="270">
        <v>711</v>
      </c>
      <c r="B109" s="268" t="s">
        <v>223</v>
      </c>
      <c r="C109" s="80">
        <v>193</v>
      </c>
      <c r="D109" s="80">
        <v>47</v>
      </c>
      <c r="E109" s="80">
        <v>103</v>
      </c>
      <c r="F109" s="80">
        <v>298</v>
      </c>
      <c r="G109" s="80">
        <v>913</v>
      </c>
      <c r="H109" s="80">
        <v>1792</v>
      </c>
      <c r="I109" s="80">
        <v>0</v>
      </c>
      <c r="J109" s="80">
        <v>2043</v>
      </c>
      <c r="K109" s="80">
        <v>1160</v>
      </c>
      <c r="L109" s="80">
        <v>43</v>
      </c>
      <c r="M109" s="80">
        <v>0</v>
      </c>
      <c r="N109" s="80">
        <v>65</v>
      </c>
      <c r="O109" s="80">
        <v>398</v>
      </c>
      <c r="P109" s="80">
        <v>236</v>
      </c>
      <c r="Q109" s="80">
        <v>238</v>
      </c>
      <c r="R109" s="80">
        <v>712</v>
      </c>
      <c r="S109" s="80">
        <v>113</v>
      </c>
      <c r="T109" s="80">
        <v>322</v>
      </c>
      <c r="U109" s="80">
        <v>193</v>
      </c>
      <c r="V109" s="80">
        <v>220</v>
      </c>
      <c r="W109" s="80">
        <v>431</v>
      </c>
      <c r="X109" s="80">
        <v>2939</v>
      </c>
      <c r="Y109" s="80">
        <v>343</v>
      </c>
      <c r="Z109" s="80">
        <v>0</v>
      </c>
      <c r="AA109" s="80">
        <v>1153</v>
      </c>
      <c r="AB109" s="80">
        <v>1573</v>
      </c>
      <c r="AC109" s="80">
        <v>943</v>
      </c>
      <c r="AD109" s="80">
        <v>2312</v>
      </c>
      <c r="AE109" s="80">
        <v>1125</v>
      </c>
      <c r="AF109" s="80">
        <v>460</v>
      </c>
      <c r="AG109" s="80">
        <v>32</v>
      </c>
      <c r="AH109" s="80">
        <v>5</v>
      </c>
      <c r="AI109" s="80">
        <v>1342</v>
      </c>
      <c r="AJ109" s="80">
        <v>281</v>
      </c>
      <c r="AK109" s="80">
        <v>371</v>
      </c>
      <c r="AL109" s="80">
        <v>9152</v>
      </c>
      <c r="AM109" s="80">
        <v>76</v>
      </c>
      <c r="AN109" s="80">
        <v>14</v>
      </c>
      <c r="AO109" s="80">
        <v>6888</v>
      </c>
      <c r="AP109" s="80">
        <v>291</v>
      </c>
      <c r="AQ109" s="80">
        <v>506</v>
      </c>
      <c r="AR109" s="80">
        <v>398</v>
      </c>
      <c r="AS109" s="80">
        <v>729</v>
      </c>
      <c r="AT109" s="80">
        <v>636</v>
      </c>
      <c r="AU109" s="80">
        <v>2786</v>
      </c>
      <c r="AV109" s="80">
        <v>6299</v>
      </c>
      <c r="AW109" s="80">
        <v>339</v>
      </c>
      <c r="AX109" s="80">
        <v>239</v>
      </c>
      <c r="AY109" s="80">
        <v>45</v>
      </c>
      <c r="AZ109" s="80">
        <v>176</v>
      </c>
      <c r="BA109" s="80">
        <v>216</v>
      </c>
      <c r="BB109" s="80">
        <v>518</v>
      </c>
      <c r="BC109" s="80">
        <v>55</v>
      </c>
      <c r="BD109" s="80">
        <v>2748</v>
      </c>
      <c r="BE109" s="80">
        <v>777</v>
      </c>
      <c r="BF109" s="80">
        <v>0</v>
      </c>
      <c r="BG109" s="80">
        <v>130</v>
      </c>
      <c r="BH109" s="80">
        <v>71</v>
      </c>
      <c r="BI109" s="80">
        <v>4943</v>
      </c>
      <c r="BJ109" s="80">
        <v>1381</v>
      </c>
      <c r="BK109" s="80">
        <v>2260</v>
      </c>
      <c r="BL109" s="80">
        <v>535</v>
      </c>
      <c r="BM109" s="80">
        <v>2416</v>
      </c>
      <c r="BN109" s="80">
        <v>200</v>
      </c>
      <c r="BO109" s="80">
        <v>448</v>
      </c>
      <c r="BP109" s="80">
        <v>1395</v>
      </c>
      <c r="BQ109" s="80">
        <v>11729</v>
      </c>
      <c r="BR109" s="80">
        <v>6467</v>
      </c>
      <c r="BS109" s="80">
        <v>570</v>
      </c>
      <c r="BT109" s="80">
        <v>1166</v>
      </c>
      <c r="BU109" s="80">
        <v>0</v>
      </c>
      <c r="BV109" s="80">
        <v>167</v>
      </c>
      <c r="BW109" s="80">
        <v>2622</v>
      </c>
      <c r="BX109" s="80">
        <v>0</v>
      </c>
      <c r="BY109" s="80">
        <v>3695</v>
      </c>
      <c r="BZ109" s="80">
        <v>121</v>
      </c>
      <c r="CA109" s="80">
        <v>72</v>
      </c>
      <c r="CB109" s="80">
        <v>892</v>
      </c>
      <c r="CC109" s="80">
        <v>838</v>
      </c>
      <c r="CD109" s="80">
        <v>255</v>
      </c>
      <c r="CE109" s="80">
        <v>1145</v>
      </c>
      <c r="CF109" s="80">
        <v>344</v>
      </c>
      <c r="CG109" s="80">
        <v>531</v>
      </c>
      <c r="CH109" s="80">
        <v>1</v>
      </c>
      <c r="CI109" s="80">
        <v>1077</v>
      </c>
      <c r="CJ109" s="80">
        <v>3945</v>
      </c>
      <c r="CK109" s="80">
        <v>1058</v>
      </c>
      <c r="CL109" s="80">
        <v>1912</v>
      </c>
      <c r="CM109" s="80">
        <v>2831</v>
      </c>
      <c r="CN109" s="80">
        <v>66</v>
      </c>
      <c r="CO109" s="80">
        <v>2986</v>
      </c>
      <c r="CP109" s="80">
        <v>1343</v>
      </c>
      <c r="CQ109" s="80">
        <v>3635</v>
      </c>
      <c r="CR109" s="80">
        <v>383</v>
      </c>
      <c r="CS109" s="80">
        <v>241</v>
      </c>
      <c r="CT109" s="80">
        <v>801</v>
      </c>
      <c r="CU109" s="80">
        <v>2953</v>
      </c>
      <c r="CV109" s="80">
        <v>1382</v>
      </c>
      <c r="CW109" s="80">
        <v>2358</v>
      </c>
      <c r="CX109" s="80">
        <v>1516</v>
      </c>
      <c r="CY109" s="80">
        <v>9735</v>
      </c>
      <c r="CZ109" s="80">
        <v>963</v>
      </c>
      <c r="DA109" s="80">
        <v>0</v>
      </c>
      <c r="DB109" s="19">
        <v>77</v>
      </c>
      <c r="DC109" s="19">
        <v>138943</v>
      </c>
      <c r="DD109" s="18"/>
      <c r="DE109" s="80"/>
      <c r="DF109" s="80"/>
      <c r="DG109" s="80"/>
      <c r="DH109" s="80"/>
      <c r="DI109" s="80"/>
      <c r="DJ109" s="80"/>
      <c r="DK109" s="80"/>
      <c r="DL109" s="80"/>
      <c r="DM109" s="80"/>
      <c r="DN109" s="80"/>
      <c r="DO109" s="80"/>
      <c r="DP109" s="80"/>
      <c r="DQ109" s="80"/>
      <c r="DR109" s="80"/>
      <c r="DS109" s="80"/>
    </row>
    <row r="110" spans="1:123" ht="12.75" customHeight="1">
      <c r="A110" s="290">
        <v>911</v>
      </c>
      <c r="B110" s="83" t="s">
        <v>224</v>
      </c>
      <c r="C110" s="63">
        <v>5725</v>
      </c>
      <c r="D110" s="63">
        <v>2659</v>
      </c>
      <c r="E110" s="63">
        <v>4131</v>
      </c>
      <c r="F110" s="63">
        <v>4168</v>
      </c>
      <c r="G110" s="63">
        <v>4591</v>
      </c>
      <c r="H110" s="63">
        <v>8578</v>
      </c>
      <c r="I110" s="63">
        <v>0</v>
      </c>
      <c r="J110" s="63">
        <v>31555</v>
      </c>
      <c r="K110" s="63">
        <v>9999</v>
      </c>
      <c r="L110" s="63">
        <v>575</v>
      </c>
      <c r="M110" s="63">
        <v>0</v>
      </c>
      <c r="N110" s="63">
        <v>1257</v>
      </c>
      <c r="O110" s="63">
        <v>2517</v>
      </c>
      <c r="P110" s="63">
        <v>6635</v>
      </c>
      <c r="Q110" s="63">
        <v>4659</v>
      </c>
      <c r="R110" s="63">
        <v>2512</v>
      </c>
      <c r="S110" s="63">
        <v>1364</v>
      </c>
      <c r="T110" s="63">
        <v>4394</v>
      </c>
      <c r="U110" s="63">
        <v>428</v>
      </c>
      <c r="V110" s="63">
        <v>569</v>
      </c>
      <c r="W110" s="63">
        <v>3441</v>
      </c>
      <c r="X110" s="63">
        <v>1333</v>
      </c>
      <c r="Y110" s="63">
        <v>1289</v>
      </c>
      <c r="Z110" s="63">
        <v>0</v>
      </c>
      <c r="AA110" s="63">
        <v>2213</v>
      </c>
      <c r="AB110" s="63">
        <v>6125</v>
      </c>
      <c r="AC110" s="63">
        <v>2708</v>
      </c>
      <c r="AD110" s="63">
        <v>612</v>
      </c>
      <c r="AE110" s="63">
        <v>13345</v>
      </c>
      <c r="AF110" s="63">
        <v>3867</v>
      </c>
      <c r="AG110" s="63">
        <v>244</v>
      </c>
      <c r="AH110" s="63">
        <v>107</v>
      </c>
      <c r="AI110" s="63">
        <v>9871</v>
      </c>
      <c r="AJ110" s="63">
        <v>6202</v>
      </c>
      <c r="AK110" s="63">
        <v>1308</v>
      </c>
      <c r="AL110" s="63">
        <v>22286</v>
      </c>
      <c r="AM110" s="63">
        <v>391</v>
      </c>
      <c r="AN110" s="63">
        <v>1192</v>
      </c>
      <c r="AO110" s="63">
        <v>763</v>
      </c>
      <c r="AP110" s="63">
        <v>8428</v>
      </c>
      <c r="AQ110" s="63">
        <v>4379</v>
      </c>
      <c r="AR110" s="63">
        <v>7776</v>
      </c>
      <c r="AS110" s="63">
        <v>8521</v>
      </c>
      <c r="AT110" s="63">
        <v>10263</v>
      </c>
      <c r="AU110" s="63">
        <v>11767</v>
      </c>
      <c r="AV110" s="63">
        <v>51976</v>
      </c>
      <c r="AW110" s="63">
        <v>6027</v>
      </c>
      <c r="AX110" s="63">
        <v>3774</v>
      </c>
      <c r="AY110" s="63">
        <v>468</v>
      </c>
      <c r="AZ110" s="63">
        <v>3144</v>
      </c>
      <c r="BA110" s="63">
        <v>2151</v>
      </c>
      <c r="BB110" s="63">
        <v>36138</v>
      </c>
      <c r="BC110" s="63">
        <v>239</v>
      </c>
      <c r="BD110" s="63">
        <v>33835</v>
      </c>
      <c r="BE110" s="63">
        <v>7468</v>
      </c>
      <c r="BF110" s="63">
        <v>0</v>
      </c>
      <c r="BG110" s="63">
        <v>2727</v>
      </c>
      <c r="BH110" s="63">
        <v>2392</v>
      </c>
      <c r="BI110" s="63">
        <v>71730</v>
      </c>
      <c r="BJ110" s="63">
        <v>31937</v>
      </c>
      <c r="BK110" s="63">
        <v>49585</v>
      </c>
      <c r="BL110" s="63">
        <v>20669</v>
      </c>
      <c r="BM110" s="63">
        <v>20634</v>
      </c>
      <c r="BN110" s="63">
        <v>2935</v>
      </c>
      <c r="BO110" s="63">
        <v>4432</v>
      </c>
      <c r="BP110" s="63">
        <v>12869</v>
      </c>
      <c r="BQ110" s="63">
        <v>247744</v>
      </c>
      <c r="BR110" s="63">
        <v>66976</v>
      </c>
      <c r="BS110" s="63">
        <v>7673</v>
      </c>
      <c r="BT110" s="63">
        <v>10023</v>
      </c>
      <c r="BU110" s="63">
        <v>0</v>
      </c>
      <c r="BV110" s="63">
        <v>5252</v>
      </c>
      <c r="BW110" s="63">
        <v>70214</v>
      </c>
      <c r="BX110" s="63">
        <v>0</v>
      </c>
      <c r="BY110" s="63">
        <v>13567</v>
      </c>
      <c r="BZ110" s="63">
        <v>819</v>
      </c>
      <c r="CA110" s="63">
        <v>649</v>
      </c>
      <c r="CB110" s="63">
        <v>916</v>
      </c>
      <c r="CC110" s="63">
        <v>7266</v>
      </c>
      <c r="CD110" s="63">
        <v>13717</v>
      </c>
      <c r="CE110" s="63">
        <v>9163</v>
      </c>
      <c r="CF110" s="63">
        <v>4182</v>
      </c>
      <c r="CG110" s="63">
        <v>18140</v>
      </c>
      <c r="CH110" s="63">
        <v>539</v>
      </c>
      <c r="CI110" s="63">
        <v>5646</v>
      </c>
      <c r="CJ110" s="63">
        <v>147311</v>
      </c>
      <c r="CK110" s="63">
        <v>143589</v>
      </c>
      <c r="CL110" s="63">
        <v>10731</v>
      </c>
      <c r="CM110" s="63">
        <v>202146</v>
      </c>
      <c r="CN110" s="63">
        <v>7573</v>
      </c>
      <c r="CO110" s="63">
        <v>55582</v>
      </c>
      <c r="CP110" s="63">
        <v>59308</v>
      </c>
      <c r="CQ110" s="63">
        <v>17466</v>
      </c>
      <c r="CR110" s="63">
        <v>8831</v>
      </c>
      <c r="CS110" s="63">
        <v>4807</v>
      </c>
      <c r="CT110" s="63">
        <v>29774</v>
      </c>
      <c r="CU110" s="63">
        <v>73953</v>
      </c>
      <c r="CV110" s="63">
        <v>15830</v>
      </c>
      <c r="CW110" s="63">
        <v>43110</v>
      </c>
      <c r="CX110" s="63">
        <v>11577</v>
      </c>
      <c r="CY110" s="63">
        <v>12950</v>
      </c>
      <c r="CZ110" s="63">
        <v>11938</v>
      </c>
      <c r="DA110" s="63">
        <v>0</v>
      </c>
      <c r="DB110" s="24">
        <v>945</v>
      </c>
      <c r="DC110" s="24">
        <v>1929784</v>
      </c>
      <c r="DD110" s="44"/>
      <c r="DE110" s="17"/>
      <c r="DF110" s="17"/>
      <c r="DG110" s="17"/>
      <c r="DH110" s="17"/>
      <c r="DI110" s="17"/>
      <c r="DJ110" s="17"/>
      <c r="DK110" s="17"/>
      <c r="DL110" s="17"/>
      <c r="DM110" s="17"/>
      <c r="DN110" s="17"/>
      <c r="DO110" s="17"/>
      <c r="DP110" s="17"/>
      <c r="DQ110" s="17"/>
      <c r="DR110" s="17"/>
      <c r="DS110" s="17"/>
    </row>
    <row r="111" spans="1:123" ht="12.75" customHeight="1">
      <c r="A111" s="254">
        <v>921</v>
      </c>
      <c r="B111" s="83" t="s">
        <v>225</v>
      </c>
      <c r="C111" s="63">
        <v>28885</v>
      </c>
      <c r="D111" s="63">
        <v>3793</v>
      </c>
      <c r="E111" s="63">
        <v>1664</v>
      </c>
      <c r="F111" s="63">
        <v>11822</v>
      </c>
      <c r="G111" s="63">
        <v>7343</v>
      </c>
      <c r="H111" s="63">
        <v>-2120</v>
      </c>
      <c r="I111" s="63">
        <v>0</v>
      </c>
      <c r="J111" s="63">
        <v>8198</v>
      </c>
      <c r="K111" s="63">
        <v>10815</v>
      </c>
      <c r="L111" s="63">
        <v>443</v>
      </c>
      <c r="M111" s="63">
        <v>0</v>
      </c>
      <c r="N111" s="63">
        <v>-640</v>
      </c>
      <c r="O111" s="63">
        <v>2959</v>
      </c>
      <c r="P111" s="63">
        <v>3287</v>
      </c>
      <c r="Q111" s="63">
        <v>-617</v>
      </c>
      <c r="R111" s="63">
        <v>5809</v>
      </c>
      <c r="S111" s="63">
        <v>313</v>
      </c>
      <c r="T111" s="63">
        <v>910</v>
      </c>
      <c r="U111" s="63">
        <v>550</v>
      </c>
      <c r="V111" s="63">
        <v>1500</v>
      </c>
      <c r="W111" s="63">
        <v>7246</v>
      </c>
      <c r="X111" s="63">
        <v>10384</v>
      </c>
      <c r="Y111" s="63">
        <v>9757</v>
      </c>
      <c r="Z111" s="63">
        <v>0</v>
      </c>
      <c r="AA111" s="63">
        <v>13974</v>
      </c>
      <c r="AB111" s="63">
        <v>15324</v>
      </c>
      <c r="AC111" s="63">
        <v>-3591</v>
      </c>
      <c r="AD111" s="63">
        <v>-5631</v>
      </c>
      <c r="AE111" s="63">
        <v>-1785</v>
      </c>
      <c r="AF111" s="63">
        <v>3007</v>
      </c>
      <c r="AG111" s="63">
        <v>566</v>
      </c>
      <c r="AH111" s="63">
        <v>-53</v>
      </c>
      <c r="AI111" s="63">
        <v>6544</v>
      </c>
      <c r="AJ111" s="63">
        <v>669</v>
      </c>
      <c r="AK111" s="63">
        <v>4582</v>
      </c>
      <c r="AL111" s="63">
        <v>114054</v>
      </c>
      <c r="AM111" s="63">
        <v>1961</v>
      </c>
      <c r="AN111" s="63">
        <v>-705</v>
      </c>
      <c r="AO111" s="63">
        <v>62978</v>
      </c>
      <c r="AP111" s="63">
        <v>-2909</v>
      </c>
      <c r="AQ111" s="63">
        <v>-1867</v>
      </c>
      <c r="AR111" s="63">
        <v>-375</v>
      </c>
      <c r="AS111" s="63">
        <v>8234</v>
      </c>
      <c r="AT111" s="63">
        <v>2594</v>
      </c>
      <c r="AU111" s="63">
        <v>34352</v>
      </c>
      <c r="AV111" s="63">
        <v>-22360</v>
      </c>
      <c r="AW111" s="63">
        <v>-1497</v>
      </c>
      <c r="AX111" s="63">
        <v>-225</v>
      </c>
      <c r="AY111" s="63">
        <v>331</v>
      </c>
      <c r="AZ111" s="63">
        <v>82</v>
      </c>
      <c r="BA111" s="63">
        <v>1441</v>
      </c>
      <c r="BB111" s="63">
        <v>-9207</v>
      </c>
      <c r="BC111" s="63">
        <v>53</v>
      </c>
      <c r="BD111" s="63">
        <v>5283</v>
      </c>
      <c r="BE111" s="63">
        <v>999</v>
      </c>
      <c r="BF111" s="63">
        <v>0</v>
      </c>
      <c r="BG111" s="63">
        <v>-766</v>
      </c>
      <c r="BH111" s="63">
        <v>259</v>
      </c>
      <c r="BI111" s="63">
        <v>5289</v>
      </c>
      <c r="BJ111" s="63">
        <v>1425</v>
      </c>
      <c r="BK111" s="63">
        <v>1735</v>
      </c>
      <c r="BL111" s="63">
        <v>1237</v>
      </c>
      <c r="BM111" s="63">
        <v>-41568</v>
      </c>
      <c r="BN111" s="63">
        <v>-1251</v>
      </c>
      <c r="BO111" s="63">
        <v>4586</v>
      </c>
      <c r="BP111" s="63">
        <v>19950</v>
      </c>
      <c r="BQ111" s="63">
        <v>66468</v>
      </c>
      <c r="BR111" s="63">
        <v>43349</v>
      </c>
      <c r="BS111" s="63">
        <v>8015</v>
      </c>
      <c r="BT111" s="63">
        <v>44390</v>
      </c>
      <c r="BU111" s="63">
        <v>153832</v>
      </c>
      <c r="BV111" s="63">
        <v>-2756</v>
      </c>
      <c r="BW111" s="63">
        <v>3729</v>
      </c>
      <c r="BX111" s="63">
        <v>0</v>
      </c>
      <c r="BY111" s="63">
        <v>21496</v>
      </c>
      <c r="BZ111" s="63">
        <v>390</v>
      </c>
      <c r="CA111" s="63">
        <v>148</v>
      </c>
      <c r="CB111" s="63">
        <v>12419</v>
      </c>
      <c r="CC111" s="63">
        <v>3166</v>
      </c>
      <c r="CD111" s="63">
        <v>-8050</v>
      </c>
      <c r="CE111" s="63">
        <v>48982</v>
      </c>
      <c r="CF111" s="63">
        <v>3923</v>
      </c>
      <c r="CG111" s="63">
        <v>-6110</v>
      </c>
      <c r="CH111" s="63">
        <v>-372</v>
      </c>
      <c r="CI111" s="63">
        <v>1490</v>
      </c>
      <c r="CJ111" s="63">
        <v>0</v>
      </c>
      <c r="CK111" s="63">
        <v>574</v>
      </c>
      <c r="CL111" s="63">
        <v>40</v>
      </c>
      <c r="CM111" s="63">
        <v>12041</v>
      </c>
      <c r="CN111" s="63">
        <v>-5609</v>
      </c>
      <c r="CO111" s="63">
        <v>661</v>
      </c>
      <c r="CP111" s="63">
        <v>4778</v>
      </c>
      <c r="CQ111" s="63">
        <v>1876</v>
      </c>
      <c r="CR111" s="63">
        <v>-415</v>
      </c>
      <c r="CS111" s="63">
        <v>-2407</v>
      </c>
      <c r="CT111" s="63">
        <v>-15946</v>
      </c>
      <c r="CU111" s="63">
        <v>14359</v>
      </c>
      <c r="CV111" s="63">
        <v>1779</v>
      </c>
      <c r="CW111" s="63">
        <v>4698</v>
      </c>
      <c r="CX111" s="63">
        <v>7217</v>
      </c>
      <c r="CY111" s="63">
        <v>182911</v>
      </c>
      <c r="CZ111" s="63">
        <v>6849</v>
      </c>
      <c r="DA111" s="63">
        <v>0</v>
      </c>
      <c r="DB111" s="24">
        <v>7393</v>
      </c>
      <c r="DC111" s="24">
        <v>945328</v>
      </c>
      <c r="DD111" s="44"/>
      <c r="DE111" s="17"/>
      <c r="DF111" s="17"/>
      <c r="DG111" s="17"/>
      <c r="DH111" s="17"/>
      <c r="DI111" s="17"/>
      <c r="DJ111" s="17"/>
      <c r="DK111" s="17"/>
      <c r="DL111" s="17"/>
      <c r="DM111" s="17"/>
      <c r="DN111" s="17"/>
      <c r="DO111" s="17"/>
      <c r="DP111" s="17"/>
      <c r="DQ111" s="17"/>
      <c r="DR111" s="17"/>
      <c r="DS111" s="17"/>
    </row>
    <row r="112" spans="1:123" ht="12.75" customHeight="1">
      <c r="A112" s="254">
        <v>931</v>
      </c>
      <c r="B112" s="83" t="s">
        <v>226</v>
      </c>
      <c r="C112" s="63">
        <v>16900</v>
      </c>
      <c r="D112" s="63">
        <v>3522</v>
      </c>
      <c r="E112" s="63">
        <v>1003</v>
      </c>
      <c r="F112" s="63">
        <v>3486</v>
      </c>
      <c r="G112" s="63">
        <v>4470</v>
      </c>
      <c r="H112" s="63">
        <v>1819</v>
      </c>
      <c r="I112" s="63">
        <v>0</v>
      </c>
      <c r="J112" s="63">
        <v>5345</v>
      </c>
      <c r="K112" s="63">
        <v>12660</v>
      </c>
      <c r="L112" s="63">
        <v>206</v>
      </c>
      <c r="M112" s="63">
        <v>0</v>
      </c>
      <c r="N112" s="63">
        <v>466</v>
      </c>
      <c r="O112" s="63">
        <v>2163</v>
      </c>
      <c r="P112" s="63">
        <v>1686</v>
      </c>
      <c r="Q112" s="63">
        <v>257</v>
      </c>
      <c r="R112" s="63">
        <v>2050</v>
      </c>
      <c r="S112" s="63">
        <v>146</v>
      </c>
      <c r="T112" s="63">
        <v>1322</v>
      </c>
      <c r="U112" s="63">
        <v>369</v>
      </c>
      <c r="V112" s="63">
        <v>6134</v>
      </c>
      <c r="W112" s="63">
        <v>15164</v>
      </c>
      <c r="X112" s="63">
        <v>12419</v>
      </c>
      <c r="Y112" s="63">
        <v>1300</v>
      </c>
      <c r="Z112" s="63">
        <v>0</v>
      </c>
      <c r="AA112" s="63">
        <v>7864</v>
      </c>
      <c r="AB112" s="63">
        <v>4360</v>
      </c>
      <c r="AC112" s="63">
        <v>9481</v>
      </c>
      <c r="AD112" s="63">
        <v>36647</v>
      </c>
      <c r="AE112" s="63">
        <v>4637</v>
      </c>
      <c r="AF112" s="63">
        <v>2284</v>
      </c>
      <c r="AG112" s="63">
        <v>23</v>
      </c>
      <c r="AH112" s="63">
        <v>39</v>
      </c>
      <c r="AI112" s="63">
        <v>7352</v>
      </c>
      <c r="AJ112" s="63">
        <v>2118</v>
      </c>
      <c r="AK112" s="63">
        <v>826</v>
      </c>
      <c r="AL112" s="63">
        <v>116556</v>
      </c>
      <c r="AM112" s="63">
        <v>277</v>
      </c>
      <c r="AN112" s="63">
        <v>40</v>
      </c>
      <c r="AO112" s="63">
        <v>8958</v>
      </c>
      <c r="AP112" s="63">
        <v>623</v>
      </c>
      <c r="AQ112" s="63">
        <v>634</v>
      </c>
      <c r="AR112" s="63">
        <v>1563</v>
      </c>
      <c r="AS112" s="63">
        <v>3827</v>
      </c>
      <c r="AT112" s="63">
        <v>2093</v>
      </c>
      <c r="AU112" s="63">
        <v>15076</v>
      </c>
      <c r="AV112" s="63">
        <v>46901</v>
      </c>
      <c r="AW112" s="63">
        <v>1075</v>
      </c>
      <c r="AX112" s="63">
        <v>1103</v>
      </c>
      <c r="AY112" s="63">
        <v>635</v>
      </c>
      <c r="AZ112" s="63">
        <v>1385</v>
      </c>
      <c r="BA112" s="63">
        <v>543</v>
      </c>
      <c r="BB112" s="63">
        <v>29882</v>
      </c>
      <c r="BC112" s="63">
        <v>265</v>
      </c>
      <c r="BD112" s="63">
        <v>19472</v>
      </c>
      <c r="BE112" s="63">
        <v>1846</v>
      </c>
      <c r="BF112" s="63">
        <v>0</v>
      </c>
      <c r="BG112" s="63">
        <v>553</v>
      </c>
      <c r="BH112" s="63">
        <v>175</v>
      </c>
      <c r="BI112" s="63">
        <v>5629</v>
      </c>
      <c r="BJ112" s="63">
        <v>2513</v>
      </c>
      <c r="BK112" s="63">
        <v>6736</v>
      </c>
      <c r="BL112" s="63">
        <v>1244</v>
      </c>
      <c r="BM112" s="63">
        <v>56613</v>
      </c>
      <c r="BN112" s="63">
        <v>2302</v>
      </c>
      <c r="BO112" s="63">
        <v>7963</v>
      </c>
      <c r="BP112" s="63">
        <v>4845</v>
      </c>
      <c r="BQ112" s="63">
        <v>41104</v>
      </c>
      <c r="BR112" s="63">
        <v>22422</v>
      </c>
      <c r="BS112" s="63">
        <v>10087</v>
      </c>
      <c r="BT112" s="63">
        <v>25003</v>
      </c>
      <c r="BU112" s="63">
        <v>91479</v>
      </c>
      <c r="BV112" s="63">
        <v>3613</v>
      </c>
      <c r="BW112" s="63">
        <v>9414</v>
      </c>
      <c r="BX112" s="63">
        <v>0</v>
      </c>
      <c r="BY112" s="63">
        <v>19543</v>
      </c>
      <c r="BZ112" s="63">
        <v>1540</v>
      </c>
      <c r="CA112" s="63">
        <v>272</v>
      </c>
      <c r="CB112" s="63">
        <v>8732</v>
      </c>
      <c r="CC112" s="63">
        <v>1400</v>
      </c>
      <c r="CD112" s="63">
        <v>427</v>
      </c>
      <c r="CE112" s="63">
        <v>21103</v>
      </c>
      <c r="CF112" s="63">
        <v>1914</v>
      </c>
      <c r="CG112" s="63">
        <v>1503</v>
      </c>
      <c r="CH112" s="63">
        <v>17</v>
      </c>
      <c r="CI112" s="63">
        <v>1048</v>
      </c>
      <c r="CJ112" s="63">
        <v>0</v>
      </c>
      <c r="CK112" s="63">
        <v>4593</v>
      </c>
      <c r="CL112" s="63">
        <v>10751</v>
      </c>
      <c r="CM112" s="63">
        <v>38468</v>
      </c>
      <c r="CN112" s="63">
        <v>101</v>
      </c>
      <c r="CO112" s="63">
        <v>2114</v>
      </c>
      <c r="CP112" s="63">
        <v>7694</v>
      </c>
      <c r="CQ112" s="63">
        <v>7048</v>
      </c>
      <c r="CR112" s="63">
        <v>14570</v>
      </c>
      <c r="CS112" s="63">
        <v>1127</v>
      </c>
      <c r="CT112" s="63">
        <v>1735</v>
      </c>
      <c r="CU112" s="63">
        <v>12563</v>
      </c>
      <c r="CV112" s="63">
        <v>6958</v>
      </c>
      <c r="CW112" s="63">
        <v>8666</v>
      </c>
      <c r="CX112" s="63">
        <v>4153</v>
      </c>
      <c r="CY112" s="63">
        <v>53678</v>
      </c>
      <c r="CZ112" s="63">
        <v>6671</v>
      </c>
      <c r="DA112" s="63">
        <v>0</v>
      </c>
      <c r="DB112" s="24">
        <v>1453</v>
      </c>
      <c r="DC112" s="24">
        <v>952809</v>
      </c>
      <c r="DD112" s="44"/>
      <c r="DE112" s="17"/>
      <c r="DF112" s="17"/>
      <c r="DG112" s="17"/>
      <c r="DH112" s="17"/>
      <c r="DI112" s="17"/>
      <c r="DJ112" s="17"/>
      <c r="DK112" s="17"/>
      <c r="DL112" s="17"/>
      <c r="DM112" s="17"/>
      <c r="DN112" s="17"/>
      <c r="DO112" s="17"/>
      <c r="DP112" s="17"/>
      <c r="DQ112" s="17"/>
      <c r="DR112" s="17"/>
      <c r="DS112" s="17"/>
    </row>
    <row r="113" spans="1:123" ht="12.75" customHeight="1">
      <c r="A113" s="254">
        <v>932</v>
      </c>
      <c r="B113" s="83" t="s">
        <v>370</v>
      </c>
      <c r="C113" s="63">
        <v>0</v>
      </c>
      <c r="D113" s="63">
        <v>0</v>
      </c>
      <c r="E113" s="63">
        <v>0</v>
      </c>
      <c r="F113" s="63">
        <v>0</v>
      </c>
      <c r="G113" s="63">
        <v>0</v>
      </c>
      <c r="H113" s="63">
        <v>0</v>
      </c>
      <c r="I113" s="63">
        <v>0</v>
      </c>
      <c r="J113" s="63">
        <v>120</v>
      </c>
      <c r="K113" s="63">
        <v>0</v>
      </c>
      <c r="L113" s="63">
        <v>0</v>
      </c>
      <c r="M113" s="63">
        <v>0</v>
      </c>
      <c r="N113" s="63">
        <v>0</v>
      </c>
      <c r="O113" s="63">
        <v>0</v>
      </c>
      <c r="P113" s="63">
        <v>0</v>
      </c>
      <c r="Q113" s="63">
        <v>0</v>
      </c>
      <c r="R113" s="63">
        <v>0</v>
      </c>
      <c r="S113" s="63">
        <v>0</v>
      </c>
      <c r="T113" s="63">
        <v>0</v>
      </c>
      <c r="U113" s="63">
        <v>0</v>
      </c>
      <c r="V113" s="63">
        <v>0</v>
      </c>
      <c r="W113" s="63">
        <v>0</v>
      </c>
      <c r="X113" s="63">
        <v>0</v>
      </c>
      <c r="Y113" s="63">
        <v>0</v>
      </c>
      <c r="Z113" s="63">
        <v>0</v>
      </c>
      <c r="AA113" s="63">
        <v>0</v>
      </c>
      <c r="AB113" s="63">
        <v>0</v>
      </c>
      <c r="AC113" s="63">
        <v>0</v>
      </c>
      <c r="AD113" s="63">
        <v>0</v>
      </c>
      <c r="AE113" s="63">
        <v>0</v>
      </c>
      <c r="AF113" s="63">
        <v>0</v>
      </c>
      <c r="AG113" s="63">
        <v>0</v>
      </c>
      <c r="AH113" s="63">
        <v>0</v>
      </c>
      <c r="AI113" s="63">
        <v>0</v>
      </c>
      <c r="AJ113" s="63">
        <v>0</v>
      </c>
      <c r="AK113" s="63">
        <v>0</v>
      </c>
      <c r="AL113" s="63">
        <v>0</v>
      </c>
      <c r="AM113" s="63">
        <v>0</v>
      </c>
      <c r="AN113" s="63">
        <v>0</v>
      </c>
      <c r="AO113" s="63">
        <v>0</v>
      </c>
      <c r="AP113" s="63">
        <v>0</v>
      </c>
      <c r="AQ113" s="63">
        <v>0</v>
      </c>
      <c r="AR113" s="63">
        <v>0</v>
      </c>
      <c r="AS113" s="63">
        <v>0</v>
      </c>
      <c r="AT113" s="63">
        <v>0</v>
      </c>
      <c r="AU113" s="63">
        <v>0</v>
      </c>
      <c r="AV113" s="63">
        <v>0</v>
      </c>
      <c r="AW113" s="63">
        <v>0</v>
      </c>
      <c r="AX113" s="63">
        <v>0</v>
      </c>
      <c r="AY113" s="63">
        <v>0</v>
      </c>
      <c r="AZ113" s="63">
        <v>0</v>
      </c>
      <c r="BA113" s="63">
        <v>0</v>
      </c>
      <c r="BB113" s="63">
        <v>0</v>
      </c>
      <c r="BC113" s="63">
        <v>0</v>
      </c>
      <c r="BD113" s="63">
        <v>0</v>
      </c>
      <c r="BE113" s="63">
        <v>0</v>
      </c>
      <c r="BF113" s="63">
        <v>0</v>
      </c>
      <c r="BG113" s="63">
        <v>0</v>
      </c>
      <c r="BH113" s="63">
        <v>0</v>
      </c>
      <c r="BI113" s="63">
        <v>0</v>
      </c>
      <c r="BJ113" s="63">
        <v>0</v>
      </c>
      <c r="BK113" s="63">
        <v>0</v>
      </c>
      <c r="BL113" s="63">
        <v>0</v>
      </c>
      <c r="BM113" s="63">
        <v>0</v>
      </c>
      <c r="BN113" s="63">
        <v>0</v>
      </c>
      <c r="BO113" s="63">
        <v>568</v>
      </c>
      <c r="BP113" s="63">
        <v>1294</v>
      </c>
      <c r="BQ113" s="63">
        <v>0</v>
      </c>
      <c r="BR113" s="63">
        <v>0</v>
      </c>
      <c r="BS113" s="63">
        <v>0</v>
      </c>
      <c r="BT113" s="63">
        <v>0</v>
      </c>
      <c r="BU113" s="63">
        <v>0</v>
      </c>
      <c r="BV113" s="63">
        <v>0</v>
      </c>
      <c r="BW113" s="63">
        <v>0</v>
      </c>
      <c r="BX113" s="63">
        <v>0</v>
      </c>
      <c r="BY113" s="63">
        <v>0</v>
      </c>
      <c r="BZ113" s="63">
        <v>0</v>
      </c>
      <c r="CA113" s="63">
        <v>0</v>
      </c>
      <c r="CB113" s="63">
        <v>0</v>
      </c>
      <c r="CC113" s="63">
        <v>35</v>
      </c>
      <c r="CD113" s="63">
        <v>0</v>
      </c>
      <c r="CE113" s="63">
        <v>0</v>
      </c>
      <c r="CF113" s="63">
        <v>0</v>
      </c>
      <c r="CG113" s="63">
        <v>0</v>
      </c>
      <c r="CH113" s="63">
        <v>0</v>
      </c>
      <c r="CI113" s="63">
        <v>0</v>
      </c>
      <c r="CJ113" s="63">
        <v>122001</v>
      </c>
      <c r="CK113" s="63">
        <v>15768</v>
      </c>
      <c r="CL113" s="63">
        <v>1746</v>
      </c>
      <c r="CM113" s="63">
        <v>0</v>
      </c>
      <c r="CN113" s="63">
        <v>11</v>
      </c>
      <c r="CO113" s="63">
        <v>2040</v>
      </c>
      <c r="CP113" s="63">
        <v>0</v>
      </c>
      <c r="CQ113" s="63">
        <v>0</v>
      </c>
      <c r="CR113" s="63">
        <v>0</v>
      </c>
      <c r="CS113" s="63">
        <v>0</v>
      </c>
      <c r="CT113" s="63">
        <v>0</v>
      </c>
      <c r="CU113" s="63">
        <v>0</v>
      </c>
      <c r="CV113" s="63">
        <v>0</v>
      </c>
      <c r="CW113" s="63">
        <v>0</v>
      </c>
      <c r="CX113" s="63">
        <v>0</v>
      </c>
      <c r="CY113" s="63">
        <v>0</v>
      </c>
      <c r="CZ113" s="63">
        <v>0</v>
      </c>
      <c r="DA113" s="63">
        <v>0</v>
      </c>
      <c r="DB113" s="24">
        <v>0</v>
      </c>
      <c r="DC113" s="24">
        <v>143583</v>
      </c>
      <c r="DD113" s="44"/>
      <c r="DE113" s="17"/>
      <c r="DF113" s="17"/>
      <c r="DG113" s="17"/>
      <c r="DH113" s="17"/>
      <c r="DI113" s="17"/>
      <c r="DJ113" s="17"/>
      <c r="DK113" s="17"/>
      <c r="DL113" s="17"/>
      <c r="DM113" s="17"/>
      <c r="DN113" s="17"/>
      <c r="DO113" s="17"/>
      <c r="DP113" s="17"/>
      <c r="DQ113" s="17"/>
      <c r="DR113" s="17"/>
      <c r="DS113" s="17"/>
    </row>
    <row r="114" spans="1:123" ht="12.75" customHeight="1">
      <c r="A114" s="254">
        <v>941</v>
      </c>
      <c r="B114" s="83" t="s">
        <v>371</v>
      </c>
      <c r="C114" s="63">
        <v>5245</v>
      </c>
      <c r="D114" s="63">
        <v>915</v>
      </c>
      <c r="E114" s="63">
        <v>218</v>
      </c>
      <c r="F114" s="63">
        <v>882</v>
      </c>
      <c r="G114" s="63">
        <v>1726</v>
      </c>
      <c r="H114" s="63">
        <v>765</v>
      </c>
      <c r="I114" s="63">
        <v>0</v>
      </c>
      <c r="J114" s="63">
        <v>2373</v>
      </c>
      <c r="K114" s="63">
        <v>52170</v>
      </c>
      <c r="L114" s="63">
        <v>109</v>
      </c>
      <c r="M114" s="63">
        <v>0</v>
      </c>
      <c r="N114" s="63">
        <v>246</v>
      </c>
      <c r="O114" s="63">
        <v>956</v>
      </c>
      <c r="P114" s="63">
        <v>545</v>
      </c>
      <c r="Q114" s="63">
        <v>438</v>
      </c>
      <c r="R114" s="63">
        <v>1724</v>
      </c>
      <c r="S114" s="63">
        <v>191</v>
      </c>
      <c r="T114" s="63">
        <v>433</v>
      </c>
      <c r="U114" s="63">
        <v>123</v>
      </c>
      <c r="V114" s="63">
        <v>347</v>
      </c>
      <c r="W114" s="63">
        <v>4136</v>
      </c>
      <c r="X114" s="63">
        <v>3738</v>
      </c>
      <c r="Y114" s="63">
        <v>1191</v>
      </c>
      <c r="Z114" s="63">
        <v>0</v>
      </c>
      <c r="AA114" s="63">
        <v>1817</v>
      </c>
      <c r="AB114" s="63">
        <v>2703</v>
      </c>
      <c r="AC114" s="63">
        <v>127298</v>
      </c>
      <c r="AD114" s="63">
        <v>1711</v>
      </c>
      <c r="AE114" s="63">
        <v>1910</v>
      </c>
      <c r="AF114" s="63">
        <v>1140</v>
      </c>
      <c r="AG114" s="63">
        <v>43</v>
      </c>
      <c r="AH114" s="63">
        <v>5</v>
      </c>
      <c r="AI114" s="63">
        <v>2584</v>
      </c>
      <c r="AJ114" s="63">
        <v>542</v>
      </c>
      <c r="AK114" s="63">
        <v>398</v>
      </c>
      <c r="AL114" s="63">
        <v>15726</v>
      </c>
      <c r="AM114" s="63">
        <v>302</v>
      </c>
      <c r="AN114" s="63">
        <v>70</v>
      </c>
      <c r="AO114" s="63">
        <v>4024</v>
      </c>
      <c r="AP114" s="63">
        <v>283</v>
      </c>
      <c r="AQ114" s="63">
        <v>471</v>
      </c>
      <c r="AR114" s="63">
        <v>640</v>
      </c>
      <c r="AS114" s="63">
        <v>615</v>
      </c>
      <c r="AT114" s="63">
        <v>328</v>
      </c>
      <c r="AU114" s="63">
        <v>3389</v>
      </c>
      <c r="AV114" s="63">
        <v>4360</v>
      </c>
      <c r="AW114" s="63">
        <v>322</v>
      </c>
      <c r="AX114" s="63">
        <v>130</v>
      </c>
      <c r="AY114" s="63">
        <v>39</v>
      </c>
      <c r="AZ114" s="63">
        <v>57</v>
      </c>
      <c r="BA114" s="63">
        <v>141</v>
      </c>
      <c r="BB114" s="63">
        <v>1276</v>
      </c>
      <c r="BC114" s="63">
        <v>13</v>
      </c>
      <c r="BD114" s="63">
        <v>-2083</v>
      </c>
      <c r="BE114" s="63">
        <v>900</v>
      </c>
      <c r="BF114" s="63">
        <v>0</v>
      </c>
      <c r="BG114" s="63">
        <v>198</v>
      </c>
      <c r="BH114" s="63">
        <v>487</v>
      </c>
      <c r="BI114" s="63">
        <v>7921</v>
      </c>
      <c r="BJ114" s="63">
        <v>3130</v>
      </c>
      <c r="BK114" s="63">
        <v>5763</v>
      </c>
      <c r="BL114" s="63">
        <v>1640</v>
      </c>
      <c r="BM114" s="63">
        <v>11625</v>
      </c>
      <c r="BN114" s="63">
        <v>461</v>
      </c>
      <c r="BO114" s="63">
        <v>1383</v>
      </c>
      <c r="BP114" s="63">
        <v>4064</v>
      </c>
      <c r="BQ114" s="63">
        <v>20890</v>
      </c>
      <c r="BR114" s="63">
        <v>3394</v>
      </c>
      <c r="BS114" s="63">
        <v>4207</v>
      </c>
      <c r="BT114" s="63">
        <v>5957</v>
      </c>
      <c r="BU114" s="63">
        <v>14554</v>
      </c>
      <c r="BV114" s="63">
        <v>419</v>
      </c>
      <c r="BW114" s="63">
        <v>8247</v>
      </c>
      <c r="BX114" s="63">
        <v>0</v>
      </c>
      <c r="BY114" s="63">
        <v>4584</v>
      </c>
      <c r="BZ114" s="63">
        <v>-516</v>
      </c>
      <c r="CA114" s="63">
        <v>157</v>
      </c>
      <c r="CB114" s="63">
        <v>6933</v>
      </c>
      <c r="CC114" s="63">
        <v>2056</v>
      </c>
      <c r="CD114" s="63">
        <v>187</v>
      </c>
      <c r="CE114" s="63">
        <v>2946</v>
      </c>
      <c r="CF114" s="63">
        <v>366</v>
      </c>
      <c r="CG114" s="63">
        <v>538</v>
      </c>
      <c r="CH114" s="63">
        <v>10</v>
      </c>
      <c r="CI114" s="63">
        <v>342</v>
      </c>
      <c r="CJ114" s="63">
        <v>1145</v>
      </c>
      <c r="CK114" s="63">
        <v>1643</v>
      </c>
      <c r="CL114" s="63">
        <v>1387</v>
      </c>
      <c r="CM114" s="63">
        <v>7407</v>
      </c>
      <c r="CN114" s="63">
        <v>49</v>
      </c>
      <c r="CO114" s="63">
        <v>489</v>
      </c>
      <c r="CP114" s="63">
        <v>2214</v>
      </c>
      <c r="CQ114" s="63">
        <v>2827</v>
      </c>
      <c r="CR114" s="63">
        <v>610</v>
      </c>
      <c r="CS114" s="63">
        <v>284</v>
      </c>
      <c r="CT114" s="63">
        <v>858</v>
      </c>
      <c r="CU114" s="63">
        <v>7279</v>
      </c>
      <c r="CV114" s="63">
        <v>1661</v>
      </c>
      <c r="CW114" s="63">
        <v>3947</v>
      </c>
      <c r="CX114" s="63">
        <v>1825</v>
      </c>
      <c r="CY114" s="63">
        <v>10209</v>
      </c>
      <c r="CZ114" s="63">
        <v>3156</v>
      </c>
      <c r="DA114" s="63">
        <v>0</v>
      </c>
      <c r="DB114" s="24">
        <v>245</v>
      </c>
      <c r="DC114" s="24">
        <v>408803</v>
      </c>
      <c r="DD114" s="44"/>
      <c r="DE114" s="17"/>
      <c r="DF114" s="17"/>
      <c r="DG114" s="17"/>
      <c r="DH114" s="17"/>
      <c r="DI114" s="17"/>
      <c r="DJ114" s="17"/>
      <c r="DK114" s="17"/>
      <c r="DL114" s="17"/>
      <c r="DM114" s="17"/>
      <c r="DN114" s="17"/>
      <c r="DO114" s="17"/>
      <c r="DP114" s="17"/>
      <c r="DQ114" s="17"/>
      <c r="DR114" s="17"/>
      <c r="DS114" s="17"/>
    </row>
    <row r="115" spans="1:123" ht="12.75" customHeight="1">
      <c r="A115" s="257">
        <v>951</v>
      </c>
      <c r="B115" s="258" t="s">
        <v>228</v>
      </c>
      <c r="C115" s="66">
        <v>-6383</v>
      </c>
      <c r="D115" s="66">
        <v>-1010</v>
      </c>
      <c r="E115" s="66">
        <v>-1</v>
      </c>
      <c r="F115" s="66">
        <v>-2020</v>
      </c>
      <c r="G115" s="66">
        <v>-7</v>
      </c>
      <c r="H115" s="66">
        <v>-1</v>
      </c>
      <c r="I115" s="66">
        <v>0</v>
      </c>
      <c r="J115" s="66">
        <v>-518</v>
      </c>
      <c r="K115" s="66">
        <v>-18</v>
      </c>
      <c r="L115" s="66">
        <v>-12</v>
      </c>
      <c r="M115" s="66">
        <v>0</v>
      </c>
      <c r="N115" s="66">
        <v>0</v>
      </c>
      <c r="O115" s="66">
        <v>0</v>
      </c>
      <c r="P115" s="66">
        <v>-2</v>
      </c>
      <c r="Q115" s="66">
        <v>0</v>
      </c>
      <c r="R115" s="66">
        <v>0</v>
      </c>
      <c r="S115" s="66">
        <v>0</v>
      </c>
      <c r="T115" s="66">
        <v>0</v>
      </c>
      <c r="U115" s="66">
        <v>0</v>
      </c>
      <c r="V115" s="66">
        <v>0</v>
      </c>
      <c r="W115" s="66">
        <v>0</v>
      </c>
      <c r="X115" s="66">
        <v>-1</v>
      </c>
      <c r="Y115" s="66">
        <v>-1</v>
      </c>
      <c r="Z115" s="66">
        <v>0</v>
      </c>
      <c r="AA115" s="66">
        <v>-1</v>
      </c>
      <c r="AB115" s="66">
        <v>-1</v>
      </c>
      <c r="AC115" s="66">
        <v>-1610</v>
      </c>
      <c r="AD115" s="66">
        <v>-1</v>
      </c>
      <c r="AE115" s="66">
        <v>-1</v>
      </c>
      <c r="AF115" s="66">
        <v>-1</v>
      </c>
      <c r="AG115" s="66">
        <v>0</v>
      </c>
      <c r="AH115" s="66">
        <v>0</v>
      </c>
      <c r="AI115" s="66">
        <v>-1</v>
      </c>
      <c r="AJ115" s="66">
        <v>-1</v>
      </c>
      <c r="AK115" s="66">
        <v>0</v>
      </c>
      <c r="AL115" s="66">
        <v>-12</v>
      </c>
      <c r="AM115" s="66">
        <v>0</v>
      </c>
      <c r="AN115" s="66">
        <v>0</v>
      </c>
      <c r="AO115" s="66">
        <v>-1</v>
      </c>
      <c r="AP115" s="66">
        <v>0</v>
      </c>
      <c r="AQ115" s="66">
        <v>0</v>
      </c>
      <c r="AR115" s="66">
        <v>0</v>
      </c>
      <c r="AS115" s="66">
        <v>-1</v>
      </c>
      <c r="AT115" s="66">
        <v>0</v>
      </c>
      <c r="AU115" s="66">
        <v>-5</v>
      </c>
      <c r="AV115" s="66">
        <v>-6</v>
      </c>
      <c r="AW115" s="66">
        <v>0</v>
      </c>
      <c r="AX115" s="66">
        <v>0</v>
      </c>
      <c r="AY115" s="66">
        <v>0</v>
      </c>
      <c r="AZ115" s="66">
        <v>0</v>
      </c>
      <c r="BA115" s="66">
        <v>0</v>
      </c>
      <c r="BB115" s="66">
        <v>-5</v>
      </c>
      <c r="BC115" s="66">
        <v>0</v>
      </c>
      <c r="BD115" s="66">
        <v>-5</v>
      </c>
      <c r="BE115" s="66">
        <v>-1</v>
      </c>
      <c r="BF115" s="66">
        <v>0</v>
      </c>
      <c r="BG115" s="66">
        <v>0</v>
      </c>
      <c r="BH115" s="66">
        <v>0</v>
      </c>
      <c r="BI115" s="66">
        <v>-12</v>
      </c>
      <c r="BJ115" s="66">
        <v>-4</v>
      </c>
      <c r="BK115" s="66">
        <v>-427</v>
      </c>
      <c r="BL115" s="66">
        <v>-1677</v>
      </c>
      <c r="BM115" s="66">
        <v>-4</v>
      </c>
      <c r="BN115" s="66">
        <v>-104</v>
      </c>
      <c r="BO115" s="66">
        <v>-2054</v>
      </c>
      <c r="BP115" s="66">
        <v>-1</v>
      </c>
      <c r="BQ115" s="66">
        <v>-211</v>
      </c>
      <c r="BR115" s="66">
        <v>-5605</v>
      </c>
      <c r="BS115" s="66">
        <v>0</v>
      </c>
      <c r="BT115" s="66">
        <v>-385</v>
      </c>
      <c r="BU115" s="66">
        <v>0</v>
      </c>
      <c r="BV115" s="66">
        <v>-76</v>
      </c>
      <c r="BW115" s="66">
        <v>-638</v>
      </c>
      <c r="BX115" s="66">
        <v>0</v>
      </c>
      <c r="BY115" s="66">
        <v>-1002</v>
      </c>
      <c r="BZ115" s="66">
        <v>0</v>
      </c>
      <c r="CA115" s="66">
        <v>0</v>
      </c>
      <c r="CB115" s="66">
        <v>-3</v>
      </c>
      <c r="CC115" s="66">
        <v>-198</v>
      </c>
      <c r="CD115" s="66">
        <v>0</v>
      </c>
      <c r="CE115" s="66">
        <v>-3</v>
      </c>
      <c r="CF115" s="66">
        <v>0</v>
      </c>
      <c r="CG115" s="66">
        <v>-2</v>
      </c>
      <c r="CH115" s="66">
        <v>0</v>
      </c>
      <c r="CI115" s="66">
        <v>-1</v>
      </c>
      <c r="CJ115" s="66">
        <v>0</v>
      </c>
      <c r="CK115" s="66">
        <v>-1</v>
      </c>
      <c r="CL115" s="66">
        <v>-14</v>
      </c>
      <c r="CM115" s="66">
        <v>-9131</v>
      </c>
      <c r="CN115" s="66">
        <v>0</v>
      </c>
      <c r="CO115" s="66">
        <v>-1</v>
      </c>
      <c r="CP115" s="66">
        <v>-388</v>
      </c>
      <c r="CQ115" s="66">
        <v>-1373</v>
      </c>
      <c r="CR115" s="66">
        <v>0</v>
      </c>
      <c r="CS115" s="66">
        <v>0</v>
      </c>
      <c r="CT115" s="66">
        <v>-1</v>
      </c>
      <c r="CU115" s="66">
        <v>-49</v>
      </c>
      <c r="CV115" s="66">
        <v>-3</v>
      </c>
      <c r="CW115" s="66">
        <v>-1</v>
      </c>
      <c r="CX115" s="66">
        <v>-2</v>
      </c>
      <c r="CY115" s="66">
        <v>-8</v>
      </c>
      <c r="CZ115" s="66">
        <v>-2</v>
      </c>
      <c r="DA115" s="66">
        <v>0</v>
      </c>
      <c r="DB115" s="21">
        <v>0</v>
      </c>
      <c r="DC115" s="21">
        <v>-35008</v>
      </c>
      <c r="DD115" s="44"/>
      <c r="DE115" s="17"/>
      <c r="DF115" s="17"/>
      <c r="DG115" s="17"/>
      <c r="DH115" s="17"/>
      <c r="DI115" s="17"/>
      <c r="DJ115" s="17"/>
      <c r="DK115" s="17"/>
      <c r="DL115" s="17"/>
      <c r="DM115" s="17"/>
      <c r="DN115" s="17"/>
      <c r="DO115" s="17"/>
      <c r="DP115" s="17"/>
      <c r="DQ115" s="17"/>
      <c r="DR115" s="17"/>
      <c r="DS115" s="17"/>
    </row>
    <row r="116" spans="1:123" ht="12.75" customHeight="1">
      <c r="A116" s="254">
        <v>960</v>
      </c>
      <c r="B116" s="83" t="s">
        <v>372</v>
      </c>
      <c r="C116" s="63">
        <v>50565</v>
      </c>
      <c r="D116" s="63">
        <v>9926</v>
      </c>
      <c r="E116" s="63">
        <v>7118</v>
      </c>
      <c r="F116" s="63">
        <v>18636</v>
      </c>
      <c r="G116" s="63">
        <v>19036</v>
      </c>
      <c r="H116" s="63">
        <v>10833</v>
      </c>
      <c r="I116" s="63">
        <v>0</v>
      </c>
      <c r="J116" s="63">
        <v>49116</v>
      </c>
      <c r="K116" s="63">
        <v>86786</v>
      </c>
      <c r="L116" s="63">
        <v>1364</v>
      </c>
      <c r="M116" s="63">
        <v>0</v>
      </c>
      <c r="N116" s="63">
        <v>1394</v>
      </c>
      <c r="O116" s="63">
        <v>8993</v>
      </c>
      <c r="P116" s="63">
        <v>12387</v>
      </c>
      <c r="Q116" s="63">
        <v>4975</v>
      </c>
      <c r="R116" s="63">
        <v>12807</v>
      </c>
      <c r="S116" s="63">
        <v>2127</v>
      </c>
      <c r="T116" s="63">
        <v>7381</v>
      </c>
      <c r="U116" s="63">
        <v>1663</v>
      </c>
      <c r="V116" s="63">
        <v>8770</v>
      </c>
      <c r="W116" s="63">
        <v>30418</v>
      </c>
      <c r="X116" s="63">
        <v>30812</v>
      </c>
      <c r="Y116" s="63">
        <v>13879</v>
      </c>
      <c r="Z116" s="63">
        <v>0</v>
      </c>
      <c r="AA116" s="63">
        <v>27020</v>
      </c>
      <c r="AB116" s="63">
        <v>30084</v>
      </c>
      <c r="AC116" s="63">
        <v>135229</v>
      </c>
      <c r="AD116" s="63">
        <v>35650</v>
      </c>
      <c r="AE116" s="63">
        <v>19231</v>
      </c>
      <c r="AF116" s="63">
        <v>10757</v>
      </c>
      <c r="AG116" s="63">
        <v>908</v>
      </c>
      <c r="AH116" s="63">
        <v>103</v>
      </c>
      <c r="AI116" s="63">
        <v>27692</v>
      </c>
      <c r="AJ116" s="63">
        <v>9811</v>
      </c>
      <c r="AK116" s="63">
        <v>7485</v>
      </c>
      <c r="AL116" s="63">
        <v>277762</v>
      </c>
      <c r="AM116" s="63">
        <v>3007</v>
      </c>
      <c r="AN116" s="63">
        <v>611</v>
      </c>
      <c r="AO116" s="63">
        <v>83610</v>
      </c>
      <c r="AP116" s="63">
        <v>6716</v>
      </c>
      <c r="AQ116" s="63">
        <v>4123</v>
      </c>
      <c r="AR116" s="63">
        <v>10002</v>
      </c>
      <c r="AS116" s="63">
        <v>21925</v>
      </c>
      <c r="AT116" s="63">
        <v>15914</v>
      </c>
      <c r="AU116" s="63">
        <v>67365</v>
      </c>
      <c r="AV116" s="63">
        <v>87170</v>
      </c>
      <c r="AW116" s="63">
        <v>6266</v>
      </c>
      <c r="AX116" s="63">
        <v>5021</v>
      </c>
      <c r="AY116" s="63">
        <v>1518</v>
      </c>
      <c r="AZ116" s="63">
        <v>4844</v>
      </c>
      <c r="BA116" s="63">
        <v>4492</v>
      </c>
      <c r="BB116" s="63">
        <v>58602</v>
      </c>
      <c r="BC116" s="63">
        <v>625</v>
      </c>
      <c r="BD116" s="63">
        <v>59250</v>
      </c>
      <c r="BE116" s="63">
        <v>11989</v>
      </c>
      <c r="BF116" s="63">
        <v>0</v>
      </c>
      <c r="BG116" s="63">
        <v>2842</v>
      </c>
      <c r="BH116" s="63">
        <v>3384</v>
      </c>
      <c r="BI116" s="63">
        <v>95500</v>
      </c>
      <c r="BJ116" s="63">
        <v>40382</v>
      </c>
      <c r="BK116" s="63">
        <v>65652</v>
      </c>
      <c r="BL116" s="63">
        <v>23648</v>
      </c>
      <c r="BM116" s="63">
        <v>49716</v>
      </c>
      <c r="BN116" s="63">
        <v>4543</v>
      </c>
      <c r="BO116" s="63">
        <v>17326</v>
      </c>
      <c r="BP116" s="63">
        <v>44416</v>
      </c>
      <c r="BQ116" s="63">
        <v>387724</v>
      </c>
      <c r="BR116" s="63">
        <v>137003</v>
      </c>
      <c r="BS116" s="63">
        <v>30552</v>
      </c>
      <c r="BT116" s="63">
        <v>86154</v>
      </c>
      <c r="BU116" s="63">
        <v>259865</v>
      </c>
      <c r="BV116" s="63">
        <v>6619</v>
      </c>
      <c r="BW116" s="63">
        <v>93588</v>
      </c>
      <c r="BX116" s="63">
        <v>0</v>
      </c>
      <c r="BY116" s="63">
        <v>61883</v>
      </c>
      <c r="BZ116" s="63">
        <v>2354</v>
      </c>
      <c r="CA116" s="63">
        <v>1298</v>
      </c>
      <c r="CB116" s="63">
        <v>29889</v>
      </c>
      <c r="CC116" s="63">
        <v>14563</v>
      </c>
      <c r="CD116" s="63">
        <v>6536</v>
      </c>
      <c r="CE116" s="63">
        <v>83336</v>
      </c>
      <c r="CF116" s="63">
        <v>10729</v>
      </c>
      <c r="CG116" s="63">
        <v>14600</v>
      </c>
      <c r="CH116" s="63">
        <v>195</v>
      </c>
      <c r="CI116" s="63">
        <v>9602</v>
      </c>
      <c r="CJ116" s="63">
        <v>274402</v>
      </c>
      <c r="CK116" s="63">
        <v>167224</v>
      </c>
      <c r="CL116" s="63">
        <v>26553</v>
      </c>
      <c r="CM116" s="63">
        <v>253762</v>
      </c>
      <c r="CN116" s="63">
        <v>2191</v>
      </c>
      <c r="CO116" s="63">
        <v>63871</v>
      </c>
      <c r="CP116" s="63">
        <v>74949</v>
      </c>
      <c r="CQ116" s="63">
        <v>31479</v>
      </c>
      <c r="CR116" s="63">
        <v>23979</v>
      </c>
      <c r="CS116" s="63">
        <v>4052</v>
      </c>
      <c r="CT116" s="63">
        <v>17221</v>
      </c>
      <c r="CU116" s="63">
        <v>111058</v>
      </c>
      <c r="CV116" s="63">
        <v>27607</v>
      </c>
      <c r="CW116" s="63">
        <v>62778</v>
      </c>
      <c r="CX116" s="63">
        <v>26286</v>
      </c>
      <c r="CY116" s="63">
        <v>269475</v>
      </c>
      <c r="CZ116" s="63">
        <v>29575</v>
      </c>
      <c r="DA116" s="63">
        <v>0</v>
      </c>
      <c r="DB116" s="24">
        <v>10113</v>
      </c>
      <c r="DC116" s="24">
        <v>4484242</v>
      </c>
      <c r="DD116" s="44"/>
      <c r="DE116" s="17"/>
      <c r="DF116" s="17"/>
      <c r="DG116" s="17"/>
      <c r="DH116" s="17"/>
      <c r="DI116" s="17"/>
      <c r="DJ116" s="17"/>
      <c r="DK116" s="17"/>
      <c r="DL116" s="17"/>
      <c r="DM116" s="17"/>
      <c r="DN116" s="17"/>
      <c r="DO116" s="17"/>
      <c r="DP116" s="17"/>
      <c r="DQ116" s="17"/>
      <c r="DR116" s="17"/>
      <c r="DS116" s="17"/>
    </row>
    <row r="117" spans="1:123" ht="12.75" customHeight="1">
      <c r="A117" s="291">
        <v>970</v>
      </c>
      <c r="B117" s="82" t="s">
        <v>230</v>
      </c>
      <c r="C117" s="42">
        <v>90234</v>
      </c>
      <c r="D117" s="42">
        <v>43560</v>
      </c>
      <c r="E117" s="42">
        <v>11285</v>
      </c>
      <c r="F117" s="42">
        <v>30239</v>
      </c>
      <c r="G117" s="42">
        <v>40097</v>
      </c>
      <c r="H117" s="42">
        <v>25483</v>
      </c>
      <c r="I117" s="42">
        <v>0</v>
      </c>
      <c r="J117" s="42">
        <v>158439</v>
      </c>
      <c r="K117" s="42">
        <v>117434</v>
      </c>
      <c r="L117" s="42">
        <v>8698</v>
      </c>
      <c r="M117" s="42">
        <v>0</v>
      </c>
      <c r="N117" s="42">
        <v>3744</v>
      </c>
      <c r="O117" s="42">
        <v>15662</v>
      </c>
      <c r="P117" s="42">
        <v>30018</v>
      </c>
      <c r="Q117" s="42">
        <v>11090</v>
      </c>
      <c r="R117" s="42">
        <v>26870</v>
      </c>
      <c r="S117" s="42">
        <v>5399</v>
      </c>
      <c r="T117" s="42">
        <v>14107</v>
      </c>
      <c r="U117" s="42">
        <v>5109</v>
      </c>
      <c r="V117" s="42">
        <v>26282</v>
      </c>
      <c r="W117" s="42">
        <v>278956</v>
      </c>
      <c r="X117" s="42">
        <v>190534</v>
      </c>
      <c r="Y117" s="42">
        <v>79299</v>
      </c>
      <c r="Z117" s="42">
        <v>0</v>
      </c>
      <c r="AA117" s="42">
        <v>49130</v>
      </c>
      <c r="AB117" s="42">
        <v>50486</v>
      </c>
      <c r="AC117" s="42">
        <v>575843</v>
      </c>
      <c r="AD117" s="42">
        <v>171253</v>
      </c>
      <c r="AE117" s="42">
        <v>58598</v>
      </c>
      <c r="AF117" s="42">
        <v>25506</v>
      </c>
      <c r="AG117" s="42">
        <v>2172</v>
      </c>
      <c r="AH117" s="42">
        <v>173</v>
      </c>
      <c r="AI117" s="42">
        <v>56014</v>
      </c>
      <c r="AJ117" s="42">
        <v>21072</v>
      </c>
      <c r="AK117" s="42">
        <v>18625</v>
      </c>
      <c r="AL117" s="42">
        <v>1421172</v>
      </c>
      <c r="AM117" s="42">
        <v>4332</v>
      </c>
      <c r="AN117" s="42">
        <v>2853</v>
      </c>
      <c r="AO117" s="42">
        <v>402854</v>
      </c>
      <c r="AP117" s="42">
        <v>25513</v>
      </c>
      <c r="AQ117" s="42">
        <v>11492</v>
      </c>
      <c r="AR117" s="42">
        <v>21409</v>
      </c>
      <c r="AS117" s="42">
        <v>45412</v>
      </c>
      <c r="AT117" s="42">
        <v>32832</v>
      </c>
      <c r="AU117" s="42">
        <v>202694</v>
      </c>
      <c r="AV117" s="42">
        <v>262290</v>
      </c>
      <c r="AW117" s="42">
        <v>12345</v>
      </c>
      <c r="AX117" s="42">
        <v>16841</v>
      </c>
      <c r="AY117" s="42">
        <v>3241</v>
      </c>
      <c r="AZ117" s="42">
        <v>10650</v>
      </c>
      <c r="BA117" s="42">
        <v>12906</v>
      </c>
      <c r="BB117" s="42">
        <v>181100</v>
      </c>
      <c r="BC117" s="42">
        <v>2253</v>
      </c>
      <c r="BD117" s="42">
        <v>356497</v>
      </c>
      <c r="BE117" s="42">
        <v>42422</v>
      </c>
      <c r="BF117" s="42">
        <v>0</v>
      </c>
      <c r="BG117" s="42">
        <v>6494</v>
      </c>
      <c r="BH117" s="42">
        <v>9866</v>
      </c>
      <c r="BI117" s="42">
        <v>213391</v>
      </c>
      <c r="BJ117" s="42">
        <v>92954</v>
      </c>
      <c r="BK117" s="42">
        <v>143841</v>
      </c>
      <c r="BL117" s="42">
        <v>48269</v>
      </c>
      <c r="BM117" s="42">
        <v>296417</v>
      </c>
      <c r="BN117" s="42">
        <v>16908</v>
      </c>
      <c r="BO117" s="42">
        <v>34657</v>
      </c>
      <c r="BP117" s="42">
        <v>60278</v>
      </c>
      <c r="BQ117" s="42">
        <v>577236</v>
      </c>
      <c r="BR117" s="42">
        <v>207669</v>
      </c>
      <c r="BS117" s="42">
        <v>45884</v>
      </c>
      <c r="BT117" s="42">
        <v>116532</v>
      </c>
      <c r="BU117" s="42">
        <v>302727</v>
      </c>
      <c r="BV117" s="42">
        <v>9592</v>
      </c>
      <c r="BW117" s="42">
        <v>126340</v>
      </c>
      <c r="BX117" s="42">
        <v>87207</v>
      </c>
      <c r="BY117" s="42">
        <v>172276</v>
      </c>
      <c r="BZ117" s="42">
        <v>11512</v>
      </c>
      <c r="CA117" s="42">
        <v>1986</v>
      </c>
      <c r="CB117" s="42">
        <v>49501</v>
      </c>
      <c r="CC117" s="42">
        <v>22838</v>
      </c>
      <c r="CD117" s="42">
        <v>8024</v>
      </c>
      <c r="CE117" s="42">
        <v>159022</v>
      </c>
      <c r="CF117" s="42">
        <v>24384</v>
      </c>
      <c r="CG117" s="42">
        <v>23768</v>
      </c>
      <c r="CH117" s="42">
        <v>737</v>
      </c>
      <c r="CI117" s="42">
        <v>22884</v>
      </c>
      <c r="CJ117" s="42">
        <v>400527</v>
      </c>
      <c r="CK117" s="42">
        <v>200195</v>
      </c>
      <c r="CL117" s="42">
        <v>43263</v>
      </c>
      <c r="CM117" s="42">
        <v>467448</v>
      </c>
      <c r="CN117" s="42">
        <v>3255</v>
      </c>
      <c r="CO117" s="42">
        <v>94934</v>
      </c>
      <c r="CP117" s="42">
        <v>99988</v>
      </c>
      <c r="CQ117" s="42">
        <v>54302</v>
      </c>
      <c r="CR117" s="42">
        <v>36269</v>
      </c>
      <c r="CS117" s="42">
        <v>14572</v>
      </c>
      <c r="CT117" s="42">
        <v>45431</v>
      </c>
      <c r="CU117" s="42">
        <v>150980</v>
      </c>
      <c r="CV117" s="42">
        <v>57793</v>
      </c>
      <c r="CW117" s="42">
        <v>145776</v>
      </c>
      <c r="CX117" s="42">
        <v>37961</v>
      </c>
      <c r="CY117" s="42">
        <v>391487</v>
      </c>
      <c r="CZ117" s="42">
        <v>44502</v>
      </c>
      <c r="DA117" s="42">
        <v>11032</v>
      </c>
      <c r="DB117" s="28">
        <v>26462</v>
      </c>
      <c r="DC117" s="28">
        <v>10531890</v>
      </c>
      <c r="DD117" s="44"/>
      <c r="DE117" s="17"/>
      <c r="DF117" s="17"/>
      <c r="DG117" s="17"/>
      <c r="DH117" s="17"/>
      <c r="DI117" s="17"/>
      <c r="DJ117" s="17"/>
      <c r="DK117" s="17"/>
      <c r="DL117" s="17"/>
      <c r="DM117" s="17"/>
      <c r="DN117" s="17"/>
      <c r="DO117" s="17"/>
      <c r="DP117" s="17"/>
      <c r="DQ117" s="17"/>
      <c r="DR117" s="17"/>
      <c r="DS117" s="17"/>
    </row>
    <row r="118" spans="1:123" ht="12.75" customHeight="1">
      <c r="A118" s="254"/>
      <c r="B118" s="8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80"/>
      <c r="DD118" s="63"/>
      <c r="DE118" s="17"/>
      <c r="DF118" s="17"/>
      <c r="DG118" s="17"/>
      <c r="DH118" s="17"/>
      <c r="DI118" s="17"/>
      <c r="DJ118" s="17"/>
      <c r="DK118" s="17"/>
      <c r="DL118" s="17"/>
      <c r="DM118" s="17"/>
      <c r="DN118" s="17"/>
      <c r="DO118" s="17"/>
      <c r="DP118" s="17"/>
      <c r="DQ118" s="17"/>
      <c r="DR118" s="17"/>
      <c r="DS118" s="17"/>
    </row>
    <row r="119" spans="1:12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row>
    <row r="120" spans="1:12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row>
  </sheetData>
  <sheetProtection sheet="1" objects="1" scenarios="1"/>
  <phoneticPr fontId="42"/>
  <pageMargins left="0.70866141732283472" right="0.70866141732283472" top="0.55118110236220474" bottom="0.55118110236220474" header="0.31496062992125984" footer="0.31496062992125984"/>
  <pageSetup paperSize="9" scale="5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ご利用にあたって（必ずお読みください）</vt:lpstr>
      <vt:lpstr>データ入力表</vt:lpstr>
      <vt:lpstr>①結果</vt:lpstr>
      <vt:lpstr>②表</vt:lpstr>
      <vt:lpstr>③フロー</vt:lpstr>
      <vt:lpstr>④グラフ</vt:lpstr>
      <vt:lpstr>計算</vt:lpstr>
      <vt:lpstr>価格変換</vt:lpstr>
      <vt:lpstr>マージン</vt:lpstr>
      <vt:lpstr>各種係数</vt:lpstr>
      <vt:lpstr>逆行列係数表</vt:lpstr>
      <vt:lpstr>投入係数</vt:lpstr>
      <vt:lpstr>H23取引基本表（生産者）(104)</vt:lpstr>
      <vt:lpstr>②表!Print_Area</vt:lpstr>
      <vt:lpstr>'H23取引基本表（生産者）(104)'!Print_Area</vt:lpstr>
      <vt:lpstr>データ入力表!Print_Area</vt:lpstr>
      <vt:lpstr>②表!Print_Titles</vt:lpstr>
      <vt:lpstr>'H23取引基本表（生産者）(104)'!Print_Titles</vt:lpstr>
      <vt:lpstr>逆行列係数表!Print_Titles</vt:lpstr>
      <vt:lpstr>投入係数!Print_Titles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2017-05-29T07:06:10Z</cp:lastPrinted>
  <dcterms:created xsi:type="dcterms:W3CDTF">2010-03-19T06:29:47Z</dcterms:created>
  <dcterms:modified xsi:type="dcterms:W3CDTF">2018-02-02T04:15:41Z</dcterms:modified>
</cp:coreProperties>
</file>