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city.saiki.lg.jp\営業課\3庶務係\02.下水道庶務係一件\★04.各種調査関連共通一件（このフォルダ内で作業・保存すること）\H30\01.財政課\【2019.01.17】【1／24締切】平成29年度公営企業決算に係る経営比較分析表の分析等について（照会）\02【2019.01.】営業課→財政課\"/>
    </mc:Choice>
  </mc:AlternateContent>
  <workbookProtection workbookAlgorithmName="SHA-512" workbookHashValue="x8Biw1PyvPo3793xr3Ng0YURlDaUPQclhSeUxfJ89di6HLVEeaLGik1kNV4mG0Gc/L4RhgrEN2hQxQicWYBj1g==" workbookSaltValue="jNrgwVgjeagjoPxVOgeNzg==" workbookSpinCount="100000" lockStructure="1"/>
  <bookViews>
    <workbookView xWindow="0" yWindow="0" windowWidth="28800" windowHeight="1089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BB8" i="4"/>
  <c r="AL8" i="4"/>
  <c r="P8" i="4"/>
  <c r="I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<sst xmlns="http://schemas.openxmlformats.org/spreadsheetml/2006/main" count="240" uniqueCount="127">
  <si>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</si>
  <si>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</si>
  <si>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</si>
  <si>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</si>
  <si>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</si>
  <si>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</si>
  <si>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</si>
  <si>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</si>
  <si>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</si>
  <si>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</si>
  <si>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</si>
  <si>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</si>
  <si>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</si>
  <si>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</si>
  <si>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</si>
  <si>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</si>
  <si>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</si>
  <si>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</si>
  <si>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</si>
  <si>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</si>
  <si>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</si>
  <si>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</si>
  <si>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</si>
  <si>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</si>
  <si>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</si>
  <si>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</si>
  <si>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</si>
  <si>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</si>
  <si>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</si>
  <si>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</si>
  <si>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</si>
  <si>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</si>
  <si>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</si>
  <si>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</si>
  <si>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</si>
  <si>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</si>
  <si>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</si>
  <si>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</si>
  <si>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</si>
  <si>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</si>
  <si>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</si>
  <si>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</si>
  <si>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</si>
  <si>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</si>
  <si>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</si>
  <si>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</si>
  <si>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</si>
  <si>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</si>
  <si>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</si>
  <si>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</si>
  <si>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</si>
  <si>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</si>
  <si>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</si>
  <si>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</si>
  <si>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</si>
  <si>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</si>
  <si>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</si>
  <si>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</si>
  <si>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</si>
  <si>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</si>
  <si>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</si>
  <si>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</si>
  <si>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</si>
  <si>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</si>
  <si>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</si>
  <si>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</si>
  <si>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</si>
  <si>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</si>
  <si>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</si>
  <si>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</si>
  <si>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</si>
  <si>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</si>
  <si>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</si>
  <si>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</si>
  <si>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</si>
  <si>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</si>
  <si>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</si>
  <si>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</si>
  <si>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</si>
  <si>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</si>
  <si>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</si>
  <si>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</si>
  <si>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</si>
  <si>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</si>
  <si>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</si>
  <si>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</si>
  <si>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</si>
  <si>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</si>
  <si>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</si>
  <si>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</si>
  <si>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</si>
  <si>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</si>
  <si>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</si>
  <si>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</si>
  <si>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</si>
  <si>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</si>
  <si>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</si>
  <si>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</si>
  <si>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</si>
  <si>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</si>
  <si>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</si>
  <si>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</si>
  <si>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</si>
  <si>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</si>
  <si>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</si>
  <si>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</si>
  <si>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</si>
  <si>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</si>
  <si>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</si>
  <si>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</si>
  <si>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</si>
  <si>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佐伯市</t>
  </si>
  <si>
    <t>法非適用</t>
  </si>
  <si>
    <t>下水道事業</t>
  </si>
  <si>
    <t>小規模集合排水処理</t>
  </si>
  <si>
    <t>I3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</si>
  <si>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</si>
  <si>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</si>
  <si>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</si>
  <si>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</si>
  <si>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</si>
  <si>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</si>
  <si>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</si>
  <si>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</si>
  <si>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渠改善率』…当該年度に更新した管渠延長の割合を示す指標。当該事業は供用が開始されてから15年に満たないものであり、現時点で管渠の改善が必要な事案は発生していない。処理施設においてはマンホール等に処理能力の低下につながる不具合が生じたケースもあるが、その都度修繕を行っている。</t>
    <rPh sb="31" eb="33">
      <t>トウガイ</t>
    </rPh>
    <rPh sb="33" eb="35">
      <t>ジギョウ</t>
    </rPh>
    <rPh sb="36" eb="38">
      <t>キョウヨウ</t>
    </rPh>
    <rPh sb="39" eb="41">
      <t>カイシ</t>
    </rPh>
    <rPh sb="48" eb="49">
      <t>ネン</t>
    </rPh>
    <rPh sb="50" eb="51">
      <t>ミ</t>
    </rPh>
    <rPh sb="60" eb="63">
      <t>ゲンジテン</t>
    </rPh>
    <rPh sb="64" eb="65">
      <t>カン</t>
    </rPh>
    <rPh sb="65" eb="66">
      <t>キョ</t>
    </rPh>
    <rPh sb="67" eb="69">
      <t>カイゼン</t>
    </rPh>
    <rPh sb="70" eb="72">
      <t>ヒツヨウ</t>
    </rPh>
    <rPh sb="73" eb="75">
      <t>ジアン</t>
    </rPh>
    <rPh sb="76" eb="78">
      <t>ハッセイ</t>
    </rPh>
    <rPh sb="84" eb="86">
      <t>ショリ</t>
    </rPh>
    <rPh sb="86" eb="88">
      <t>シセツ</t>
    </rPh>
    <rPh sb="98" eb="99">
      <t>トウ</t>
    </rPh>
    <rPh sb="100" eb="102">
      <t>ショリ</t>
    </rPh>
    <rPh sb="102" eb="104">
      <t>ノウリョク</t>
    </rPh>
    <rPh sb="105" eb="107">
      <t>テイカ</t>
    </rPh>
    <rPh sb="112" eb="115">
      <t>フグアイ</t>
    </rPh>
    <rPh sb="116" eb="117">
      <t>ショウ</t>
    </rPh>
    <rPh sb="129" eb="131">
      <t>ツド</t>
    </rPh>
    <rPh sb="131" eb="133">
      <t>シュウゼン</t>
    </rPh>
    <rPh sb="134" eb="135">
      <t>オコナ</t>
    </rPh>
    <phoneticPr fontId="4"/>
  </si>
  <si>
    <t>　平成29年度決算時点で処理区域内人口の約93％について水洗化が進んでいるが、人口は減少しており、それに伴い使用料収入も減少傾向にある。限られた使用料収入で維持管理費を賄うのは難しく、一般会計からの繰入金に頼らざるを得ない状況にある。財政状況が今後さらに厳しくなることが予想されるが、繰入金への依存度を軽減すべく経費削減等の経営努力を行う。</t>
    <rPh sb="1" eb="3">
      <t>ヘイセイ</t>
    </rPh>
    <rPh sb="5" eb="7">
      <t>ネンド</t>
    </rPh>
    <rPh sb="7" eb="9">
      <t>ケッサン</t>
    </rPh>
    <rPh sb="9" eb="11">
      <t>ジテン</t>
    </rPh>
    <rPh sb="12" eb="14">
      <t>ショリ</t>
    </rPh>
    <rPh sb="14" eb="17">
      <t>クイキナイ</t>
    </rPh>
    <rPh sb="17" eb="19">
      <t>ジンコウ</t>
    </rPh>
    <rPh sb="20" eb="21">
      <t>ヤク</t>
    </rPh>
    <rPh sb="28" eb="31">
      <t>スイセンカ</t>
    </rPh>
    <rPh sb="32" eb="33">
      <t>スス</t>
    </rPh>
    <rPh sb="39" eb="41">
      <t>ジンコウ</t>
    </rPh>
    <rPh sb="42" eb="44">
      <t>ゲンショウ</t>
    </rPh>
    <rPh sb="52" eb="53">
      <t>トモナ</t>
    </rPh>
    <rPh sb="54" eb="57">
      <t>シヨウリョウ</t>
    </rPh>
    <rPh sb="57" eb="59">
      <t>シュウニュウ</t>
    </rPh>
    <rPh sb="60" eb="62">
      <t>ゲンショウ</t>
    </rPh>
    <rPh sb="62" eb="64">
      <t>ケイコウ</t>
    </rPh>
    <rPh sb="68" eb="69">
      <t>カギ</t>
    </rPh>
    <rPh sb="72" eb="75">
      <t>シヨウリョウ</t>
    </rPh>
    <rPh sb="75" eb="77">
      <t>シュウニュウ</t>
    </rPh>
    <rPh sb="78" eb="80">
      <t>イジ</t>
    </rPh>
    <rPh sb="80" eb="83">
      <t>カンリヒ</t>
    </rPh>
    <rPh sb="84" eb="85">
      <t>マカナ</t>
    </rPh>
    <rPh sb="88" eb="89">
      <t>ムズカ</t>
    </rPh>
    <rPh sb="92" eb="94">
      <t>イッパン</t>
    </rPh>
    <rPh sb="94" eb="96">
      <t>カイケイ</t>
    </rPh>
    <rPh sb="99" eb="101">
      <t>クリイレ</t>
    </rPh>
    <rPh sb="101" eb="102">
      <t>キン</t>
    </rPh>
    <rPh sb="103" eb="104">
      <t>タヨ</t>
    </rPh>
    <rPh sb="108" eb="109">
      <t>エ</t>
    </rPh>
    <rPh sb="111" eb="113">
      <t>ジョウキョウ</t>
    </rPh>
    <rPh sb="117" eb="119">
      <t>ザイセイ</t>
    </rPh>
    <rPh sb="119" eb="121">
      <t>ジョウキョウ</t>
    </rPh>
    <rPh sb="122" eb="124">
      <t>コンゴ</t>
    </rPh>
    <rPh sb="127" eb="128">
      <t>キビ</t>
    </rPh>
    <rPh sb="135" eb="137">
      <t>ヨソウ</t>
    </rPh>
    <rPh sb="142" eb="144">
      <t>クリイレ</t>
    </rPh>
    <rPh sb="144" eb="145">
      <t>キン</t>
    </rPh>
    <rPh sb="147" eb="150">
      <t>イゾンド</t>
    </rPh>
    <rPh sb="151" eb="153">
      <t>ケイゲン</t>
    </rPh>
    <rPh sb="156" eb="158">
      <t>ケイヒ</t>
    </rPh>
    <rPh sb="158" eb="161">
      <t>サクゲントウ</t>
    </rPh>
    <rPh sb="162" eb="164">
      <t>ケイエイ</t>
    </rPh>
    <rPh sb="164" eb="166">
      <t>ドリョク</t>
    </rPh>
    <rPh sb="167" eb="168">
      <t>オコナ</t>
    </rPh>
    <phoneticPr fontId="4"/>
  </si>
  <si>
    <t>①『収益的収支比率』…総収益で総費用に地方債償還金を加えた費用をどの程度賄えているかを示す指標。100％であるが使用料以外の収入（一般会計からの繰入金）に依存している部分がかなり大きい。
④『企業債残高対事業規模比率』…料金収入に対する企業債残高の割合であり、企業債残高の規模を示す指標。企業債の償還には一般会計からの繰入金を充てているため、企業債残高対事業規模比率は0％となっている。当該事業に新たな整備予定が無いため、企業債を新たに借り入れる予定もなく、償還の負担は今後少しずつ軽くなると見られる。
⑤『経費回収率』…使用料で回収すべき経費を、どの程度使用料で賄えているかを示す指標。類似団体の平均と比べ低い数値で推移している。
⑥『汚水処理原価』…有収水量1㎥当たりの汚水処理に要した費用で、汚水処理に係るコストを示す指標。経年での比較をすると汚水処理単価が上昇傾向にある。当該事業は処理区域内の戸数が少なく、そのほとんどについて接続を終えているため、接続数の増加（接続率の上昇）による使用料や有収水量の大きな増加は見込みにくい。一方で修繕料等の維持管理費は今後増加することも十分考えられるため、各種経費の見直しを行い、効率的な経営に努める必要がある。
⑦『施設利用率』…施設の対応可能能力に対する処理水量の割合で、施設の利用状況を判断する指標。類似団体の平均と比べ若干低い水準で推移している。
⑧『水洗化率』…処理区域内人口のうち、実際に水洗便所を設置して汚水処理している割合を示す指標。比較的高い水準にあり、当該事業の対象地域において適正な汚水処理が行われているといえる。
　</t>
    <rPh sb="11" eb="14">
      <t>ソウシュウエキ</t>
    </rPh>
    <rPh sb="15" eb="18">
      <t>ソウヒヨウ</t>
    </rPh>
    <rPh sb="19" eb="22">
      <t>チホウサイ</t>
    </rPh>
    <rPh sb="22" eb="25">
      <t>ショウカンキン</t>
    </rPh>
    <rPh sb="26" eb="27">
      <t>クワ</t>
    </rPh>
    <rPh sb="29" eb="31">
      <t>ヒヨウ</t>
    </rPh>
    <rPh sb="34" eb="36">
      <t>テイド</t>
    </rPh>
    <rPh sb="36" eb="37">
      <t>マカナ</t>
    </rPh>
    <rPh sb="43" eb="44">
      <t>シメ</t>
    </rPh>
    <rPh sb="45" eb="47">
      <t>シヒョウ</t>
    </rPh>
    <rPh sb="96" eb="98">
      <t>キギョウ</t>
    </rPh>
    <rPh sb="98" eb="99">
      <t>サイ</t>
    </rPh>
    <rPh sb="99" eb="101">
      <t>ザンダカ</t>
    </rPh>
    <rPh sb="101" eb="102">
      <t>タイ</t>
    </rPh>
    <rPh sb="102" eb="104">
      <t>ジギョウ</t>
    </rPh>
    <rPh sb="104" eb="106">
      <t>キボ</t>
    </rPh>
    <rPh sb="106" eb="108">
      <t>ヒリツ</t>
    </rPh>
    <rPh sb="139" eb="140">
      <t>シメ</t>
    </rPh>
    <rPh sb="254" eb="256">
      <t>ケイヒ</t>
    </rPh>
    <rPh sb="256" eb="258">
      <t>カイシュウ</t>
    </rPh>
    <rPh sb="258" eb="259">
      <t>リツ</t>
    </rPh>
    <rPh sb="323" eb="325">
      <t>ゲンカ</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</si>
</sst>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A4-4738-9DF7-F9556D1AFB2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0.51</c:v>
                </c:pt>
                <c:pt idx="3">
                  <c:v>0</c:v>
                </c:pt>
                <c:pt idx="4">
                  <c:v>0</c:v>
                </c:pt>
              </c:numCache>
            </c:numRef>
          </c:val>
          <c:smooth val="0"/>
          <c:extLst>
            <c:ext xmlns:c16="http://schemas.microsoft.com/office/drawing/2014/chart" uri="{C3380CC4-5D6E-409C-BE32-E72D297353CC}">
              <c16:uniqueId val="{00000001-13A4-4738-9DF7-F9556D1AFB2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28.21</c:v>
                </c:pt>
                <c:pt idx="1">
                  <c:v>28.21</c:v>
                </c:pt>
                <c:pt idx="2">
                  <c:v>35.9</c:v>
                </c:pt>
                <c:pt idx="3">
                  <c:v>35.9</c:v>
                </c:pt>
                <c:pt idx="4">
                  <c:v>38.46</c:v>
                </c:pt>
              </c:numCache>
            </c:numRef>
          </c:val>
          <c:extLst>
            <c:ext xmlns:c16="http://schemas.microsoft.com/office/drawing/2014/chart" uri="{C3380CC4-5D6E-409C-BE32-E72D297353CC}">
              <c16:uniqueId val="{00000000-6194-47E5-A069-C2F00E6275F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41.24</c:v>
                </c:pt>
                <c:pt idx="1">
                  <c:v>43.1</c:v>
                </c:pt>
                <c:pt idx="2">
                  <c:v>40.96</c:v>
                </c:pt>
                <c:pt idx="3">
                  <c:v>39.450000000000003</c:v>
                </c:pt>
                <c:pt idx="4">
                  <c:v>39.15</c:v>
                </c:pt>
              </c:numCache>
            </c:numRef>
          </c:val>
          <c:smooth val="0"/>
          <c:extLst>
            <c:ext xmlns:c16="http://schemas.microsoft.com/office/drawing/2014/chart" uri="{C3380CC4-5D6E-409C-BE32-E72D297353CC}">
              <c16:uniqueId val="{00000001-6194-47E5-A069-C2F00E6275F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94.05</c:v>
                </c:pt>
                <c:pt idx="1">
                  <c:v>93.83</c:v>
                </c:pt>
                <c:pt idx="2">
                  <c:v>93.83</c:v>
                </c:pt>
                <c:pt idx="3">
                  <c:v>93.51</c:v>
                </c:pt>
                <c:pt idx="4">
                  <c:v>93.42</c:v>
                </c:pt>
              </c:numCache>
            </c:numRef>
          </c:val>
          <c:extLst>
            <c:ext xmlns:c16="http://schemas.microsoft.com/office/drawing/2014/chart" uri="{C3380CC4-5D6E-409C-BE32-E72D297353CC}">
              <c16:uniqueId val="{00000000-8C23-41BE-9932-68DBCDFE085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88.34</c:v>
                </c:pt>
                <c:pt idx="1">
                  <c:v>88.02</c:v>
                </c:pt>
                <c:pt idx="2">
                  <c:v>90.64</c:v>
                </c:pt>
                <c:pt idx="3">
                  <c:v>90.48</c:v>
                </c:pt>
                <c:pt idx="4">
                  <c:v>89.54</c:v>
                </c:pt>
              </c:numCache>
            </c:numRef>
          </c:val>
          <c:smooth val="0"/>
          <c:extLst>
            <c:ext xmlns:c16="http://schemas.microsoft.com/office/drawing/2014/chart" uri="{C3380CC4-5D6E-409C-BE32-E72D297353CC}">
              <c16:uniqueId val="{00000001-8C23-41BE-9932-68DBCDFE085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B4D-44C2-A0D6-6E46A5A9D57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4D-44C2-A0D6-6E46A5A9D57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65-4E80-958E-22C1F60D25E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65-4E80-958E-22C1F60D25E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F3-403C-9AA0-5759472E2BD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F3-403C-9AA0-5759472E2BD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E53-4985-8787-21B015800D7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53-4985-8787-21B015800D7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D21-4EF9-81C4-4089E26740B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21-4EF9-81C4-4089E26740B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90-4987-9AE6-5F891DB7AA1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2574.4699999999998</c:v>
                </c:pt>
                <c:pt idx="1">
                  <c:v>2784</c:v>
                </c:pt>
                <c:pt idx="2">
                  <c:v>3188.44</c:v>
                </c:pt>
                <c:pt idx="3">
                  <c:v>4170.3999999999996</c:v>
                </c:pt>
                <c:pt idx="4">
                  <c:v>2559.94</c:v>
                </c:pt>
              </c:numCache>
            </c:numRef>
          </c:val>
          <c:smooth val="0"/>
          <c:extLst>
            <c:ext xmlns:c16="http://schemas.microsoft.com/office/drawing/2014/chart" uri="{C3380CC4-5D6E-409C-BE32-E72D297353CC}">
              <c16:uniqueId val="{00000001-C090-4987-9AE6-5F891DB7AA1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31.6</c:v>
                </c:pt>
                <c:pt idx="1">
                  <c:v>30.27</c:v>
                </c:pt>
                <c:pt idx="2">
                  <c:v>24.19</c:v>
                </c:pt>
                <c:pt idx="3">
                  <c:v>18.079999999999998</c:v>
                </c:pt>
                <c:pt idx="4">
                  <c:v>23.49</c:v>
                </c:pt>
              </c:numCache>
            </c:numRef>
          </c:val>
          <c:extLst>
            <c:ext xmlns:c16="http://schemas.microsoft.com/office/drawing/2014/chart" uri="{C3380CC4-5D6E-409C-BE32-E72D297353CC}">
              <c16:uniqueId val="{00000000-CF83-4BE2-ADC4-E0F9C601C4C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31.04</c:v>
                </c:pt>
                <c:pt idx="1">
                  <c:v>29.21</c:v>
                </c:pt>
                <c:pt idx="2">
                  <c:v>26.47</c:v>
                </c:pt>
                <c:pt idx="3">
                  <c:v>32.14</c:v>
                </c:pt>
                <c:pt idx="4">
                  <c:v>37.82</c:v>
                </c:pt>
              </c:numCache>
            </c:numRef>
          </c:val>
          <c:smooth val="0"/>
          <c:extLst>
            <c:ext xmlns:c16="http://schemas.microsoft.com/office/drawing/2014/chart" uri="{C3380CC4-5D6E-409C-BE32-E72D297353CC}">
              <c16:uniqueId val="{00000001-CF83-4BE2-ADC4-E0F9C601C4C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467.7</c:v>
                </c:pt>
                <c:pt idx="1">
                  <c:v>498.89</c:v>
                </c:pt>
                <c:pt idx="2">
                  <c:v>626.79999999999995</c:v>
                </c:pt>
                <c:pt idx="3">
                  <c:v>826.75</c:v>
                </c:pt>
                <c:pt idx="4">
                  <c:v>651.58000000000004</c:v>
                </c:pt>
              </c:numCache>
            </c:numRef>
          </c:val>
          <c:extLst>
            <c:ext xmlns:c16="http://schemas.microsoft.com/office/drawing/2014/chart" uri="{C3380CC4-5D6E-409C-BE32-E72D297353CC}">
              <c16:uniqueId val="{00000000-887A-4448-A825-118DE4E728B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589.39</c:v>
                </c:pt>
                <c:pt idx="1">
                  <c:v>620.01</c:v>
                </c:pt>
                <c:pt idx="2">
                  <c:v>688.46</c:v>
                </c:pt>
                <c:pt idx="3">
                  <c:v>562.9</c:v>
                </c:pt>
                <c:pt idx="4">
                  <c:v>482.51</c:v>
                </c:pt>
              </c:numCache>
            </c:numRef>
          </c:val>
          <c:smooth val="0"/>
          <c:extLst>
            <c:ext xmlns:c16="http://schemas.microsoft.com/office/drawing/2014/chart" uri="{C3380CC4-5D6E-409C-BE32-E72D297353CC}">
              <c16:uniqueId val="{00000001-887A-4448-A825-118DE4E728B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【1,943.90】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【502.45】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2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大分県　佐伯市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8" t="s">
        <v>1</v>
      </c>
      <c r="C7" s="68"/>
      <c r="D7" s="68"/>
      <c r="E7" s="68"/>
      <c r="F7" s="68"/>
      <c r="G7" s="68"/>
      <c r="H7" s="68"/>
      <c r="I7" s="68" t="s">
        <v>2</v>
      </c>
      <c r="J7" s="68"/>
      <c r="K7" s="68"/>
      <c r="L7" s="68"/>
      <c r="M7" s="68"/>
      <c r="N7" s="68"/>
      <c r="O7" s="68"/>
      <c r="P7" s="68" t="s">
        <v>3</v>
      </c>
      <c r="Q7" s="68"/>
      <c r="R7" s="68"/>
      <c r="S7" s="68"/>
      <c r="T7" s="68"/>
      <c r="U7" s="68"/>
      <c r="V7" s="68"/>
      <c r="W7" s="68" t="s">
        <v>4</v>
      </c>
      <c r="X7" s="68"/>
      <c r="Y7" s="68"/>
      <c r="Z7" s="68"/>
      <c r="AA7" s="68"/>
      <c r="AB7" s="68"/>
      <c r="AC7" s="68"/>
      <c r="AD7" s="68" t="s">
        <v>5</v>
      </c>
      <c r="AE7" s="68"/>
      <c r="AF7" s="68"/>
      <c r="AG7" s="68"/>
      <c r="AH7" s="68"/>
      <c r="AI7" s="68"/>
      <c r="AJ7" s="68"/>
      <c r="AK7" s="3"/>
      <c r="AL7" s="68" t="s">
        <v>6</v>
      </c>
      <c r="AM7" s="68"/>
      <c r="AN7" s="68"/>
      <c r="AO7" s="68"/>
      <c r="AP7" s="68"/>
      <c r="AQ7" s="68"/>
      <c r="AR7" s="68"/>
      <c r="AS7" s="68"/>
      <c r="AT7" s="68" t="s">
        <v>7</v>
      </c>
      <c r="AU7" s="68"/>
      <c r="AV7" s="68"/>
      <c r="AW7" s="68"/>
      <c r="AX7" s="68"/>
      <c r="AY7" s="68"/>
      <c r="AZ7" s="68"/>
      <c r="BA7" s="68"/>
      <c r="BB7" s="68" t="s">
        <v>8</v>
      </c>
      <c r="BC7" s="68"/>
      <c r="BD7" s="68"/>
      <c r="BE7" s="68"/>
      <c r="BF7" s="68"/>
      <c r="BG7" s="68"/>
      <c r="BH7" s="68"/>
      <c r="BI7" s="68"/>
      <c r="BJ7" s="3"/>
      <c r="BK7" s="3"/>
      <c r="BL7" s="4" t="s">
        <v>9</v>
      </c>
      <c r="BM7" s="5"/>
      <c r="BN7" s="5"/>
      <c r="BO7" s="5"/>
      <c r="BP7" s="5"/>
      <c r="BQ7" s="5"/>
      <c r="BR7" s="5"/>
      <c r="BS7" s="5"/>
      <c r="BT7" s="5"/>
      <c r="BU7" s="5"/>
      <c r="BV7" s="5"/>
      <c r="BW7" s="5"/>
      <c r="BX7" s="5"/>
      <c r="BY7" s="6"/>
    </row>
    <row r="8" spans="1:78" ht="18.75" customHeight="1" x14ac:dyDescent="0.15">
      <c r="A8" s="2"/>
      <c r="B8" s="77" t="str">
        <f>データ!I6</f>
        <v>法非適用</v>
      </c>
      <c r="C8" s="77"/>
      <c r="D8" s="77"/>
      <c r="E8" s="77"/>
      <c r="F8" s="77"/>
      <c r="G8" s="77"/>
      <c r="H8" s="77"/>
      <c r="I8" s="77" t="str">
        <f>データ!J6</f>
        <v>下水道事業</v>
      </c>
      <c r="J8" s="77"/>
      <c r="K8" s="77"/>
      <c r="L8" s="77"/>
      <c r="M8" s="77"/>
      <c r="N8" s="77"/>
      <c r="O8" s="77"/>
      <c r="P8" s="77" t="str">
        <f>データ!K6</f>
        <v>小規模集合排水処理</v>
      </c>
      <c r="Q8" s="77"/>
      <c r="R8" s="77"/>
      <c r="S8" s="77"/>
      <c r="T8" s="77"/>
      <c r="U8" s="77"/>
      <c r="V8" s="77"/>
      <c r="W8" s="77" t="str">
        <f>データ!L6</f>
        <v>I3</v>
      </c>
      <c r="X8" s="77"/>
      <c r="Y8" s="77"/>
      <c r="Z8" s="77"/>
      <c r="AA8" s="77"/>
      <c r="AB8" s="77"/>
      <c r="AC8" s="77"/>
      <c r="AD8" s="78" t="str">
        <f>データ!$M$6</f>
        <v>非設置</v>
      </c>
      <c r="AE8" s="78"/>
      <c r="AF8" s="78"/>
      <c r="AG8" s="78"/>
      <c r="AH8" s="78"/>
      <c r="AI8" s="78"/>
      <c r="AJ8" s="78"/>
      <c r="AK8" s="3"/>
      <c r="AL8" s="72">
        <f>データ!S6</f>
        <v>72908</v>
      </c>
      <c r="AM8" s="72"/>
      <c r="AN8" s="72"/>
      <c r="AO8" s="72"/>
      <c r="AP8" s="72"/>
      <c r="AQ8" s="72"/>
      <c r="AR8" s="72"/>
      <c r="AS8" s="72"/>
      <c r="AT8" s="71">
        <f>データ!T6</f>
        <v>903.11</v>
      </c>
      <c r="AU8" s="71"/>
      <c r="AV8" s="71"/>
      <c r="AW8" s="71"/>
      <c r="AX8" s="71"/>
      <c r="AY8" s="71"/>
      <c r="AZ8" s="71"/>
      <c r="BA8" s="71"/>
      <c r="BB8" s="71">
        <f>データ!U6</f>
        <v>80.73</v>
      </c>
      <c r="BC8" s="71"/>
      <c r="BD8" s="71"/>
      <c r="BE8" s="71"/>
      <c r="BF8" s="71"/>
      <c r="BG8" s="71"/>
      <c r="BH8" s="71"/>
      <c r="BI8" s="71"/>
      <c r="BJ8" s="3"/>
      <c r="BK8" s="3"/>
      <c r="BL8" s="75" t="s">
        <v>10</v>
      </c>
      <c r="BM8" s="76"/>
      <c r="BN8" s="7" t="s">
        <v>11</v>
      </c>
      <c r="BO8" s="8"/>
      <c r="BP8" s="8"/>
      <c r="BQ8" s="8"/>
      <c r="BR8" s="8"/>
      <c r="BS8" s="8"/>
      <c r="BT8" s="8"/>
      <c r="BU8" s="8"/>
      <c r="BV8" s="8"/>
      <c r="BW8" s="8"/>
      <c r="BX8" s="8"/>
      <c r="BY8" s="9"/>
    </row>
    <row r="9" spans="1:78" ht="18.75" customHeight="1" x14ac:dyDescent="0.15">
      <c r="A9" s="2"/>
      <c r="B9" s="68" t="s">
        <v>12</v>
      </c>
      <c r="C9" s="68"/>
      <c r="D9" s="68"/>
      <c r="E9" s="68"/>
      <c r="F9" s="68"/>
      <c r="G9" s="68"/>
      <c r="H9" s="68"/>
      <c r="I9" s="68" t="s">
        <v>13</v>
      </c>
      <c r="J9" s="68"/>
      <c r="K9" s="68"/>
      <c r="L9" s="68"/>
      <c r="M9" s="68"/>
      <c r="N9" s="68"/>
      <c r="O9" s="68"/>
      <c r="P9" s="68" t="s">
        <v>14</v>
      </c>
      <c r="Q9" s="68"/>
      <c r="R9" s="68"/>
      <c r="S9" s="68"/>
      <c r="T9" s="68"/>
      <c r="U9" s="68"/>
      <c r="V9" s="68"/>
      <c r="W9" s="68" t="s">
        <v>15</v>
      </c>
      <c r="X9" s="68"/>
      <c r="Y9" s="68"/>
      <c r="Z9" s="68"/>
      <c r="AA9" s="68"/>
      <c r="AB9" s="68"/>
      <c r="AC9" s="68"/>
      <c r="AD9" s="68" t="s">
        <v>16</v>
      </c>
      <c r="AE9" s="68"/>
      <c r="AF9" s="68"/>
      <c r="AG9" s="68"/>
      <c r="AH9" s="68"/>
      <c r="AI9" s="68"/>
      <c r="AJ9" s="68"/>
      <c r="AK9" s="3"/>
      <c r="AL9" s="68" t="s">
        <v>17</v>
      </c>
      <c r="AM9" s="68"/>
      <c r="AN9" s="68"/>
      <c r="AO9" s="68"/>
      <c r="AP9" s="68"/>
      <c r="AQ9" s="68"/>
      <c r="AR9" s="68"/>
      <c r="AS9" s="68"/>
      <c r="AT9" s="68" t="s">
        <v>18</v>
      </c>
      <c r="AU9" s="68"/>
      <c r="AV9" s="68"/>
      <c r="AW9" s="68"/>
      <c r="AX9" s="68"/>
      <c r="AY9" s="68"/>
      <c r="AZ9" s="68"/>
      <c r="BA9" s="68"/>
      <c r="BB9" s="68" t="s">
        <v>19</v>
      </c>
      <c r="BC9" s="68"/>
      <c r="BD9" s="68"/>
      <c r="BE9" s="68"/>
      <c r="BF9" s="68"/>
      <c r="BG9" s="68"/>
      <c r="BH9" s="68"/>
      <c r="BI9" s="68"/>
      <c r="BJ9" s="3"/>
      <c r="BK9" s="3"/>
      <c r="BL9" s="69" t="s">
        <v>20</v>
      </c>
      <c r="BM9" s="70"/>
      <c r="BN9" s="10" t="s">
        <v>21</v>
      </c>
      <c r="BO9" s="11"/>
      <c r="BP9" s="11"/>
      <c r="BQ9" s="11"/>
      <c r="BR9" s="11"/>
      <c r="BS9" s="11"/>
      <c r="BT9" s="11"/>
      <c r="BU9" s="11"/>
      <c r="BV9" s="11"/>
      <c r="BW9" s="11"/>
      <c r="BX9" s="11"/>
      <c r="BY9" s="12"/>
    </row>
    <row r="10" spans="1:78" ht="18.75" customHeight="1" x14ac:dyDescent="0.15">
      <c r="A10" s="2"/>
      <c r="B10" s="71" t="str">
        <f>データ!N6</f>
        <v>-</v>
      </c>
      <c r="C10" s="71"/>
      <c r="D10" s="71"/>
      <c r="E10" s="71"/>
      <c r="F10" s="71"/>
      <c r="G10" s="71"/>
      <c r="H10" s="71"/>
      <c r="I10" s="71" t="str">
        <f>データ!O6</f>
        <v>該当数値なし</v>
      </c>
      <c r="J10" s="71"/>
      <c r="K10" s="71"/>
      <c r="L10" s="71"/>
      <c r="M10" s="71"/>
      <c r="N10" s="71"/>
      <c r="O10" s="71"/>
      <c r="P10" s="71">
        <f>データ!P6</f>
        <v>0.1</v>
      </c>
      <c r="Q10" s="71"/>
      <c r="R10" s="71"/>
      <c r="S10" s="71"/>
      <c r="T10" s="71"/>
      <c r="U10" s="71"/>
      <c r="V10" s="71"/>
      <c r="W10" s="71">
        <f>データ!Q6</f>
        <v>100</v>
      </c>
      <c r="X10" s="71"/>
      <c r="Y10" s="71"/>
      <c r="Z10" s="71"/>
      <c r="AA10" s="71"/>
      <c r="AB10" s="71"/>
      <c r="AC10" s="71"/>
      <c r="AD10" s="72">
        <f>データ!R6</f>
        <v>2860</v>
      </c>
      <c r="AE10" s="72"/>
      <c r="AF10" s="72"/>
      <c r="AG10" s="72"/>
      <c r="AH10" s="72"/>
      <c r="AI10" s="72"/>
      <c r="AJ10" s="72"/>
      <c r="AK10" s="2"/>
      <c r="AL10" s="72">
        <f>データ!V6</f>
        <v>76</v>
      </c>
      <c r="AM10" s="72"/>
      <c r="AN10" s="72"/>
      <c r="AO10" s="72"/>
      <c r="AP10" s="72"/>
      <c r="AQ10" s="72"/>
      <c r="AR10" s="72"/>
      <c r="AS10" s="72"/>
      <c r="AT10" s="71">
        <f>データ!W6</f>
        <v>0.04</v>
      </c>
      <c r="AU10" s="71"/>
      <c r="AV10" s="71"/>
      <c r="AW10" s="71"/>
      <c r="AX10" s="71"/>
      <c r="AY10" s="71"/>
      <c r="AZ10" s="71"/>
      <c r="BA10" s="71"/>
      <c r="BB10" s="71">
        <f>データ!X6</f>
        <v>1900</v>
      </c>
      <c r="BC10" s="71"/>
      <c r="BD10" s="71"/>
      <c r="BE10" s="71"/>
      <c r="BF10" s="71"/>
      <c r="BG10" s="71"/>
      <c r="BH10" s="71"/>
      <c r="BI10" s="71"/>
      <c r="BJ10" s="2"/>
      <c r="BK10" s="2"/>
      <c r="BL10" s="73" t="s">
        <v>22</v>
      </c>
      <c r="BM10" s="7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126</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【1,943.90】</v>
      </c>
      <c r="I86" s="25" t="str">
        <f>データ!CA6</f>
        <v>【37.34】</v>
      </c>
      <c r="J86" s="25" t="str">
        <f>データ!CL6</f>
        <v>【502.45】</v>
      </c>
      <c r="K86" s="25" t="str">
        <f>データ!CW6</f>
        <v>【35.35】</v>
      </c>
      <c r="L86" s="25" t="str">
        <f>データ!DH6</f>
        <v>【89.79】</v>
      </c>
      <c r="M86" s="25" t="s">
        <v>57</v>
      </c>
      <c r="N86" s="25" t="s">
        <v>57</v>
      </c>
      <c r="O86" s="25" t="str">
        <f>データ!EO6</f>
        <v>【0.00】</v>
      </c>
    </row>
  </sheetData>
  <sheetProtection algorithmName="SHA-512" hashValue="h5NfkAaFm02U+lYta//J7LEEPzeWMPYGVhJ2EwELwNEuwt9lUGWxzjS/brdqcR+0sJcaCk6/2Zl1fOLmlxcP/A==" saltValue="qZdbYqBUF5c8xq2KZcGO4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82" t="s">
        <v>67</v>
      </c>
      <c r="I3" s="83"/>
      <c r="J3" s="83"/>
      <c r="K3" s="83"/>
      <c r="L3" s="83"/>
      <c r="M3" s="83"/>
      <c r="N3" s="83"/>
      <c r="O3" s="83"/>
      <c r="P3" s="83"/>
      <c r="Q3" s="83"/>
      <c r="R3" s="83"/>
      <c r="S3" s="83"/>
      <c r="T3" s="83"/>
      <c r="U3" s="83"/>
      <c r="V3" s="83"/>
      <c r="W3" s="83"/>
      <c r="X3" s="84"/>
      <c r="Y3" s="88" t="s">
        <v>68</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69</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7" t="s">
        <v>70</v>
      </c>
      <c r="B4" s="29"/>
      <c r="C4" s="29"/>
      <c r="D4" s="29"/>
      <c r="E4" s="29"/>
      <c r="F4" s="29"/>
      <c r="G4" s="29"/>
      <c r="H4" s="85"/>
      <c r="I4" s="86"/>
      <c r="J4" s="86"/>
      <c r="K4" s="86"/>
      <c r="L4" s="86"/>
      <c r="M4" s="86"/>
      <c r="N4" s="86"/>
      <c r="O4" s="86"/>
      <c r="P4" s="86"/>
      <c r="Q4" s="86"/>
      <c r="R4" s="86"/>
      <c r="S4" s="86"/>
      <c r="T4" s="86"/>
      <c r="U4" s="86"/>
      <c r="V4" s="86"/>
      <c r="W4" s="86"/>
      <c r="X4" s="87"/>
      <c r="Y4" s="81" t="s">
        <v>71</v>
      </c>
      <c r="Z4" s="81"/>
      <c r="AA4" s="81"/>
      <c r="AB4" s="81"/>
      <c r="AC4" s="81"/>
      <c r="AD4" s="81"/>
      <c r="AE4" s="81"/>
      <c r="AF4" s="81"/>
      <c r="AG4" s="81"/>
      <c r="AH4" s="81"/>
      <c r="AI4" s="81"/>
      <c r="AJ4" s="81" t="s">
        <v>72</v>
      </c>
      <c r="AK4" s="81"/>
      <c r="AL4" s="81"/>
      <c r="AM4" s="81"/>
      <c r="AN4" s="81"/>
      <c r="AO4" s="81"/>
      <c r="AP4" s="81"/>
      <c r="AQ4" s="81"/>
      <c r="AR4" s="81"/>
      <c r="AS4" s="81"/>
      <c r="AT4" s="81"/>
      <c r="AU4" s="81" t="s">
        <v>73</v>
      </c>
      <c r="AV4" s="81"/>
      <c r="AW4" s="81"/>
      <c r="AX4" s="81"/>
      <c r="AY4" s="81"/>
      <c r="AZ4" s="81"/>
      <c r="BA4" s="81"/>
      <c r="BB4" s="81"/>
      <c r="BC4" s="81"/>
      <c r="BD4" s="81"/>
      <c r="BE4" s="81"/>
      <c r="BF4" s="81" t="s">
        <v>74</v>
      </c>
      <c r="BG4" s="81"/>
      <c r="BH4" s="81"/>
      <c r="BI4" s="81"/>
      <c r="BJ4" s="81"/>
      <c r="BK4" s="81"/>
      <c r="BL4" s="81"/>
      <c r="BM4" s="81"/>
      <c r="BN4" s="81"/>
      <c r="BO4" s="81"/>
      <c r="BP4" s="81"/>
      <c r="BQ4" s="81" t="s">
        <v>75</v>
      </c>
      <c r="BR4" s="81"/>
      <c r="BS4" s="81"/>
      <c r="BT4" s="81"/>
      <c r="BU4" s="81"/>
      <c r="BV4" s="81"/>
      <c r="BW4" s="81"/>
      <c r="BX4" s="81"/>
      <c r="BY4" s="81"/>
      <c r="BZ4" s="81"/>
      <c r="CA4" s="81"/>
      <c r="CB4" s="81" t="s">
        <v>76</v>
      </c>
      <c r="CC4" s="81"/>
      <c r="CD4" s="81"/>
      <c r="CE4" s="81"/>
      <c r="CF4" s="81"/>
      <c r="CG4" s="81"/>
      <c r="CH4" s="81"/>
      <c r="CI4" s="81"/>
      <c r="CJ4" s="81"/>
      <c r="CK4" s="81"/>
      <c r="CL4" s="81"/>
      <c r="CM4" s="81" t="s">
        <v>77</v>
      </c>
      <c r="CN4" s="81"/>
      <c r="CO4" s="81"/>
      <c r="CP4" s="81"/>
      <c r="CQ4" s="81"/>
      <c r="CR4" s="81"/>
      <c r="CS4" s="81"/>
      <c r="CT4" s="81"/>
      <c r="CU4" s="81"/>
      <c r="CV4" s="81"/>
      <c r="CW4" s="81"/>
      <c r="CX4" s="81" t="s">
        <v>78</v>
      </c>
      <c r="CY4" s="81"/>
      <c r="CZ4" s="81"/>
      <c r="DA4" s="81"/>
      <c r="DB4" s="81"/>
      <c r="DC4" s="81"/>
      <c r="DD4" s="81"/>
      <c r="DE4" s="81"/>
      <c r="DF4" s="81"/>
      <c r="DG4" s="81"/>
      <c r="DH4" s="81"/>
      <c r="DI4" s="81" t="s">
        <v>79</v>
      </c>
      <c r="DJ4" s="81"/>
      <c r="DK4" s="81"/>
      <c r="DL4" s="81"/>
      <c r="DM4" s="81"/>
      <c r="DN4" s="81"/>
      <c r="DO4" s="81"/>
      <c r="DP4" s="81"/>
      <c r="DQ4" s="81"/>
      <c r="DR4" s="81"/>
      <c r="DS4" s="81"/>
      <c r="DT4" s="81" t="s">
        <v>80</v>
      </c>
      <c r="DU4" s="81"/>
      <c r="DV4" s="81"/>
      <c r="DW4" s="81"/>
      <c r="DX4" s="81"/>
      <c r="DY4" s="81"/>
      <c r="DZ4" s="81"/>
      <c r="EA4" s="81"/>
      <c r="EB4" s="81"/>
      <c r="EC4" s="81"/>
      <c r="ED4" s="81"/>
      <c r="EE4" s="81" t="s">
        <v>81</v>
      </c>
      <c r="EF4" s="81"/>
      <c r="EG4" s="81"/>
      <c r="EH4" s="81"/>
      <c r="EI4" s="81"/>
      <c r="EJ4" s="81"/>
      <c r="EK4" s="81"/>
      <c r="EL4" s="81"/>
      <c r="EM4" s="81"/>
      <c r="EN4" s="81"/>
      <c r="EO4" s="81"/>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442054</v>
      </c>
      <c r="D6" s="32">
        <f t="shared" si="3"/>
        <v>47</v>
      </c>
      <c r="E6" s="32">
        <f t="shared" si="3"/>
        <v>17</v>
      </c>
      <c r="F6" s="32">
        <f t="shared" si="3"/>
        <v>9</v>
      </c>
      <c r="G6" s="32">
        <f t="shared" si="3"/>
        <v>0</v>
      </c>
      <c r="H6" s="32" t="str">
        <f t="shared" si="3"/>
        <v>大分県　佐伯市</v>
      </c>
      <c r="I6" s="32" t="str">
        <f t="shared" si="3"/>
        <v>法非適用</v>
      </c>
      <c r="J6" s="32" t="str">
        <f t="shared" si="3"/>
        <v>下水道事業</v>
      </c>
      <c r="K6" s="32" t="str">
        <f t="shared" si="3"/>
        <v>小規模集合排水処理</v>
      </c>
      <c r="L6" s="32" t="str">
        <f t="shared" si="3"/>
        <v>I3</v>
      </c>
      <c r="M6" s="32" t="str">
        <f t="shared" si="3"/>
        <v>非設置</v>
      </c>
      <c r="N6" s="33" t="str">
        <f t="shared" si="3"/>
        <v>-</v>
      </c>
      <c r="O6" s="33" t="str">
        <f t="shared" si="3"/>
        <v>該当数値なし</v>
      </c>
      <c r="P6" s="33">
        <f t="shared" si="3"/>
        <v>0.1</v>
      </c>
      <c r="Q6" s="33">
        <f t="shared" si="3"/>
        <v>100</v>
      </c>
      <c r="R6" s="33">
        <f t="shared" si="3"/>
        <v>2860</v>
      </c>
      <c r="S6" s="33">
        <f t="shared" si="3"/>
        <v>72908</v>
      </c>
      <c r="T6" s="33">
        <f t="shared" si="3"/>
        <v>903.11</v>
      </c>
      <c r="U6" s="33">
        <f t="shared" si="3"/>
        <v>80.73</v>
      </c>
      <c r="V6" s="33">
        <f t="shared" si="3"/>
        <v>76</v>
      </c>
      <c r="W6" s="33">
        <f t="shared" si="3"/>
        <v>0.04</v>
      </c>
      <c r="X6" s="33">
        <f t="shared" si="3"/>
        <v>1900</v>
      </c>
      <c r="Y6" s="34">
        <f>IF(Y7="",NA(),Y7)</f>
        <v>100</v>
      </c>
      <c r="Z6" s="34">
        <f t="shared" ref="Z6:AH6" si="4">IF(Z7="",NA(),Z7)</f>
        <v>100</v>
      </c>
      <c r="AA6" s="34">
        <f t="shared" si="4"/>
        <v>100</v>
      </c>
      <c r="AB6" s="34">
        <f t="shared" si="4"/>
        <v>100</v>
      </c>
      <c r="AC6" s="34">
        <f t="shared" si="4"/>
        <v>100</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2574.4699999999998</v>
      </c>
      <c r="BL6" s="34">
        <f t="shared" si="7"/>
        <v>2784</v>
      </c>
      <c r="BM6" s="34">
        <f t="shared" si="7"/>
        <v>3188.44</v>
      </c>
      <c r="BN6" s="34">
        <f t="shared" si="7"/>
        <v>4170.3999999999996</v>
      </c>
      <c r="BO6" s="34">
        <f t="shared" si="7"/>
        <v>2559.94</v>
      </c>
      <c r="BP6" s="33" t="str">
        <f>IF(BP7="","",IF(BP7="-","【-】","【"&amp;SUBSTITUTE(TEXT(BP7,"#,##0.00"),"-","△")&amp;"】"))</f>
        <v>【1,943.90】</v>
      </c>
      <c r="BQ6" s="34">
        <f>IF(BQ7="",NA(),BQ7)</f>
        <v>31.6</v>
      </c>
      <c r="BR6" s="34">
        <f t="shared" ref="BR6:BZ6" si="8">IF(BR7="",NA(),BR7)</f>
        <v>30.27</v>
      </c>
      <c r="BS6" s="34">
        <f t="shared" si="8"/>
        <v>24.19</v>
      </c>
      <c r="BT6" s="34">
        <f t="shared" si="8"/>
        <v>18.079999999999998</v>
      </c>
      <c r="BU6" s="34">
        <f t="shared" si="8"/>
        <v>23.49</v>
      </c>
      <c r="BV6" s="34">
        <f t="shared" si="8"/>
        <v>31.04</v>
      </c>
      <c r="BW6" s="34">
        <f t="shared" si="8"/>
        <v>29.21</v>
      </c>
      <c r="BX6" s="34">
        <f t="shared" si="8"/>
        <v>26.47</v>
      </c>
      <c r="BY6" s="34">
        <f t="shared" si="8"/>
        <v>32.14</v>
      </c>
      <c r="BZ6" s="34">
        <f t="shared" si="8"/>
        <v>37.82</v>
      </c>
      <c r="CA6" s="33" t="str">
        <f>IF(CA7="","",IF(CA7="-","【-】","【"&amp;SUBSTITUTE(TEXT(CA7,"#,##0.00"),"-","△")&amp;"】"))</f>
        <v>【37.34】</v>
      </c>
      <c r="CB6" s="34">
        <f>IF(CB7="",NA(),CB7)</f>
        <v>467.7</v>
      </c>
      <c r="CC6" s="34">
        <f t="shared" ref="CC6:CK6" si="9">IF(CC7="",NA(),CC7)</f>
        <v>498.89</v>
      </c>
      <c r="CD6" s="34">
        <f t="shared" si="9"/>
        <v>626.79999999999995</v>
      </c>
      <c r="CE6" s="34">
        <f t="shared" si="9"/>
        <v>826.75</v>
      </c>
      <c r="CF6" s="34">
        <f t="shared" si="9"/>
        <v>651.58000000000004</v>
      </c>
      <c r="CG6" s="34">
        <f t="shared" si="9"/>
        <v>589.39</v>
      </c>
      <c r="CH6" s="34">
        <f t="shared" si="9"/>
        <v>620.01</v>
      </c>
      <c r="CI6" s="34">
        <f t="shared" si="9"/>
        <v>688.46</v>
      </c>
      <c r="CJ6" s="34">
        <f t="shared" si="9"/>
        <v>562.9</v>
      </c>
      <c r="CK6" s="34">
        <f t="shared" si="9"/>
        <v>482.51</v>
      </c>
      <c r="CL6" s="33" t="str">
        <f>IF(CL7="","",IF(CL7="-","【-】","【"&amp;SUBSTITUTE(TEXT(CL7,"#,##0.00"),"-","△")&amp;"】"))</f>
        <v>【502.45】</v>
      </c>
      <c r="CM6" s="34">
        <f>IF(CM7="",NA(),CM7)</f>
        <v>28.21</v>
      </c>
      <c r="CN6" s="34">
        <f t="shared" ref="CN6:CV6" si="10">IF(CN7="",NA(),CN7)</f>
        <v>28.21</v>
      </c>
      <c r="CO6" s="34">
        <f t="shared" si="10"/>
        <v>35.9</v>
      </c>
      <c r="CP6" s="34">
        <f t="shared" si="10"/>
        <v>35.9</v>
      </c>
      <c r="CQ6" s="34">
        <f t="shared" si="10"/>
        <v>38.46</v>
      </c>
      <c r="CR6" s="34">
        <f t="shared" si="10"/>
        <v>41.24</v>
      </c>
      <c r="CS6" s="34">
        <f t="shared" si="10"/>
        <v>43.1</v>
      </c>
      <c r="CT6" s="34">
        <f t="shared" si="10"/>
        <v>40.96</v>
      </c>
      <c r="CU6" s="34">
        <f t="shared" si="10"/>
        <v>39.450000000000003</v>
      </c>
      <c r="CV6" s="34">
        <f t="shared" si="10"/>
        <v>39.15</v>
      </c>
      <c r="CW6" s="33" t="str">
        <f>IF(CW7="","",IF(CW7="-","【-】","【"&amp;SUBSTITUTE(TEXT(CW7,"#,##0.00"),"-","△")&amp;"】"))</f>
        <v>【35.35】</v>
      </c>
      <c r="CX6" s="34">
        <f>IF(CX7="",NA(),CX7)</f>
        <v>94.05</v>
      </c>
      <c r="CY6" s="34">
        <f t="shared" ref="CY6:DG6" si="11">IF(CY7="",NA(),CY7)</f>
        <v>93.83</v>
      </c>
      <c r="CZ6" s="34">
        <f t="shared" si="11"/>
        <v>93.83</v>
      </c>
      <c r="DA6" s="34">
        <f t="shared" si="11"/>
        <v>93.51</v>
      </c>
      <c r="DB6" s="34">
        <f t="shared" si="11"/>
        <v>93.42</v>
      </c>
      <c r="DC6" s="34">
        <f t="shared" si="11"/>
        <v>88.34</v>
      </c>
      <c r="DD6" s="34">
        <f t="shared" si="11"/>
        <v>88.02</v>
      </c>
      <c r="DE6" s="34">
        <f t="shared" si="11"/>
        <v>90.64</v>
      </c>
      <c r="DF6" s="34">
        <f t="shared" si="11"/>
        <v>90.48</v>
      </c>
      <c r="DG6" s="34">
        <f t="shared" si="11"/>
        <v>89.54</v>
      </c>
      <c r="DH6" s="33" t="str">
        <f>IF(DH7="","",IF(DH7="-","【-】","【"&amp;SUBSTITUTE(TEXT(DH7,"#,##0.00"),"-","△")&amp;"】"))</f>
        <v>【89.79】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3">
        <f t="shared" si="14"/>
        <v>0</v>
      </c>
      <c r="EK6" s="33">
        <f t="shared" si="14"/>
        <v>0</v>
      </c>
      <c r="EL6" s="34">
        <f t="shared" si="14"/>
        <v>0.51</v>
      </c>
      <c r="EM6" s="33">
        <f t="shared" si="14"/>
        <v>0</v>
      </c>
      <c r="EN6" s="33">
        <f t="shared" si="14"/>
        <v>0</v>
      </c>
      <c r="EO6" s="33" t="str">
        <f>IF(EO7="","",IF(EO7="-","【-】","【"&amp;SUBSTITUTE(TEXT(EO7,"#,##0.00"),"-","△")&amp;"】"))</f>
        <v>【0.00】</v>
      </c>
    </row>
    <row r="7" spans="1:145" s="35" customFormat="1" x14ac:dyDescent="0.15">
      <c r="A7" s="27"/>
      <c r="B7" s="36">
        <v>2017</v>
      </c>
      <c r="C7" s="36">
        <v>442054</v>
      </c>
      <c r="D7" s="36">
        <v>47</v>
      </c>
      <c r="E7" s="36">
        <v>17</v>
      </c>
      <c r="F7" s="36">
        <v>9</v>
      </c>
      <c r="G7" s="36">
        <v>0</v>
      </c>
      <c r="H7" s="36" t="s">
        <v>111</v>
      </c>
      <c r="I7" s="36" t="s">
        <v>112</v>
      </c>
      <c r="J7" s="36" t="s">
        <v>113</v>
      </c>
      <c r="K7" s="36" t="s">
        <v>114</v>
      </c>
      <c r="L7" s="36" t="s">
        <v>115</v>
      </c>
      <c r="M7" s="36" t="s">
        <v>116</v>
      </c>
      <c r="N7" s="37" t="s">
        <v>117</v>
      </c>
      <c r="O7" s="37" t="s">
        <v>118</v>
      </c>
      <c r="P7" s="37">
        <v>0.1</v>
      </c>
      <c r="Q7" s="37">
        <v>100</v>
      </c>
      <c r="R7" s="37">
        <v>2860</v>
      </c>
      <c r="S7" s="37">
        <v>72908</v>
      </c>
      <c r="T7" s="37">
        <v>903.11</v>
      </c>
      <c r="U7" s="37">
        <v>80.73</v>
      </c>
      <c r="V7" s="37">
        <v>76</v>
      </c>
      <c r="W7" s="37">
        <v>0.04</v>
      </c>
      <c r="X7" s="37">
        <v>1900</v>
      </c>
      <c r="Y7" s="37">
        <v>100</v>
      </c>
      <c r="Z7" s="37">
        <v>100</v>
      </c>
      <c r="AA7" s="37">
        <v>100</v>
      </c>
      <c r="AB7" s="37">
        <v>100</v>
      </c>
      <c r="AC7" s="37">
        <v>100</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2574.4699999999998</v>
      </c>
      <c r="BL7" s="37">
        <v>2784</v>
      </c>
      <c r="BM7" s="37">
        <v>3188.44</v>
      </c>
      <c r="BN7" s="37">
        <v>4170.3999999999996</v>
      </c>
      <c r="BO7" s="37">
        <v>2559.94</v>
      </c>
      <c r="BP7" s="37">
        <v>1943.9</v>
      </c>
      <c r="BQ7" s="37">
        <v>31.6</v>
      </c>
      <c r="BR7" s="37">
        <v>30.27</v>
      </c>
      <c r="BS7" s="37">
        <v>24.19</v>
      </c>
      <c r="BT7" s="37">
        <v>18.079999999999998</v>
      </c>
      <c r="BU7" s="37">
        <v>23.49</v>
      </c>
      <c r="BV7" s="37">
        <v>31.04</v>
      </c>
      <c r="BW7" s="37">
        <v>29.21</v>
      </c>
      <c r="BX7" s="37">
        <v>26.47</v>
      </c>
      <c r="BY7" s="37">
        <v>32.14</v>
      </c>
      <c r="BZ7" s="37">
        <v>37.82</v>
      </c>
      <c r="CA7" s="37">
        <v>37.340000000000003</v>
      </c>
      <c r="CB7" s="37">
        <v>467.7</v>
      </c>
      <c r="CC7" s="37">
        <v>498.89</v>
      </c>
      <c r="CD7" s="37">
        <v>626.79999999999995</v>
      </c>
      <c r="CE7" s="37">
        <v>826.75</v>
      </c>
      <c r="CF7" s="37">
        <v>651.58000000000004</v>
      </c>
      <c r="CG7" s="37">
        <v>589.39</v>
      </c>
      <c r="CH7" s="37">
        <v>620.01</v>
      </c>
      <c r="CI7" s="37">
        <v>688.46</v>
      </c>
      <c r="CJ7" s="37">
        <v>562.9</v>
      </c>
      <c r="CK7" s="37">
        <v>482.51</v>
      </c>
      <c r="CL7" s="37">
        <v>502.45</v>
      </c>
      <c r="CM7" s="37">
        <v>28.21</v>
      </c>
      <c r="CN7" s="37">
        <v>28.21</v>
      </c>
      <c r="CO7" s="37">
        <v>35.9</v>
      </c>
      <c r="CP7" s="37">
        <v>35.9</v>
      </c>
      <c r="CQ7" s="37">
        <v>38.46</v>
      </c>
      <c r="CR7" s="37">
        <v>41.24</v>
      </c>
      <c r="CS7" s="37">
        <v>43.1</v>
      </c>
      <c r="CT7" s="37">
        <v>40.96</v>
      </c>
      <c r="CU7" s="37">
        <v>39.450000000000003</v>
      </c>
      <c r="CV7" s="37">
        <v>39.15</v>
      </c>
      <c r="CW7" s="37">
        <v>35.35</v>
      </c>
      <c r="CX7" s="37">
        <v>94.05</v>
      </c>
      <c r="CY7" s="37">
        <v>93.83</v>
      </c>
      <c r="CZ7" s="37">
        <v>93.83</v>
      </c>
      <c r="DA7" s="37">
        <v>93.51</v>
      </c>
      <c r="DB7" s="37">
        <v>93.42</v>
      </c>
      <c r="DC7" s="37">
        <v>88.34</v>
      </c>
      <c r="DD7" s="37">
        <v>88.02</v>
      </c>
      <c r="DE7" s="37">
        <v>90.64</v>
      </c>
      <c r="DF7" s="37">
        <v>90.48</v>
      </c>
      <c r="DG7" s="37">
        <v>89.54</v>
      </c>
      <c r="DH7" s="37">
        <v>89.79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v>
      </c>
      <c r="EK7" s="37">
        <v>0</v>
      </c>
      <c r="EL7" s="37">
        <v>0.51</v>
      </c>
      <c r="EM7" s="37">
        <v>0</v>
      </c>
      <c r="EN7" s="37">
        <v>0</v>
      </c>
      <c r="EO7" s="37">
        <v>0</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高橋 寛吏</cp:lastModifiedBy>
  <cp:lastPrinted>2019-01-21T02:15:59Z</cp:lastPrinted>
  <dcterms:created xsi:type="dcterms:W3CDTF">2018-12-03T09:37:12Z</dcterms:created>
  <dcterms:modified xsi:type="dcterms:W3CDTF">2019-01-22T06:23:10Z</dcterms:modified>
  <cp:category/>
</cp:coreProperties>
</file>