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0" yWindow="225" windowWidth="8460" windowHeight="9780" tabRatio="676" activeTab="0"/>
  </bookViews>
  <sheets>
    <sheet name="19時30分 " sheetId="1" r:id="rId1"/>
  </sheets>
  <definedNames>
    <definedName name="_xlnm.Print_Area" localSheetId="0">'19時30分 '!$B$1:$N$32</definedName>
  </definedNames>
  <calcPr fullCalcOnLoad="1"/>
</workbook>
</file>

<file path=xl/sharedStrings.xml><?xml version="1.0" encoding="utf-8"?>
<sst xmlns="http://schemas.openxmlformats.org/spreadsheetml/2006/main" count="50" uniqueCount="38">
  <si>
    <t xml:space="preserve">   選 定 投 票 所 分</t>
  </si>
  <si>
    <t>投  票  者  数</t>
  </si>
  <si>
    <t>投  票  率</t>
  </si>
  <si>
    <t>前回</t>
  </si>
  <si>
    <t xml:space="preserve">   選挙当日有権者概数</t>
  </si>
  <si>
    <t>（％）</t>
  </si>
  <si>
    <t>差</t>
  </si>
  <si>
    <t>投票率</t>
  </si>
  <si>
    <t>男</t>
  </si>
  <si>
    <t>女</t>
  </si>
  <si>
    <t>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</si>
  <si>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</si>
  <si>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</si>
  <si>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</si>
  <si>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</si>
  <si>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</si>
  <si>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</si>
  <si>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</si>
  <si>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</si>
  <si>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</si>
  <si>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</si>
  <si>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</si>
  <si>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市   計</t>
  </si>
  <si>
    <t>日出町</t>
  </si>
  <si>
    <t>玖珠町</t>
  </si>
  <si>
    <t>町村計</t>
  </si>
  <si>
    <t xml:space="preserve"> </t>
  </si>
  <si>
    <t>県計</t>
  </si>
  <si>
    <t>豊後大野市</t>
  </si>
  <si>
    <t>由布市</t>
  </si>
  <si>
    <t>国東市</t>
  </si>
  <si>
    <t>姫島村</t>
  </si>
  <si>
    <t>九重町</t>
  </si>
  <si>
    <t>参議院比例代表選出議員選挙　中間投票状況</t>
  </si>
  <si>
    <t>同時点</t>
  </si>
  <si>
    <t>１９時３０分現在</t>
  </si>
  <si>
    <t>令和元年７月２１日執行</t>
  </si>
  <si>
    <t>(H28.7.10)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</si>
</sst>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yyyy&quot;年&quot;mm&quot;月&quot;dd&quot;日&quot;"/>
    <numFmt numFmtId="180" formatCode="[$-411]ge\.m\.d;@"/>
    <numFmt numFmtId="181" formatCode="&quot;(&quot;[$-411]ge\.m\.d;@\&amp;&quot;)&quot;"/>
    <numFmt numFmtId="182" formatCode="&quot;(&quot;[$-411]ge\.m\.d&quot;)&quot;;@"/>
    <numFmt numFmtId="183" formatCode="0;&quot;△ &quot;0"/>
    <numFmt numFmtId="184" formatCode="0.0;&quot;△ &quot;0.0"/>
    <numFmt numFmtId="185" formatCode="0.00;&quot;△ &quot;0.00"/>
    <numFmt numFmtId="186" formatCode="0.000;&quot;△ &quot;0.000"/>
    <numFmt numFmtId="187" formatCode="#,##0.0_ "/>
    <numFmt numFmtId="188" formatCode="0.0%"/>
    <numFmt numFmtId="189" formatCode="0.00000%"/>
    <numFmt numFmtId="190" formatCode="0.000%"/>
    <numFmt numFmtId="191" formatCode="0_ "/>
    <numFmt numFmtId="192" formatCode="0.0000;&quot;△ &quot;0.0000"/>
    <numFmt numFmtId="193" formatCode="0.0_ "/>
    <numFmt numFmtId="194" formatCode="0.00_);[Red]\(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/>
    </xf>
    <xf numFmtId="182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0" fillId="0" borderId="0" xfId="0" applyAlignment="1">
      <alignment horizontal="distributed"/>
    </xf>
    <xf numFmtId="176" fontId="4" fillId="0" borderId="12" xfId="0" applyNumberFormat="1" applyFont="1" applyBorder="1" applyAlignment="1">
      <alignment horizontal="right"/>
    </xf>
    <xf numFmtId="0" fontId="4" fillId="0" borderId="18" xfId="0" applyFont="1" applyBorder="1" applyAlignment="1">
      <alignment horizontal="distributed"/>
    </xf>
    <xf numFmtId="176" fontId="4" fillId="0" borderId="16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  <xf numFmtId="176" fontId="4" fillId="0" borderId="18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/>
    </xf>
    <xf numFmtId="178" fontId="4" fillId="0" borderId="18" xfId="0" applyNumberFormat="1" applyFont="1" applyFill="1" applyBorder="1" applyAlignment="1">
      <alignment horizontal="right"/>
    </xf>
    <xf numFmtId="178" fontId="4" fillId="0" borderId="12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8" fontId="4" fillId="0" borderId="18" xfId="0" applyNumberFormat="1" applyFont="1" applyBorder="1" applyAlignment="1">
      <alignment/>
    </xf>
    <xf numFmtId="178" fontId="4" fillId="0" borderId="16" xfId="0" applyNumberFormat="1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78" fontId="4" fillId="0" borderId="19" xfId="0" applyNumberFormat="1" applyFont="1" applyFill="1" applyBorder="1" applyAlignment="1">
      <alignment horizontal="right"/>
    </xf>
    <xf numFmtId="178" fontId="4" fillId="0" borderId="19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178" fontId="4" fillId="0" borderId="20" xfId="0" applyNumberFormat="1" applyFont="1" applyFill="1" applyBorder="1" applyAlignment="1">
      <alignment horizontal="right"/>
    </xf>
    <xf numFmtId="178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19" xfId="0" applyFont="1" applyBorder="1" applyAlignment="1">
      <alignment horizontal="distributed"/>
    </xf>
    <xf numFmtId="178" fontId="4" fillId="0" borderId="22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3" xfId="0" applyFont="1" applyBorder="1" applyAlignment="1">
      <alignment horizontal="distributed"/>
    </xf>
    <xf numFmtId="38" fontId="4" fillId="0" borderId="20" xfId="0" applyNumberFormat="1" applyFont="1" applyBorder="1" applyAlignment="1">
      <alignment horizontal="right"/>
    </xf>
    <xf numFmtId="38" fontId="4" fillId="0" borderId="20" xfId="0" applyNumberFormat="1" applyFont="1" applyFill="1" applyBorder="1" applyAlignment="1">
      <alignment horizontal="right"/>
    </xf>
    <xf numFmtId="38" fontId="4" fillId="0" borderId="16" xfId="0" applyNumberFormat="1" applyFont="1" applyBorder="1" applyAlignment="1">
      <alignment horizontal="right"/>
    </xf>
    <xf numFmtId="178" fontId="4" fillId="0" borderId="24" xfId="0" applyNumberFormat="1" applyFont="1" applyFill="1" applyBorder="1" applyAlignment="1">
      <alignment horizontal="right"/>
    </xf>
    <xf numFmtId="178" fontId="4" fillId="0" borderId="23" xfId="0" applyNumberFormat="1" applyFont="1" applyFill="1" applyBorder="1" applyAlignment="1">
      <alignment horizontal="right"/>
    </xf>
    <xf numFmtId="38" fontId="4" fillId="0" borderId="18" xfId="0" applyNumberFormat="1" applyFont="1" applyFill="1" applyBorder="1" applyAlignment="1">
      <alignment horizontal="right"/>
    </xf>
    <xf numFmtId="38" fontId="4" fillId="33" borderId="18" xfId="0" applyNumberFormat="1" applyFont="1" applyFill="1" applyBorder="1" applyAlignment="1">
      <alignment horizontal="right"/>
    </xf>
    <xf numFmtId="38" fontId="4" fillId="0" borderId="18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33" borderId="19" xfId="0" applyNumberFormat="1" applyFont="1" applyFill="1" applyBorder="1" applyAlignment="1">
      <alignment horizontal="right"/>
    </xf>
    <xf numFmtId="38" fontId="4" fillId="0" borderId="12" xfId="0" applyNumberFormat="1" applyFont="1" applyBorder="1" applyAlignment="1">
      <alignment horizontal="right"/>
    </xf>
    <xf numFmtId="38" fontId="4" fillId="0" borderId="12" xfId="0" applyNumberFormat="1" applyFont="1" applyFill="1" applyBorder="1" applyAlignment="1">
      <alignment horizontal="right"/>
    </xf>
    <xf numFmtId="38" fontId="4" fillId="0" borderId="22" xfId="0" applyNumberFormat="1" applyFont="1" applyBorder="1" applyAlignment="1">
      <alignment horizontal="right"/>
    </xf>
    <xf numFmtId="176" fontId="4" fillId="0" borderId="19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38" fontId="4" fillId="0" borderId="18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6" fontId="4" fillId="0" borderId="10" xfId="58" applyFont="1" applyBorder="1" applyAlignment="1">
      <alignment horizontal="center"/>
    </xf>
    <xf numFmtId="6" fontId="4" fillId="0" borderId="25" xfId="58" applyFont="1" applyBorder="1" applyAlignment="1">
      <alignment horizontal="center"/>
    </xf>
    <xf numFmtId="6" fontId="4" fillId="0" borderId="26" xfId="58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85" zoomScaleNormal="75" zoomScaleSheetLayoutView="85" zoomScalePageLayoutView="0" workbookViewId="0" topLeftCell="A9">
      <selection activeCell="K21" sqref="K21"/>
    </sheetView>
  </sheetViews>
  <sheetFormatPr defaultColWidth="9.00390625" defaultRowHeight="13.5"/>
  <cols>
    <col min="1" max="1" width="10.625" style="0" customWidth="1"/>
    <col min="2" max="2" width="16.625" style="0" customWidth="1"/>
    <col min="3" max="4" width="10.625" style="0" customWidth="1"/>
    <col min="5" max="5" width="10.75390625" style="0" customWidth="1"/>
    <col min="6" max="11" width="10.625" style="0" customWidth="1"/>
    <col min="12" max="12" width="5.625" style="0" customWidth="1"/>
    <col min="13" max="14" width="11.625" style="0" customWidth="1"/>
  </cols>
  <sheetData>
    <row r="1" spans="2:14" ht="21" customHeight="1">
      <c r="B1" s="1" t="s">
        <v>36</v>
      </c>
      <c r="C1" s="1"/>
      <c r="D1" s="71" t="s">
        <v>33</v>
      </c>
      <c r="E1" s="72"/>
      <c r="F1" s="72"/>
      <c r="G1" s="72"/>
      <c r="H1" s="72"/>
      <c r="I1" s="72"/>
      <c r="J1" s="72"/>
      <c r="K1" s="2"/>
      <c r="L1" s="3"/>
      <c r="M1" s="3"/>
      <c r="N1" s="3"/>
    </row>
    <row r="2" spans="2:14" ht="17.25">
      <c r="B2" s="1"/>
      <c r="C2" s="1"/>
      <c r="D2" s="1"/>
      <c r="E2" s="1"/>
      <c r="F2" s="2"/>
      <c r="G2" s="2"/>
      <c r="H2" s="2"/>
      <c r="I2" s="2"/>
      <c r="J2" s="2"/>
      <c r="K2" s="2"/>
      <c r="L2" s="3"/>
      <c r="M2" s="3"/>
      <c r="N2" s="3"/>
    </row>
    <row r="3" spans="2:14" ht="21">
      <c r="B3" s="1"/>
      <c r="C3" s="73" t="s">
        <v>35</v>
      </c>
      <c r="D3" s="73"/>
      <c r="E3" s="73"/>
      <c r="F3" s="4"/>
      <c r="G3" s="5"/>
      <c r="H3" s="2"/>
      <c r="I3" s="2"/>
      <c r="J3" s="2"/>
      <c r="K3" s="2"/>
      <c r="L3" s="3"/>
      <c r="M3" s="3"/>
      <c r="N3" s="3"/>
    </row>
    <row r="4" spans="2:14" ht="17.25">
      <c r="B4" s="6"/>
      <c r="C4" s="2"/>
      <c r="D4" s="2"/>
      <c r="E4" s="2"/>
      <c r="F4" s="2"/>
      <c r="G4" s="2"/>
      <c r="H4" s="2"/>
      <c r="I4" s="1"/>
      <c r="J4" s="2"/>
      <c r="K4" s="2"/>
      <c r="L4" s="3"/>
      <c r="M4" s="3"/>
      <c r="N4" s="3"/>
    </row>
    <row r="5" spans="2:14" ht="17.25">
      <c r="B5" s="7"/>
      <c r="C5" s="74" t="s">
        <v>0</v>
      </c>
      <c r="D5" s="75"/>
      <c r="E5" s="76"/>
      <c r="F5" s="74" t="s">
        <v>1</v>
      </c>
      <c r="G5" s="75"/>
      <c r="H5" s="76"/>
      <c r="I5" s="77" t="s">
        <v>2</v>
      </c>
      <c r="J5" s="78"/>
      <c r="K5" s="79"/>
      <c r="L5" s="3"/>
      <c r="M5" s="7" t="s">
        <v>3</v>
      </c>
      <c r="N5" s="8"/>
    </row>
    <row r="6" spans="2:14" ht="17.25">
      <c r="B6" s="9"/>
      <c r="C6" s="80" t="s">
        <v>4</v>
      </c>
      <c r="D6" s="81"/>
      <c r="E6" s="82"/>
      <c r="F6" s="10"/>
      <c r="G6" s="11"/>
      <c r="H6" s="11"/>
      <c r="I6" s="10"/>
      <c r="J6" s="12"/>
      <c r="K6" s="13" t="s">
        <v>5</v>
      </c>
      <c r="L6" s="3"/>
      <c r="M6" s="14" t="s">
        <v>37</v>
      </c>
      <c r="N6" s="15" t="s">
        <v>6</v>
      </c>
    </row>
    <row r="7" spans="2:14" ht="17.25">
      <c r="B7" s="16"/>
      <c r="C7" s="17"/>
      <c r="D7" s="18"/>
      <c r="E7" s="18"/>
      <c r="F7" s="17"/>
      <c r="G7" s="18"/>
      <c r="H7" s="18"/>
      <c r="I7" s="18"/>
      <c r="J7" s="17"/>
      <c r="K7" s="18"/>
      <c r="L7" s="3"/>
      <c r="M7" s="16" t="s">
        <v>34</v>
      </c>
      <c r="N7" s="19"/>
    </row>
    <row r="8" spans="2:14" ht="21">
      <c r="B8" s="16"/>
      <c r="C8" s="20" t="s">
        <v>8</v>
      </c>
      <c r="D8" s="20" t="s">
        <v>9</v>
      </c>
      <c r="E8" s="20" t="s">
        <v>10</v>
      </c>
      <c r="F8" s="20" t="s">
        <v>8</v>
      </c>
      <c r="G8" s="20" t="s">
        <v>9</v>
      </c>
      <c r="H8" s="20" t="s">
        <v>10</v>
      </c>
      <c r="I8" s="20" t="s">
        <v>8</v>
      </c>
      <c r="J8" s="20" t="s">
        <v>9</v>
      </c>
      <c r="K8" s="20" t="s">
        <v>10</v>
      </c>
      <c r="L8" s="3"/>
      <c r="M8" s="16" t="s">
        <v>7</v>
      </c>
      <c r="N8" s="21"/>
    </row>
    <row r="9" spans="2:14" ht="17.25">
      <c r="B9" s="22"/>
      <c r="C9" s="23"/>
      <c r="D9" s="23"/>
      <c r="E9" s="23"/>
      <c r="F9" s="23"/>
      <c r="G9" s="23"/>
      <c r="H9" s="23"/>
      <c r="I9" s="23"/>
      <c r="J9" s="23"/>
      <c r="K9" s="23"/>
      <c r="L9" s="3"/>
      <c r="M9" s="24" t="s">
        <v>5</v>
      </c>
      <c r="N9" s="25"/>
    </row>
    <row r="10" spans="2:14" ht="17.25">
      <c r="B10" s="34" t="s">
        <v>11</v>
      </c>
      <c r="C10" s="69">
        <v>5056</v>
      </c>
      <c r="D10" s="69">
        <v>5847</v>
      </c>
      <c r="E10" s="33">
        <f aca="true" t="shared" si="0" ref="E10:E22">SUM(C10:D10)</f>
        <v>10903</v>
      </c>
      <c r="F10" s="60">
        <v>1676</v>
      </c>
      <c r="G10" s="60">
        <v>1817</v>
      </c>
      <c r="H10" s="59">
        <f aca="true" t="shared" si="1" ref="H10:H23">SUM(F10:G10)</f>
        <v>3493</v>
      </c>
      <c r="I10" s="35">
        <f>F10/C10*100</f>
        <v>33.14873417721519</v>
      </c>
      <c r="J10" s="35">
        <f>G10/D10*100</f>
        <v>31.07576534975201</v>
      </c>
      <c r="K10" s="35">
        <f>ROUND(H10/E10*100,2)</f>
        <v>32.04</v>
      </c>
      <c r="L10" s="3"/>
      <c r="M10" s="35">
        <v>41.97</v>
      </c>
      <c r="N10" s="38">
        <f>K10-M10</f>
        <v>-9.93</v>
      </c>
    </row>
    <row r="11" spans="2:14" ht="17.25">
      <c r="B11" s="34" t="s">
        <v>12</v>
      </c>
      <c r="C11" s="69">
        <v>4592</v>
      </c>
      <c r="D11" s="69">
        <v>5800</v>
      </c>
      <c r="E11" s="33">
        <f t="shared" si="0"/>
        <v>10392</v>
      </c>
      <c r="F11" s="60">
        <v>1309</v>
      </c>
      <c r="G11" s="60">
        <v>1527</v>
      </c>
      <c r="H11" s="59">
        <f t="shared" si="1"/>
        <v>2836</v>
      </c>
      <c r="I11" s="35">
        <f aca="true" t="shared" si="2" ref="I11:I24">F11/C11*100</f>
        <v>28.506097560975608</v>
      </c>
      <c r="J11" s="35">
        <f aca="true" t="shared" si="3" ref="J11:J24">G11/D11*100</f>
        <v>26.32758620689655</v>
      </c>
      <c r="K11" s="35">
        <f aca="true" t="shared" si="4" ref="K11:K30">ROUND(H11/E11*100,2)</f>
        <v>27.29</v>
      </c>
      <c r="L11" s="3"/>
      <c r="M11" s="35">
        <v>33.12</v>
      </c>
      <c r="N11" s="38">
        <f aca="true" t="shared" si="5" ref="N11:N32">K11-M11</f>
        <v>-5.829999999999998</v>
      </c>
    </row>
    <row r="12" spans="2:14" ht="17.25">
      <c r="B12" s="34" t="s">
        <v>13</v>
      </c>
      <c r="C12" s="69">
        <v>3377</v>
      </c>
      <c r="D12" s="69">
        <v>3614</v>
      </c>
      <c r="E12" s="33">
        <f t="shared" si="0"/>
        <v>6991</v>
      </c>
      <c r="F12" s="60">
        <v>887</v>
      </c>
      <c r="G12" s="60">
        <v>888</v>
      </c>
      <c r="H12" s="59">
        <f t="shared" si="1"/>
        <v>1775</v>
      </c>
      <c r="I12" s="35">
        <f t="shared" si="2"/>
        <v>26.265916493929524</v>
      </c>
      <c r="J12" s="35">
        <f t="shared" si="3"/>
        <v>24.571112340896516</v>
      </c>
      <c r="K12" s="35">
        <f t="shared" si="4"/>
        <v>25.39</v>
      </c>
      <c r="L12" s="3"/>
      <c r="M12" s="35">
        <v>35.04</v>
      </c>
      <c r="N12" s="38">
        <f t="shared" si="5"/>
        <v>-9.649999999999999</v>
      </c>
    </row>
    <row r="13" spans="2:14" ht="17.25">
      <c r="B13" s="34" t="s">
        <v>14</v>
      </c>
      <c r="C13" s="69">
        <v>3803</v>
      </c>
      <c r="D13" s="69">
        <v>4383</v>
      </c>
      <c r="E13" s="33">
        <f t="shared" si="0"/>
        <v>8186</v>
      </c>
      <c r="F13" s="60">
        <v>1669</v>
      </c>
      <c r="G13" s="60">
        <v>1815</v>
      </c>
      <c r="H13" s="59">
        <f t="shared" si="1"/>
        <v>3484</v>
      </c>
      <c r="I13" s="35">
        <f t="shared" si="2"/>
        <v>43.88640546936629</v>
      </c>
      <c r="J13" s="35">
        <f t="shared" si="3"/>
        <v>41.40999315537303</v>
      </c>
      <c r="K13" s="35">
        <f t="shared" si="4"/>
        <v>42.56</v>
      </c>
      <c r="L13" s="3"/>
      <c r="M13" s="35">
        <v>42.66</v>
      </c>
      <c r="N13" s="38">
        <f t="shared" si="5"/>
        <v>-0.09999999999999432</v>
      </c>
    </row>
    <row r="14" spans="2:14" ht="17.25">
      <c r="B14" s="34" t="s">
        <v>15</v>
      </c>
      <c r="C14" s="69">
        <v>2822</v>
      </c>
      <c r="D14" s="69">
        <v>3347</v>
      </c>
      <c r="E14" s="33">
        <f t="shared" si="0"/>
        <v>6169</v>
      </c>
      <c r="F14" s="60">
        <v>884</v>
      </c>
      <c r="G14" s="60">
        <v>996</v>
      </c>
      <c r="H14" s="59">
        <f t="shared" si="1"/>
        <v>1880</v>
      </c>
      <c r="I14" s="35">
        <f t="shared" si="2"/>
        <v>31.32530120481928</v>
      </c>
      <c r="J14" s="35">
        <f t="shared" si="3"/>
        <v>29.757992231849418</v>
      </c>
      <c r="K14" s="35">
        <f t="shared" si="4"/>
        <v>30.47</v>
      </c>
      <c r="L14" s="3"/>
      <c r="M14" s="35">
        <v>37.44</v>
      </c>
      <c r="N14" s="38">
        <f t="shared" si="5"/>
        <v>-6.969999999999999</v>
      </c>
    </row>
    <row r="15" spans="2:14" ht="17.25">
      <c r="B15" s="34" t="s">
        <v>16</v>
      </c>
      <c r="C15" s="69">
        <v>2617</v>
      </c>
      <c r="D15" s="69">
        <v>3062</v>
      </c>
      <c r="E15" s="33">
        <f t="shared" si="0"/>
        <v>5679</v>
      </c>
      <c r="F15" s="60">
        <v>833</v>
      </c>
      <c r="G15" s="60">
        <v>913</v>
      </c>
      <c r="H15" s="59">
        <f t="shared" si="1"/>
        <v>1746</v>
      </c>
      <c r="I15" s="35">
        <f t="shared" si="2"/>
        <v>31.83034008406572</v>
      </c>
      <c r="J15" s="35">
        <f t="shared" si="3"/>
        <v>29.817112998040496</v>
      </c>
      <c r="K15" s="35">
        <f t="shared" si="4"/>
        <v>30.74</v>
      </c>
      <c r="L15" s="3"/>
      <c r="M15" s="35">
        <v>39.43</v>
      </c>
      <c r="N15" s="38">
        <f t="shared" si="5"/>
        <v>-8.690000000000001</v>
      </c>
    </row>
    <row r="16" spans="2:14" ht="17.25">
      <c r="B16" s="34" t="s">
        <v>17</v>
      </c>
      <c r="C16" s="69">
        <v>2620</v>
      </c>
      <c r="D16" s="69">
        <v>3049</v>
      </c>
      <c r="E16" s="33">
        <f t="shared" si="0"/>
        <v>5669</v>
      </c>
      <c r="F16" s="60">
        <v>748</v>
      </c>
      <c r="G16" s="60">
        <v>726</v>
      </c>
      <c r="H16" s="59">
        <f t="shared" si="1"/>
        <v>1474</v>
      </c>
      <c r="I16" s="35">
        <f t="shared" si="2"/>
        <v>28.549618320610687</v>
      </c>
      <c r="J16" s="35">
        <f t="shared" si="3"/>
        <v>23.811085601836666</v>
      </c>
      <c r="K16" s="35">
        <f t="shared" si="4"/>
        <v>26</v>
      </c>
      <c r="L16" s="3"/>
      <c r="M16" s="35">
        <v>31.84</v>
      </c>
      <c r="N16" s="38">
        <f t="shared" si="5"/>
        <v>-5.84</v>
      </c>
    </row>
    <row r="17" spans="1:14" ht="17.25">
      <c r="A17" s="27"/>
      <c r="B17" s="34" t="s">
        <v>18</v>
      </c>
      <c r="C17" s="69">
        <v>2558</v>
      </c>
      <c r="D17" s="69">
        <v>3025</v>
      </c>
      <c r="E17" s="33">
        <f t="shared" si="0"/>
        <v>5583</v>
      </c>
      <c r="F17" s="60">
        <v>580</v>
      </c>
      <c r="G17" s="60">
        <v>647</v>
      </c>
      <c r="H17" s="59">
        <f t="shared" si="1"/>
        <v>1227</v>
      </c>
      <c r="I17" s="35">
        <f t="shared" si="2"/>
        <v>22.673964034401877</v>
      </c>
      <c r="J17" s="35">
        <f t="shared" si="3"/>
        <v>21.388429752066116</v>
      </c>
      <c r="K17" s="35">
        <f t="shared" si="4"/>
        <v>21.98</v>
      </c>
      <c r="L17" s="3"/>
      <c r="M17" s="35">
        <v>30.1</v>
      </c>
      <c r="N17" s="38">
        <f t="shared" si="5"/>
        <v>-8.120000000000001</v>
      </c>
    </row>
    <row r="18" spans="1:14" ht="17.25">
      <c r="A18" s="27"/>
      <c r="B18" s="34" t="s">
        <v>19</v>
      </c>
      <c r="C18" s="69">
        <v>2193</v>
      </c>
      <c r="D18" s="69">
        <v>2415</v>
      </c>
      <c r="E18" s="33">
        <f t="shared" si="0"/>
        <v>4608</v>
      </c>
      <c r="F18" s="60">
        <v>755</v>
      </c>
      <c r="G18" s="60">
        <v>707</v>
      </c>
      <c r="H18" s="59">
        <f t="shared" si="1"/>
        <v>1462</v>
      </c>
      <c r="I18" s="35">
        <f t="shared" si="2"/>
        <v>34.427724578203375</v>
      </c>
      <c r="J18" s="35">
        <f t="shared" si="3"/>
        <v>29.275362318840582</v>
      </c>
      <c r="K18" s="35">
        <f t="shared" si="4"/>
        <v>31.73</v>
      </c>
      <c r="L18" s="3"/>
      <c r="M18" s="35">
        <v>38.25</v>
      </c>
      <c r="N18" s="38">
        <f t="shared" si="5"/>
        <v>-6.52</v>
      </c>
    </row>
    <row r="19" spans="1:14" ht="17.25">
      <c r="A19" s="27"/>
      <c r="B19" s="34" t="s">
        <v>20</v>
      </c>
      <c r="C19" s="69">
        <v>3480</v>
      </c>
      <c r="D19" s="69">
        <v>3725</v>
      </c>
      <c r="E19" s="33">
        <f t="shared" si="0"/>
        <v>7205</v>
      </c>
      <c r="F19" s="60">
        <v>1159</v>
      </c>
      <c r="G19" s="60">
        <v>1115</v>
      </c>
      <c r="H19" s="59">
        <f t="shared" si="1"/>
        <v>2274</v>
      </c>
      <c r="I19" s="35">
        <f t="shared" si="2"/>
        <v>33.304597701149426</v>
      </c>
      <c r="J19" s="35">
        <f t="shared" si="3"/>
        <v>29.93288590604027</v>
      </c>
      <c r="K19" s="35">
        <f t="shared" si="4"/>
        <v>31.56</v>
      </c>
      <c r="L19" s="3"/>
      <c r="M19" s="35">
        <v>39.17</v>
      </c>
      <c r="N19" s="38">
        <f t="shared" si="5"/>
        <v>-7.610000000000003</v>
      </c>
    </row>
    <row r="20" spans="1:14" ht="17.25">
      <c r="A20" s="27"/>
      <c r="B20" s="34" t="s">
        <v>21</v>
      </c>
      <c r="C20" s="69">
        <v>3231</v>
      </c>
      <c r="D20" s="69">
        <v>3580</v>
      </c>
      <c r="E20" s="33">
        <f t="shared" si="0"/>
        <v>6811</v>
      </c>
      <c r="F20" s="60">
        <v>1053</v>
      </c>
      <c r="G20" s="60">
        <v>1052</v>
      </c>
      <c r="H20" s="59">
        <f t="shared" si="1"/>
        <v>2105</v>
      </c>
      <c r="I20" s="35">
        <f t="shared" si="2"/>
        <v>32.590529247910865</v>
      </c>
      <c r="J20" s="35">
        <f t="shared" si="3"/>
        <v>29.385474860335197</v>
      </c>
      <c r="K20" s="35">
        <f t="shared" si="4"/>
        <v>30.91</v>
      </c>
      <c r="L20" s="3"/>
      <c r="M20" s="35">
        <v>41.2</v>
      </c>
      <c r="N20" s="38">
        <f t="shared" si="5"/>
        <v>-10.290000000000003</v>
      </c>
    </row>
    <row r="21" spans="1:14" ht="17.25">
      <c r="A21" s="27"/>
      <c r="B21" s="34" t="s">
        <v>28</v>
      </c>
      <c r="C21" s="69">
        <v>5046</v>
      </c>
      <c r="D21" s="69">
        <v>5846</v>
      </c>
      <c r="E21" s="33">
        <f t="shared" si="0"/>
        <v>10892</v>
      </c>
      <c r="F21" s="60">
        <v>1202</v>
      </c>
      <c r="G21" s="60">
        <v>1158</v>
      </c>
      <c r="H21" s="59">
        <f t="shared" si="1"/>
        <v>2360</v>
      </c>
      <c r="I21" s="35">
        <f t="shared" si="2"/>
        <v>23.82084819659136</v>
      </c>
      <c r="J21" s="35">
        <f t="shared" si="3"/>
        <v>19.808416010947656</v>
      </c>
      <c r="K21" s="35">
        <f t="shared" si="4"/>
        <v>21.67</v>
      </c>
      <c r="L21" s="3"/>
      <c r="M21" s="35">
        <v>26.12</v>
      </c>
      <c r="N21" s="38">
        <f t="shared" si="5"/>
        <v>-4.449999999999999</v>
      </c>
    </row>
    <row r="22" spans="1:14" ht="17.25">
      <c r="A22" s="27"/>
      <c r="B22" s="26" t="s">
        <v>29</v>
      </c>
      <c r="C22" s="69">
        <v>1338</v>
      </c>
      <c r="D22" s="69">
        <v>1501</v>
      </c>
      <c r="E22" s="33">
        <f t="shared" si="0"/>
        <v>2839</v>
      </c>
      <c r="F22" s="60">
        <v>406</v>
      </c>
      <c r="G22" s="60">
        <v>413</v>
      </c>
      <c r="H22" s="61">
        <f t="shared" si="1"/>
        <v>819</v>
      </c>
      <c r="I22" s="35">
        <f t="shared" si="2"/>
        <v>30.343796711509718</v>
      </c>
      <c r="J22" s="35">
        <f t="shared" si="3"/>
        <v>27.514990006662227</v>
      </c>
      <c r="K22" s="35">
        <f t="shared" si="4"/>
        <v>28.85</v>
      </c>
      <c r="L22" s="3"/>
      <c r="M22" s="35">
        <v>39.03</v>
      </c>
      <c r="N22" s="38">
        <f t="shared" si="5"/>
        <v>-10.18</v>
      </c>
    </row>
    <row r="23" spans="1:14" ht="18" thickBot="1">
      <c r="A23" s="27"/>
      <c r="B23" s="50" t="s">
        <v>30</v>
      </c>
      <c r="C23" s="70">
        <v>2021</v>
      </c>
      <c r="D23" s="70">
        <v>2302</v>
      </c>
      <c r="E23" s="67">
        <f>SUM(C23:D23)</f>
        <v>4323</v>
      </c>
      <c r="F23" s="63">
        <v>701</v>
      </c>
      <c r="G23" s="63">
        <v>692</v>
      </c>
      <c r="H23" s="62">
        <f t="shared" si="1"/>
        <v>1393</v>
      </c>
      <c r="I23" s="43">
        <f t="shared" si="2"/>
        <v>34.685799109351805</v>
      </c>
      <c r="J23" s="43">
        <f t="shared" si="3"/>
        <v>30.06081668114683</v>
      </c>
      <c r="K23" s="40">
        <f t="shared" si="4"/>
        <v>32.22</v>
      </c>
      <c r="L23" s="3"/>
      <c r="M23" s="40">
        <v>37.95</v>
      </c>
      <c r="N23" s="44">
        <f t="shared" si="5"/>
        <v>-5.730000000000004</v>
      </c>
    </row>
    <row r="24" spans="1:14" ht="18.75" thickBot="1" thickTop="1">
      <c r="A24" s="27"/>
      <c r="B24" s="49" t="s">
        <v>22</v>
      </c>
      <c r="C24" s="46">
        <f>SUM(C10:C23)</f>
        <v>44754</v>
      </c>
      <c r="D24" s="46">
        <f>SUM(D10:D23)</f>
        <v>51496</v>
      </c>
      <c r="E24" s="46">
        <f>SUM(C24:D24)</f>
        <v>96250</v>
      </c>
      <c r="F24" s="55">
        <f>SUM(F10:F23)</f>
        <v>13862</v>
      </c>
      <c r="G24" s="55">
        <f>SUM(G10:G23)</f>
        <v>14466</v>
      </c>
      <c r="H24" s="54">
        <f>SUM(F24:G24)</f>
        <v>28328</v>
      </c>
      <c r="I24" s="47">
        <f t="shared" si="2"/>
        <v>30.973767707914373</v>
      </c>
      <c r="J24" s="47">
        <f t="shared" si="3"/>
        <v>28.091502252602147</v>
      </c>
      <c r="K24" s="47">
        <f t="shared" si="4"/>
        <v>29.43</v>
      </c>
      <c r="L24" s="3"/>
      <c r="M24" s="58">
        <v>36.31</v>
      </c>
      <c r="N24" s="48">
        <f t="shared" si="5"/>
        <v>-6.880000000000003</v>
      </c>
    </row>
    <row r="25" spans="1:14" ht="18" thickTop="1">
      <c r="A25" s="27"/>
      <c r="B25" s="16"/>
      <c r="C25" s="41"/>
      <c r="D25" s="41"/>
      <c r="E25" s="41"/>
      <c r="F25" s="65"/>
      <c r="G25" s="65"/>
      <c r="H25" s="64"/>
      <c r="I25" s="39"/>
      <c r="J25" s="39"/>
      <c r="K25" s="39"/>
      <c r="L25" s="3"/>
      <c r="M25" s="57"/>
      <c r="N25" s="37"/>
    </row>
    <row r="26" spans="1:14" ht="17.25">
      <c r="A26" s="27"/>
      <c r="B26" s="29" t="s">
        <v>31</v>
      </c>
      <c r="C26" s="69">
        <v>714</v>
      </c>
      <c r="D26" s="69">
        <v>812</v>
      </c>
      <c r="E26" s="33">
        <f>SUM(C26:D26)</f>
        <v>1526</v>
      </c>
      <c r="F26" s="60">
        <v>99</v>
      </c>
      <c r="G26" s="60">
        <v>72</v>
      </c>
      <c r="H26" s="61">
        <f>SUM(F26:G26)</f>
        <v>171</v>
      </c>
      <c r="I26" s="35">
        <f aca="true" t="shared" si="6" ref="I26:J30">F26/C26*100</f>
        <v>13.865546218487395</v>
      </c>
      <c r="J26" s="35">
        <f t="shared" si="6"/>
        <v>8.866995073891626</v>
      </c>
      <c r="K26" s="35">
        <f t="shared" si="4"/>
        <v>11.21</v>
      </c>
      <c r="L26" s="3"/>
      <c r="M26" s="35">
        <v>15.58</v>
      </c>
      <c r="N26" s="38">
        <f t="shared" si="5"/>
        <v>-4.369999999999999</v>
      </c>
    </row>
    <row r="27" spans="1:14" ht="17.25">
      <c r="A27" s="27"/>
      <c r="B27" s="26" t="s">
        <v>23</v>
      </c>
      <c r="C27" s="69">
        <v>583</v>
      </c>
      <c r="D27" s="69">
        <v>694</v>
      </c>
      <c r="E27" s="33">
        <f>SUM(C27:D27)</f>
        <v>1277</v>
      </c>
      <c r="F27" s="60">
        <v>168</v>
      </c>
      <c r="G27" s="60">
        <v>221</v>
      </c>
      <c r="H27" s="61">
        <f>SUM(F27:G27)</f>
        <v>389</v>
      </c>
      <c r="I27" s="35">
        <f t="shared" si="6"/>
        <v>28.81646655231561</v>
      </c>
      <c r="J27" s="35">
        <f t="shared" si="6"/>
        <v>31.84438040345821</v>
      </c>
      <c r="K27" s="35">
        <f t="shared" si="4"/>
        <v>30.46</v>
      </c>
      <c r="L27" s="3"/>
      <c r="M27" s="35">
        <v>40.58</v>
      </c>
      <c r="N27" s="38">
        <f t="shared" si="5"/>
        <v>-10.119999999999997</v>
      </c>
    </row>
    <row r="28" spans="1:14" ht="17.25">
      <c r="A28" s="27"/>
      <c r="B28" s="26" t="s">
        <v>32</v>
      </c>
      <c r="C28" s="69">
        <v>760</v>
      </c>
      <c r="D28" s="69">
        <v>889</v>
      </c>
      <c r="E28" s="33">
        <f>SUM(C28:D28)</f>
        <v>1649</v>
      </c>
      <c r="F28" s="60">
        <v>223</v>
      </c>
      <c r="G28" s="60">
        <v>265</v>
      </c>
      <c r="H28" s="61">
        <f>SUM(F28:G28)</f>
        <v>488</v>
      </c>
      <c r="I28" s="35">
        <f t="shared" si="6"/>
        <v>29.342105263157897</v>
      </c>
      <c r="J28" s="35">
        <f t="shared" si="6"/>
        <v>29.808773903262093</v>
      </c>
      <c r="K28" s="35">
        <f t="shared" si="4"/>
        <v>29.59</v>
      </c>
      <c r="L28" s="3"/>
      <c r="M28" s="35">
        <v>37.95</v>
      </c>
      <c r="N28" s="38">
        <f t="shared" si="5"/>
        <v>-8.360000000000003</v>
      </c>
    </row>
    <row r="29" spans="1:14" ht="18" thickBot="1">
      <c r="A29" s="27"/>
      <c r="B29" s="7" t="s">
        <v>24</v>
      </c>
      <c r="C29" s="70">
        <v>1256</v>
      </c>
      <c r="D29" s="70">
        <v>1193</v>
      </c>
      <c r="E29" s="67">
        <f>SUM(C29:D29)</f>
        <v>2449</v>
      </c>
      <c r="F29" s="63">
        <v>282</v>
      </c>
      <c r="G29" s="63">
        <v>269</v>
      </c>
      <c r="H29" s="62">
        <f>SUM(F29:G29)</f>
        <v>551</v>
      </c>
      <c r="I29" s="43">
        <f t="shared" si="6"/>
        <v>22.452229299363058</v>
      </c>
      <c r="J29" s="43">
        <f t="shared" si="6"/>
        <v>22.548197820620285</v>
      </c>
      <c r="K29" s="40">
        <f t="shared" si="4"/>
        <v>22.5</v>
      </c>
      <c r="L29" s="3"/>
      <c r="M29" s="40">
        <v>31.4</v>
      </c>
      <c r="N29" s="44">
        <f t="shared" si="5"/>
        <v>-8.899999999999999</v>
      </c>
    </row>
    <row r="30" spans="1:14" ht="18.75" thickBot="1" thickTop="1">
      <c r="A30" s="27"/>
      <c r="B30" s="52" t="s">
        <v>25</v>
      </c>
      <c r="C30" s="68">
        <f>SUM(C26:C29)</f>
        <v>3313</v>
      </c>
      <c r="D30" s="68">
        <f>SUM(D26:D29)</f>
        <v>3588</v>
      </c>
      <c r="E30" s="68">
        <f>SUM(C30:D30)</f>
        <v>6901</v>
      </c>
      <c r="F30" s="66">
        <f>SUM(F26:F29)</f>
        <v>772</v>
      </c>
      <c r="G30" s="66">
        <f>SUM(G26:G29)</f>
        <v>827</v>
      </c>
      <c r="H30" s="66">
        <f>SUM(F30:G30)</f>
        <v>1599</v>
      </c>
      <c r="I30" s="51">
        <f t="shared" si="6"/>
        <v>23.302143072743736</v>
      </c>
      <c r="J30" s="51">
        <f t="shared" si="6"/>
        <v>23.049052396878484</v>
      </c>
      <c r="K30" s="58">
        <f t="shared" si="4"/>
        <v>23.17</v>
      </c>
      <c r="L30" s="3"/>
      <c r="M30" s="58">
        <v>31.01</v>
      </c>
      <c r="N30" s="48">
        <f t="shared" si="5"/>
        <v>-7.84</v>
      </c>
    </row>
    <row r="31" spans="1:14" ht="18" thickTop="1">
      <c r="A31" s="27"/>
      <c r="B31" s="53"/>
      <c r="C31" s="28" t="s">
        <v>26</v>
      </c>
      <c r="D31" s="28" t="s">
        <v>26</v>
      </c>
      <c r="E31" s="28" t="s">
        <v>26</v>
      </c>
      <c r="F31" s="64" t="s">
        <v>26</v>
      </c>
      <c r="G31" s="64" t="s">
        <v>26</v>
      </c>
      <c r="H31" s="64" t="s">
        <v>26</v>
      </c>
      <c r="I31" s="45"/>
      <c r="J31" s="45"/>
      <c r="K31" s="58"/>
      <c r="L31" s="42"/>
      <c r="M31" s="58"/>
      <c r="N31" s="36"/>
    </row>
    <row r="32" spans="1:14" ht="17.25">
      <c r="A32" s="27"/>
      <c r="B32" s="22" t="s">
        <v>27</v>
      </c>
      <c r="C32" s="30">
        <f>SUM(C24,C30)</f>
        <v>48067</v>
      </c>
      <c r="D32" s="30">
        <f>SUM(D24,D30)</f>
        <v>55084</v>
      </c>
      <c r="E32" s="30">
        <f>SUM(C32:D32)</f>
        <v>103151</v>
      </c>
      <c r="F32" s="56">
        <f>SUM(F24,F30)</f>
        <v>14634</v>
      </c>
      <c r="G32" s="56">
        <f>SUM(G24,G30)</f>
        <v>15293</v>
      </c>
      <c r="H32" s="56">
        <f>SUM(H24,H30)</f>
        <v>29927</v>
      </c>
      <c r="I32" s="39">
        <f>F32/C32*100</f>
        <v>30.44500384879439</v>
      </c>
      <c r="J32" s="39">
        <f>G32/D32*100</f>
        <v>27.76305279209934</v>
      </c>
      <c r="K32" s="39">
        <f>ROUND(H32/E32*100,2)</f>
        <v>29.01</v>
      </c>
      <c r="L32" s="3"/>
      <c r="M32" s="39">
        <v>35.96</v>
      </c>
      <c r="N32" s="37">
        <f t="shared" si="5"/>
        <v>-6.949999999999999</v>
      </c>
    </row>
    <row r="33" spans="1:14" ht="14.25">
      <c r="A33" s="27"/>
      <c r="M33" s="31"/>
      <c r="N33" s="31"/>
    </row>
    <row r="34" spans="1:14" ht="17.25">
      <c r="A34" s="27"/>
      <c r="C34" s="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1"/>
    </row>
    <row r="35" ht="17.25" customHeight="1"/>
  </sheetData>
  <sheetProtection/>
  <mergeCells count="6">
    <mergeCell ref="D1:J1"/>
    <mergeCell ref="C3:E3"/>
    <mergeCell ref="C5:E5"/>
    <mergeCell ref="F5:H5"/>
    <mergeCell ref="I5:K5"/>
    <mergeCell ref="C6:E6"/>
  </mergeCells>
  <printOptions horizontalCentered="1" verticalCentered="1"/>
  <pageMargins left="0.5905511811023623" right="0.1968503937007874" top="0.7874015748031497" bottom="0.1968503937007874" header="0.1968503937007874" footer="0.1968503937007874"/>
  <pageSetup blackAndWhite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OAプラザ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senkan</dc:creator>
  <cp:keywords/>
  <dc:description/>
  <cp:lastModifiedBy>oitapref</cp:lastModifiedBy>
  <cp:lastPrinted>2019-07-21T10:30:38Z</cp:lastPrinted>
  <dcterms:created xsi:type="dcterms:W3CDTF">2007-04-08T00:23:56Z</dcterms:created>
  <dcterms:modified xsi:type="dcterms:W3CDTF">2019-07-21T10:41:54Z</dcterms:modified>
  <cp:category/>
  <cp:version/>
  <cp:contentType/>
  <cp:contentStatus/>
</cp:coreProperties>
</file>