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1.47.4\54\上下水道局\01　経営管理課\01 経営係\02 予算・決算\経営分析・補足調査\経営分析表\R2（Ｈ30年度決算）\提出用\"/>
    </mc:Choice>
  </mc:AlternateContent>
  <workbookProtection workbookAlgorithmName="SHA-512" workbookHashValue="MRm+YJCBI2Cv2hW6u+1sTt58MrNfBe+VB5KAgDjkoCYxzLlDZsHoTdTlX/1eAN6We3IRBgxYZLcX0rUSxsK68A==" workbookSaltValue="VWuU1hx14MARe+miKwzopg==" workbookSpinCount="100000" lockStructure="1"/>
  <bookViews>
    <workbookView xWindow="0" yWindow="0" windowWidth="24000" windowHeight="96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<sst xmlns="http://schemas.openxmlformats.org/spreadsheetml/2006/main" count="220" uniqueCount="108">
  <si>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</si>
  <si>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</si>
  <si>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</si>
  <si>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</si>
  <si>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</si>
  <si>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</si>
  <si>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</si>
  <si>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</si>
  <si>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</si>
  <si>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</si>
  <si>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</si>
  <si>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</si>
  <si>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</si>
  <si>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</si>
  <si>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</si>
  <si>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</si>
  <si>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</si>
  <si>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</si>
  <si>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</si>
  <si>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</si>
  <si>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</si>
  <si>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</si>
  <si>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</si>
  <si>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</si>
  <si>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</si>
  <si>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</si>
  <si>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</si>
  <si>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</si>
  <si>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</si>
  <si>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</si>
  <si>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</si>
  <si>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</si>
  <si>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</si>
  <si>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</si>
  <si>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</si>
  <si>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</si>
  <si>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</si>
  <si>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</si>
  <si>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</si>
  <si>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</si>
  <si>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</si>
  <si>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</si>
  <si>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</si>
  <si>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</si>
  <si>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</si>
  <si>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</si>
  <si>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</si>
  <si>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</si>
  <si>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</si>
  <si>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</si>
  <si>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</si>
  <si>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</si>
  <si>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</si>
  <si>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</si>
  <si>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</si>
  <si>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</si>
  <si>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</si>
  <si>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</si>
  <si>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</si>
  <si>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</si>
  <si>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</si>
  <si>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</si>
  <si>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</si>
  <si>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</si>
  <si>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</si>
  <si>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</si>
  <si>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</si>
  <si>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</si>
  <si>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</si>
  <si>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</si>
  <si>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</si>
  <si>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</si>
  <si>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</si>
  <si>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</si>
  <si>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</si>
  <si>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</si>
  <si>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</si>
  <si>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</si>
  <si>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</si>
  <si>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</si>
  <si>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</si>
  <si>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</si>
  <si>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</si>
  <si>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</si>
  <si>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</si>
  <si>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</si>
  <si>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</si>
  <si>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</si>
  <si>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</si>
  <si>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</si>
  <si>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</si>
  <si>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</si>
  <si>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</si>
  <si>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</si>
  <si>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</si>
  <si>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</si>
  <si>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</si>
  <si>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</si>
  <si>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</si>
  <si>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</si>
  <si>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</si>
  <si>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</si>
  <si>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</si>
  <si>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</si>
  <si>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</si>
  <si>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①平均値よりも低い数値で推移しているが、今後アセットマネジメントを作成し、それに則った計画的かつ効率的な施設更新が必要である。
②平均値よりも低い数値で推移しているが、今後更新時期を迎える管路が増加する事が考えられるため、アセットマネジメントを作成し計画的かつ効率的な管路更新を行うと共に、更なる費用削減等を行い、財源を確保していくことが求められる。
③依然として、管路更新が進んでいないため、今後アセットマネジメントを作成し、計画的かつ効率的な管路更新が必要である。</t>
    <rPh sb="20" eb="22">
      <t>コンゴ</t>
    </rPh>
    <rPh sb="197" eb="199">
      <t>コンゴ</t>
    </rPh>
    <phoneticPr fontId="4"/>
  </si>
  <si>
    <t>①100％を超えた数値となっているが、配水池の更新事業が予定されていることから、更なる費用削減を行っていく必要がある。
②累積欠損金は発生しておらず、概ね健全な経営状況であると考える。
③Ｈ26に浄水場建設工事が原因で数値が大きく減少したが、その後は逓増しており、比較的良好な状態であると考えられる。
④現在、高い数値で推移しているが、①に記載した施設更新を迎えることから、それに伴う企業債残高が増え数値が高くなっていくことが予想される。
⑤100％を超えた数値となっており、給水に係る費用が給水収益で賄われている事を表しているが、今後の施設更新に備えて、費用削減等を行い、財源を確保していくことが求められる。
⑥平均値よりも低い数値で推移しているが、更なる維持管理費の削減といった経営費用を抑える経営努力が必要と考える。
⑦平均値よりも低い数値で推移しており、適切な施設規模でないと考えられる。今後の給水人口の減少を見据え、予定されている配水池の更新事業では、施設のダウンサイジング等を検討中である。
⑧平均値を上回り、高い水準で推移しており健全といえる。毎年漏水調査を実施し原因の特定を行い対策を講じている。</t>
    <rPh sb="23" eb="25">
      <t>コウシン</t>
    </rPh>
    <rPh sb="28" eb="30">
      <t>ヨテイ</t>
    </rPh>
    <rPh sb="75" eb="76">
      <t>オオム</t>
    </rPh>
    <rPh sb="77" eb="79">
      <t>ケンゼン</t>
    </rPh>
    <rPh sb="80" eb="82">
      <t>ケイエイ</t>
    </rPh>
    <rPh sb="82" eb="84">
      <t>ジョウキョウ</t>
    </rPh>
    <rPh sb="88" eb="89">
      <t>カンガ</t>
    </rPh>
    <rPh sb="98" eb="101">
      <t>ジョウスイジョウ</t>
    </rPh>
    <rPh sb="101" eb="103">
      <t>ケンセツ</t>
    </rPh>
    <rPh sb="103" eb="105">
      <t>コウジ</t>
    </rPh>
    <rPh sb="106" eb="108">
      <t>ゲンイン</t>
    </rPh>
    <rPh sb="109" eb="111">
      <t>スウチ</t>
    </rPh>
    <rPh sb="112" eb="113">
      <t>オオ</t>
    </rPh>
    <rPh sb="115" eb="117">
      <t>ゲンショウ</t>
    </rPh>
    <rPh sb="274" eb="275">
      <t>ソナ</t>
    </rPh>
    <rPh sb="326" eb="327">
      <t>サラ</t>
    </rPh>
    <rPh sb="329" eb="331">
      <t>イジ</t>
    </rPh>
    <rPh sb="331" eb="334">
      <t>カンリヒ</t>
    </rPh>
    <rPh sb="335" eb="337">
      <t>サクゲン</t>
    </rPh>
    <rPh sb="341" eb="343">
      <t>ケイエイ</t>
    </rPh>
    <rPh sb="343" eb="345">
      <t>ヒヨウ</t>
    </rPh>
    <rPh sb="346" eb="347">
      <t>オサ</t>
    </rPh>
    <rPh sb="354" eb="356">
      <t>ヒツヨウ</t>
    </rPh>
    <rPh sb="357" eb="358">
      <t>カンガ</t>
    </rPh>
    <rPh sb="424" eb="426">
      <t>コウシン</t>
    </rPh>
    <rPh sb="442" eb="443">
      <t>トウ</t>
    </rPh>
    <rPh sb="446" eb="447">
      <t>チュウ</t>
    </rPh>
    <rPh sb="453" eb="456">
      <t>ヘイキンチ</t>
    </rPh>
    <rPh sb="457" eb="459">
      <t>ウワマワ</t>
    </rPh>
    <rPh sb="461" eb="462">
      <t>タカ</t>
    </rPh>
    <rPh sb="463" eb="465">
      <t>スイジュン</t>
    </rPh>
    <rPh sb="466" eb="468">
      <t>スイイ</t>
    </rPh>
    <rPh sb="472" eb="474">
      <t>ケンゼン</t>
    </rPh>
    <rPh sb="479" eb="481">
      <t>マイトシ</t>
    </rPh>
    <rPh sb="481" eb="483">
      <t>ロウスイ</t>
    </rPh>
    <rPh sb="483" eb="485">
      <t>チョウサ</t>
    </rPh>
    <rPh sb="486" eb="488">
      <t>ジッシ</t>
    </rPh>
    <rPh sb="489" eb="491">
      <t>ゲンイン</t>
    </rPh>
    <rPh sb="492" eb="494">
      <t>トクテイ</t>
    </rPh>
    <rPh sb="495" eb="496">
      <t>オコナ</t>
    </rPh>
    <rPh sb="497" eb="499">
      <t>タイサク</t>
    </rPh>
    <rPh sb="500" eb="501">
      <t>コウ</t>
    </rPh>
    <phoneticPr fontId="4"/>
  </si>
  <si>
    <t>　今後、人口減少に伴う給水収益の減少、また法定耐用年数を経過した施設等の更新に備えるための財源の確保、また、簡易水道の統合を控えており、取り巻く状況は厳しいものとなっているため、アセットマネジメントや施設規模の見直しを行うなどの経営の効率化を検討する必要がある。</t>
    <rPh sb="9" eb="10">
      <t>トモナ</t>
    </rPh>
    <rPh sb="100" eb="102">
      <t>シセツ</t>
    </rPh>
    <rPh sb="102" eb="104">
      <t>キボ</t>
    </rPh>
    <rPh sb="105" eb="107">
      <t>ミナオ</t>
    </rPh>
    <rPh sb="109" eb="110">
      <t>オコナ</t>
    </rPh>
    <rPh sb="114" eb="116">
      <t>ケイエイ</t>
    </rPh>
    <rPh sb="117" eb="120">
      <t>コウリツカ</t>
    </rPh>
    <rPh sb="121" eb="123">
      <t>ケントウ</t>
    </rPh>
    <rPh sb="125" eb="12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</si>
</sst>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3.13</c:v>
                </c:pt>
                <c:pt idx="1">
                  <c:v>0.55000000000000004</c:v>
                </c:pt>
                <c:pt idx="2">
                  <c:v>0.79</c:v>
                </c:pt>
                <c:pt idx="3">
                  <c:v>1.84</c:v>
                </c:pt>
                <c:pt idx="4">
                  <c:v>0.69</c:v>
                </c:pt>
              </c:numCache>
            </c:numRef>
          </c:val>
          <c:extLst>
            <c:ext xmlns:c16="http://schemas.microsoft.com/office/drawing/2014/chart" uri="{C3380CC4-5D6E-409C-BE32-E72D297353CC}">
              <c16:uniqueId val="{00000000-A027-441C-BC08-334BE0A8D51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A027-441C-BC08-334BE0A8D51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55.8</c:v>
                </c:pt>
                <c:pt idx="1">
                  <c:v>55.18</c:v>
                </c:pt>
                <c:pt idx="2">
                  <c:v>55.69</c:v>
                </c:pt>
                <c:pt idx="3">
                  <c:v>57.84</c:v>
                </c:pt>
                <c:pt idx="4">
                  <c:v>56.73</c:v>
                </c:pt>
              </c:numCache>
            </c:numRef>
          </c:val>
          <c:extLst>
            <c:ext xmlns:c16="http://schemas.microsoft.com/office/drawing/2014/chart" uri="{C3380CC4-5D6E-409C-BE32-E72D297353CC}">
              <c16:uniqueId val="{00000000-30CC-4B9E-8C65-CA52FE7BC8E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30CC-4B9E-8C65-CA52FE7BC8E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91.81</c:v>
                </c:pt>
                <c:pt idx="1">
                  <c:v>91.61</c:v>
                </c:pt>
                <c:pt idx="2">
                  <c:v>91.56</c:v>
                </c:pt>
                <c:pt idx="3">
                  <c:v>86.86</c:v>
                </c:pt>
                <c:pt idx="4">
                  <c:v>89</c:v>
                </c:pt>
              </c:numCache>
            </c:numRef>
          </c:val>
          <c:extLst>
            <c:ext xmlns:c16="http://schemas.microsoft.com/office/drawing/2014/chart" uri="{C3380CC4-5D6E-409C-BE32-E72D297353CC}">
              <c16:uniqueId val="{00000000-BDE9-4C2E-A034-BA11517A343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BDE9-4C2E-A034-BA11517A343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129.35</c:v>
                </c:pt>
                <c:pt idx="1">
                  <c:v>117.61</c:v>
                </c:pt>
                <c:pt idx="2">
                  <c:v>120.5</c:v>
                </c:pt>
                <c:pt idx="3">
                  <c:v>115.55</c:v>
                </c:pt>
                <c:pt idx="4">
                  <c:v>117.92</c:v>
                </c:pt>
              </c:numCache>
            </c:numRef>
          </c:val>
          <c:extLst>
            <c:ext xmlns:c16="http://schemas.microsoft.com/office/drawing/2014/chart" uri="{C3380CC4-5D6E-409C-BE32-E72D297353CC}">
              <c16:uniqueId val="{00000000-A8B3-4E40-A4F6-AD1767EB992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A8B3-4E40-A4F6-AD1767EB992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38.78</c:v>
                </c:pt>
                <c:pt idx="1">
                  <c:v>39.58</c:v>
                </c:pt>
                <c:pt idx="2">
                  <c:v>41.59</c:v>
                </c:pt>
                <c:pt idx="3">
                  <c:v>43.43</c:v>
                </c:pt>
                <c:pt idx="4">
                  <c:v>45.45</c:v>
                </c:pt>
              </c:numCache>
            </c:numRef>
          </c:val>
          <c:extLst>
            <c:ext xmlns:c16="http://schemas.microsoft.com/office/drawing/2014/chart" uri="{C3380CC4-5D6E-409C-BE32-E72D297353CC}">
              <c16:uniqueId val="{00000000-D9AE-46D9-B4FF-8D02D84E655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D9AE-46D9-B4FF-8D02D84E655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5.43</c:v>
                </c:pt>
                <c:pt idx="1">
                  <c:v>5.14</c:v>
                </c:pt>
                <c:pt idx="2">
                  <c:v>6.85</c:v>
                </c:pt>
                <c:pt idx="3">
                  <c:v>7.23</c:v>
                </c:pt>
                <c:pt idx="4">
                  <c:v>8.2200000000000006</c:v>
                </c:pt>
              </c:numCache>
            </c:numRef>
          </c:val>
          <c:extLst>
            <c:ext xmlns:c16="http://schemas.microsoft.com/office/drawing/2014/chart" uri="{C3380CC4-5D6E-409C-BE32-E72D297353CC}">
              <c16:uniqueId val="{00000000-813B-41FC-9E27-AC651D03778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813B-41FC-9E27-AC651D03778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75-45ED-B0D1-604DC9C0E63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C675-45ED-B0D1-604DC9C0E63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171.29</c:v>
                </c:pt>
                <c:pt idx="1">
                  <c:v>338.38</c:v>
                </c:pt>
                <c:pt idx="2">
                  <c:v>493.67</c:v>
                </c:pt>
                <c:pt idx="3">
                  <c:v>607.41999999999996</c:v>
                </c:pt>
                <c:pt idx="4">
                  <c:v>611.20000000000005</c:v>
                </c:pt>
              </c:numCache>
            </c:numRef>
          </c:val>
          <c:extLst>
            <c:ext xmlns:c16="http://schemas.microsoft.com/office/drawing/2014/chart" uri="{C3380CC4-5D6E-409C-BE32-E72D297353CC}">
              <c16:uniqueId val="{00000000-C83C-4D0D-8C79-326B442FF50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C83C-4D0D-8C79-326B442FF50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517.66</c:v>
                </c:pt>
                <c:pt idx="1">
                  <c:v>506.64</c:v>
                </c:pt>
                <c:pt idx="2">
                  <c:v>475.44</c:v>
                </c:pt>
                <c:pt idx="3">
                  <c:v>467.39</c:v>
                </c:pt>
                <c:pt idx="4">
                  <c:v>449.49</c:v>
                </c:pt>
              </c:numCache>
            </c:numRef>
          </c:val>
          <c:extLst>
            <c:ext xmlns:c16="http://schemas.microsoft.com/office/drawing/2014/chart" uri="{C3380CC4-5D6E-409C-BE32-E72D297353CC}">
              <c16:uniqueId val="{00000000-1FEC-4534-B3A3-CB283C7A4EB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1FEC-4534-B3A3-CB283C7A4EB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121.3</c:v>
                </c:pt>
                <c:pt idx="1">
                  <c:v>109.33</c:v>
                </c:pt>
                <c:pt idx="2">
                  <c:v>111.67</c:v>
                </c:pt>
                <c:pt idx="3">
                  <c:v>108.85</c:v>
                </c:pt>
                <c:pt idx="4">
                  <c:v>113.52</c:v>
                </c:pt>
              </c:numCache>
            </c:numRef>
          </c:val>
          <c:extLst>
            <c:ext xmlns:c16="http://schemas.microsoft.com/office/drawing/2014/chart" uri="{C3380CC4-5D6E-409C-BE32-E72D297353CC}">
              <c16:uniqueId val="{00000000-1DDF-4C16-9978-44A40F785F4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1DDF-4C16-9978-44A40F785F4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132.91999999999999</c:v>
                </c:pt>
                <c:pt idx="1">
                  <c:v>147.68</c:v>
                </c:pt>
                <c:pt idx="2">
                  <c:v>144.71</c:v>
                </c:pt>
                <c:pt idx="3">
                  <c:v>148.36000000000001</c:v>
                </c:pt>
                <c:pt idx="4">
                  <c:v>142.18</c:v>
                </c:pt>
              </c:numCache>
            </c:numRef>
          </c:val>
          <c:extLst>
            <c:ext xmlns:c16="http://schemas.microsoft.com/office/drawing/2014/chart" uri="{C3380CC4-5D6E-409C-BE32-E72D297353CC}">
              <c16:uniqueId val="{00000000-BD22-43D5-A668-F2B1A82F4CD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BD22-43D5-A668-F2B1A82F4CD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58" zoomScaleNormal="100" workbookViewId="0">
      <selection activeCell="CC72" sqref="CC7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大分県　日田市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65861</v>
      </c>
      <c r="AM8" s="70"/>
      <c r="AN8" s="70"/>
      <c r="AO8" s="70"/>
      <c r="AP8" s="70"/>
      <c r="AQ8" s="70"/>
      <c r="AR8" s="70"/>
      <c r="AS8" s="70"/>
      <c r="AT8" s="66">
        <f>データ!$S$6</f>
        <v>666.03</v>
      </c>
      <c r="AU8" s="67"/>
      <c r="AV8" s="67"/>
      <c r="AW8" s="67"/>
      <c r="AX8" s="67"/>
      <c r="AY8" s="67"/>
      <c r="AZ8" s="67"/>
      <c r="BA8" s="67"/>
      <c r="BB8" s="69">
        <f>データ!$T$6</f>
        <v>98.89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c r="A10" s="2"/>
      <c r="B10" s="66" t="str">
        <f>データ!$N$6</f>
        <v>-</v>
      </c>
      <c r="C10" s="67"/>
      <c r="D10" s="67"/>
      <c r="E10" s="67"/>
      <c r="F10" s="67"/>
      <c r="G10" s="67"/>
      <c r="H10" s="67"/>
      <c r="I10" s="66">
        <f>データ!$O$6</f>
        <v>64.349999999999994</v>
      </c>
      <c r="J10" s="67"/>
      <c r="K10" s="67"/>
      <c r="L10" s="67"/>
      <c r="M10" s="67"/>
      <c r="N10" s="67"/>
      <c r="O10" s="68"/>
      <c r="P10" s="69">
        <f>データ!$P$6</f>
        <v>74.930000000000007</v>
      </c>
      <c r="Q10" s="69"/>
      <c r="R10" s="69"/>
      <c r="S10" s="69"/>
      <c r="T10" s="69"/>
      <c r="U10" s="69"/>
      <c r="V10" s="69"/>
      <c r="W10" s="70">
        <f>データ!$Q$6</f>
        <v>3110</v>
      </c>
      <c r="X10" s="70"/>
      <c r="Y10" s="70"/>
      <c r="Z10" s="70"/>
      <c r="AA10" s="70"/>
      <c r="AB10" s="70"/>
      <c r="AC10" s="70"/>
      <c r="AD10" s="2"/>
      <c r="AE10" s="2"/>
      <c r="AF10" s="2"/>
      <c r="AG10" s="2"/>
      <c r="AH10" s="4"/>
      <c r="AI10" s="4"/>
      <c r="AJ10" s="4"/>
      <c r="AK10" s="4"/>
      <c r="AL10" s="70">
        <f>データ!$U$6</f>
        <v>48876</v>
      </c>
      <c r="AM10" s="70"/>
      <c r="AN10" s="70"/>
      <c r="AO10" s="70"/>
      <c r="AP10" s="70"/>
      <c r="AQ10" s="70"/>
      <c r="AR10" s="70"/>
      <c r="AS10" s="70"/>
      <c r="AT10" s="66">
        <f>データ!$V$6</f>
        <v>27.66</v>
      </c>
      <c r="AU10" s="67"/>
      <c r="AV10" s="67"/>
      <c r="AW10" s="67"/>
      <c r="AX10" s="67"/>
      <c r="AY10" s="67"/>
      <c r="AZ10" s="67"/>
      <c r="BA10" s="67"/>
      <c r="BB10" s="69">
        <f>データ!$W$6</f>
        <v>1767.03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jtrrYKXY+C8bhW+8+k9MOlV/W4ypmkfcVVxg9cMc2loq0sz3wngHMbiTfuVx4bSvm4fTJbvUSHv5qesBIGuM6g==" saltValue="ynoHNROtJ2voYOoFMc8/W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2018</v>
      </c>
      <c r="C6" s="34">
        <f t="shared" ref="C6:W6" si="3">C7</f>
        <v>442046</v>
      </c>
      <c r="D6" s="34">
        <f t="shared" si="3"/>
        <v>46</v>
      </c>
      <c r="E6" s="34">
        <f t="shared" si="3"/>
        <v>1</v>
      </c>
      <c r="F6" s="34">
        <f t="shared" si="3"/>
        <v>0</v>
      </c>
      <c r="G6" s="34">
        <f t="shared" si="3"/>
        <v>1</v>
      </c>
      <c r="H6" s="34" t="str">
        <f t="shared" si="3"/>
        <v>大分県　日田市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64.349999999999994</v>
      </c>
      <c r="P6" s="35">
        <f t="shared" si="3"/>
        <v>74.930000000000007</v>
      </c>
      <c r="Q6" s="35">
        <f t="shared" si="3"/>
        <v>3110</v>
      </c>
      <c r="R6" s="35">
        <f t="shared" si="3"/>
        <v>65861</v>
      </c>
      <c r="S6" s="35">
        <f t="shared" si="3"/>
        <v>666.03</v>
      </c>
      <c r="T6" s="35">
        <f t="shared" si="3"/>
        <v>98.89</v>
      </c>
      <c r="U6" s="35">
        <f t="shared" si="3"/>
        <v>48876</v>
      </c>
      <c r="V6" s="35">
        <f t="shared" si="3"/>
        <v>27.66</v>
      </c>
      <c r="W6" s="35">
        <f t="shared" si="3"/>
        <v>1767.03</v>
      </c>
      <c r="X6" s="36">
        <f>IF(X7="",NA(),X7)</f>
        <v>129.35</v>
      </c>
      <c r="Y6" s="36">
        <f t="shared" ref="Y6:AG6" si="4">IF(Y7="",NA(),Y7)</f>
        <v>117.61</v>
      </c>
      <c r="Z6" s="36">
        <f t="shared" si="4"/>
        <v>120.5</v>
      </c>
      <c r="AA6" s="36">
        <f t="shared" si="4"/>
        <v>115.55</v>
      </c>
      <c r="AB6" s="36">
        <f t="shared" si="4"/>
        <v>117.92</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171.29</v>
      </c>
      <c r="AU6" s="36">
        <f t="shared" ref="AU6:BC6" si="6">IF(AU7="",NA(),AU7)</f>
        <v>338.38</v>
      </c>
      <c r="AV6" s="36">
        <f t="shared" si="6"/>
        <v>493.67</v>
      </c>
      <c r="AW6" s="36">
        <f t="shared" si="6"/>
        <v>607.41999999999996</v>
      </c>
      <c r="AX6" s="36">
        <f t="shared" si="6"/>
        <v>611.20000000000005</v>
      </c>
      <c r="AY6" s="36">
        <f t="shared" si="6"/>
        <v>382.09</v>
      </c>
      <c r="AZ6" s="36">
        <f t="shared" si="6"/>
        <v>371.31</v>
      </c>
      <c r="BA6" s="36">
        <f t="shared" si="6"/>
        <v>377.63</v>
      </c>
      <c r="BB6" s="36">
        <f t="shared" si="6"/>
        <v>357.34</v>
      </c>
      <c r="BC6" s="36">
        <f t="shared" si="6"/>
        <v>366.03</v>
      </c>
      <c r="BD6" s="35" t="str">
        <f>IF(BD7="","",IF(BD7="-","【-】","【"&amp;SUBSTITUTE(TEXT(BD7,"#,##0.00"),"-","△")&amp;"】"))</f>
        <v>【261.93】</v>
      </c>
      <c r="BE6" s="36">
        <f>IF(BE7="",NA(),BE7)</f>
        <v>517.66</v>
      </c>
      <c r="BF6" s="36">
        <f t="shared" ref="BF6:BN6" si="7">IF(BF7="",NA(),BF7)</f>
        <v>506.64</v>
      </c>
      <c r="BG6" s="36">
        <f t="shared" si="7"/>
        <v>475.44</v>
      </c>
      <c r="BH6" s="36">
        <f t="shared" si="7"/>
        <v>467.39</v>
      </c>
      <c r="BI6" s="36">
        <f t="shared" si="7"/>
        <v>449.49</v>
      </c>
      <c r="BJ6" s="36">
        <f t="shared" si="7"/>
        <v>385.06</v>
      </c>
      <c r="BK6" s="36">
        <f t="shared" si="7"/>
        <v>373.09</v>
      </c>
      <c r="BL6" s="36">
        <f t="shared" si="7"/>
        <v>364.71</v>
      </c>
      <c r="BM6" s="36">
        <f t="shared" si="7"/>
        <v>373.69</v>
      </c>
      <c r="BN6" s="36">
        <f t="shared" si="7"/>
        <v>370.12</v>
      </c>
      <c r="BO6" s="35" t="str">
        <f>IF(BO7="","",IF(BO7="-","【-】","【"&amp;SUBSTITUTE(TEXT(BO7,"#,##0.00"),"-","△")&amp;"】"))</f>
        <v>【270.46】</v>
      </c>
      <c r="BP6" s="36">
        <f>IF(BP7="",NA(),BP7)</f>
        <v>121.3</v>
      </c>
      <c r="BQ6" s="36">
        <f t="shared" ref="BQ6:BY6" si="8">IF(BQ7="",NA(),BQ7)</f>
        <v>109.33</v>
      </c>
      <c r="BR6" s="36">
        <f t="shared" si="8"/>
        <v>111.67</v>
      </c>
      <c r="BS6" s="36">
        <f t="shared" si="8"/>
        <v>108.85</v>
      </c>
      <c r="BT6" s="36">
        <f t="shared" si="8"/>
        <v>113.52</v>
      </c>
      <c r="BU6" s="36">
        <f t="shared" si="8"/>
        <v>99.07</v>
      </c>
      <c r="BV6" s="36">
        <f t="shared" si="8"/>
        <v>99.99</v>
      </c>
      <c r="BW6" s="36">
        <f t="shared" si="8"/>
        <v>100.65</v>
      </c>
      <c r="BX6" s="36">
        <f t="shared" si="8"/>
        <v>99.87</v>
      </c>
      <c r="BY6" s="36">
        <f t="shared" si="8"/>
        <v>100.42</v>
      </c>
      <c r="BZ6" s="35" t="str">
        <f>IF(BZ7="","",IF(BZ7="-","【-】","【"&amp;SUBSTITUTE(TEXT(BZ7,"#,##0.00"),"-","△")&amp;"】"))</f>
        <v>【103.91】</v>
      </c>
      <c r="CA6" s="36">
        <f>IF(CA7="",NA(),CA7)</f>
        <v>132.91999999999999</v>
      </c>
      <c r="CB6" s="36">
        <f t="shared" ref="CB6:CJ6" si="9">IF(CB7="",NA(),CB7)</f>
        <v>147.68</v>
      </c>
      <c r="CC6" s="36">
        <f t="shared" si="9"/>
        <v>144.71</v>
      </c>
      <c r="CD6" s="36">
        <f t="shared" si="9"/>
        <v>148.36000000000001</v>
      </c>
      <c r="CE6" s="36">
        <f t="shared" si="9"/>
        <v>142.18</v>
      </c>
      <c r="CF6" s="36">
        <f t="shared" si="9"/>
        <v>173.03</v>
      </c>
      <c r="CG6" s="36">
        <f t="shared" si="9"/>
        <v>171.15</v>
      </c>
      <c r="CH6" s="36">
        <f t="shared" si="9"/>
        <v>170.19</v>
      </c>
      <c r="CI6" s="36">
        <f t="shared" si="9"/>
        <v>171.81</v>
      </c>
      <c r="CJ6" s="36">
        <f t="shared" si="9"/>
        <v>171.67</v>
      </c>
      <c r="CK6" s="35" t="str">
        <f>IF(CK7="","",IF(CK7="-","【-】","【"&amp;SUBSTITUTE(TEXT(CK7,"#,##0.00"),"-","△")&amp;"】"))</f>
        <v>【167.11】</v>
      </c>
      <c r="CL6" s="36">
        <f>IF(CL7="",NA(),CL7)</f>
        <v>55.8</v>
      </c>
      <c r="CM6" s="36">
        <f t="shared" ref="CM6:CU6" si="10">IF(CM7="",NA(),CM7)</f>
        <v>55.18</v>
      </c>
      <c r="CN6" s="36">
        <f t="shared" si="10"/>
        <v>55.69</v>
      </c>
      <c r="CO6" s="36">
        <f t="shared" si="10"/>
        <v>57.84</v>
      </c>
      <c r="CP6" s="36">
        <f t="shared" si="10"/>
        <v>56.73</v>
      </c>
      <c r="CQ6" s="36">
        <f t="shared" si="10"/>
        <v>58.58</v>
      </c>
      <c r="CR6" s="36">
        <f t="shared" si="10"/>
        <v>58.53</v>
      </c>
      <c r="CS6" s="36">
        <f t="shared" si="10"/>
        <v>59.01</v>
      </c>
      <c r="CT6" s="36">
        <f t="shared" si="10"/>
        <v>60.03</v>
      </c>
      <c r="CU6" s="36">
        <f t="shared" si="10"/>
        <v>59.74</v>
      </c>
      <c r="CV6" s="35" t="str">
        <f>IF(CV7="","",IF(CV7="-","【-】","【"&amp;SUBSTITUTE(TEXT(CV7,"#,##0.00"),"-","△")&amp;"】"))</f>
        <v>【60.27】</v>
      </c>
      <c r="CW6" s="36">
        <f>IF(CW7="",NA(),CW7)</f>
        <v>91.81</v>
      </c>
      <c r="CX6" s="36">
        <f t="shared" ref="CX6:DF6" si="11">IF(CX7="",NA(),CX7)</f>
        <v>91.61</v>
      </c>
      <c r="CY6" s="36">
        <f t="shared" si="11"/>
        <v>91.56</v>
      </c>
      <c r="CZ6" s="36">
        <f t="shared" si="11"/>
        <v>86.86</v>
      </c>
      <c r="DA6" s="36">
        <f t="shared" si="11"/>
        <v>89</v>
      </c>
      <c r="DB6" s="36">
        <f t="shared" si="11"/>
        <v>85.23</v>
      </c>
      <c r="DC6" s="36">
        <f t="shared" si="11"/>
        <v>85.26</v>
      </c>
      <c r="DD6" s="36">
        <f t="shared" si="11"/>
        <v>85.37</v>
      </c>
      <c r="DE6" s="36">
        <f t="shared" si="11"/>
        <v>84.81</v>
      </c>
      <c r="DF6" s="36">
        <f t="shared" si="11"/>
        <v>84.8</v>
      </c>
      <c r="DG6" s="35" t="str">
        <f>IF(DG7="","",IF(DG7="-","【-】","【"&amp;SUBSTITUTE(TEXT(DG7,"#,##0.00"),"-","△")&amp;"】"))</f>
        <v>【89.92】</v>
      </c>
      <c r="DH6" s="36">
        <f>IF(DH7="",NA(),DH7)</f>
        <v>38.78</v>
      </c>
      <c r="DI6" s="36">
        <f t="shared" ref="DI6:DQ6" si="12">IF(DI7="",NA(),DI7)</f>
        <v>39.58</v>
      </c>
      <c r="DJ6" s="36">
        <f t="shared" si="12"/>
        <v>41.59</v>
      </c>
      <c r="DK6" s="36">
        <f t="shared" si="12"/>
        <v>43.43</v>
      </c>
      <c r="DL6" s="36">
        <f t="shared" si="12"/>
        <v>45.45</v>
      </c>
      <c r="DM6" s="36">
        <f t="shared" si="12"/>
        <v>44.31</v>
      </c>
      <c r="DN6" s="36">
        <f t="shared" si="12"/>
        <v>45.75</v>
      </c>
      <c r="DO6" s="36">
        <f t="shared" si="12"/>
        <v>46.9</v>
      </c>
      <c r="DP6" s="36">
        <f t="shared" si="12"/>
        <v>47.28</v>
      </c>
      <c r="DQ6" s="36">
        <f t="shared" si="12"/>
        <v>47.66</v>
      </c>
      <c r="DR6" s="35" t="str">
        <f>IF(DR7="","",IF(DR7="-","【-】","【"&amp;SUBSTITUTE(TEXT(DR7,"#,##0.00"),"-","△")&amp;"】"))</f>
        <v>【48.85】</v>
      </c>
      <c r="DS6" s="36">
        <f>IF(DS7="",NA(),DS7)</f>
        <v>5.43</v>
      </c>
      <c r="DT6" s="36">
        <f t="shared" ref="DT6:EB6" si="13">IF(DT7="",NA(),DT7)</f>
        <v>5.14</v>
      </c>
      <c r="DU6" s="36">
        <f t="shared" si="13"/>
        <v>6.85</v>
      </c>
      <c r="DV6" s="36">
        <f t="shared" si="13"/>
        <v>7.23</v>
      </c>
      <c r="DW6" s="36">
        <f t="shared" si="13"/>
        <v>8.2200000000000006</v>
      </c>
      <c r="DX6" s="36">
        <f t="shared" si="13"/>
        <v>10.09</v>
      </c>
      <c r="DY6" s="36">
        <f t="shared" si="13"/>
        <v>10.54</v>
      </c>
      <c r="DZ6" s="36">
        <f t="shared" si="13"/>
        <v>12.03</v>
      </c>
      <c r="EA6" s="36">
        <f t="shared" si="13"/>
        <v>12.19</v>
      </c>
      <c r="EB6" s="36">
        <f t="shared" si="13"/>
        <v>15.1</v>
      </c>
      <c r="EC6" s="35" t="str">
        <f>IF(EC7="","",IF(EC7="-","【-】","【"&amp;SUBSTITUTE(TEXT(EC7,"#,##0.00"),"-","△")&amp;"】"))</f>
        <v>【17.80】</v>
      </c>
      <c r="ED6" s="36">
        <f>IF(ED7="",NA(),ED7)</f>
        <v>3.13</v>
      </c>
      <c r="EE6" s="36">
        <f t="shared" ref="EE6:EM6" si="14">IF(EE7="",NA(),EE7)</f>
        <v>0.55000000000000004</v>
      </c>
      <c r="EF6" s="36">
        <f t="shared" si="14"/>
        <v>0.79</v>
      </c>
      <c r="EG6" s="36">
        <f t="shared" si="14"/>
        <v>1.84</v>
      </c>
      <c r="EH6" s="36">
        <f t="shared" si="14"/>
        <v>0.69</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c r="A7" s="29"/>
      <c r="B7" s="38">
        <v>2018</v>
      </c>
      <c r="C7" s="38">
        <v>442046</v>
      </c>
      <c r="D7" s="38">
        <v>46</v>
      </c>
      <c r="E7" s="38">
        <v>1</v>
      </c>
      <c r="F7" s="38">
        <v>0</v>
      </c>
      <c r="G7" s="38">
        <v>1</v>
      </c>
      <c r="H7" s="38" t="s">
        <v>93</v>
      </c>
      <c r="I7" s="38" t="s">
        <v>94</v>
      </c>
      <c r="J7" s="38" t="s">
        <v>95</v>
      </c>
      <c r="K7" s="38" t="s">
        <v>96</v>
      </c>
      <c r="L7" s="38" t="s">
        <v>97</v>
      </c>
      <c r="M7" s="38" t="s">
        <v>98</v>
      </c>
      <c r="N7" s="39" t="s">
        <v>99</v>
      </c>
      <c r="O7" s="39">
        <v>64.349999999999994</v>
      </c>
      <c r="P7" s="39">
        <v>74.930000000000007</v>
      </c>
      <c r="Q7" s="39">
        <v>3110</v>
      </c>
      <c r="R7" s="39">
        <v>65861</v>
      </c>
      <c r="S7" s="39">
        <v>666.03</v>
      </c>
      <c r="T7" s="39">
        <v>98.89</v>
      </c>
      <c r="U7" s="39">
        <v>48876</v>
      </c>
      <c r="V7" s="39">
        <v>27.66</v>
      </c>
      <c r="W7" s="39">
        <v>1767.03</v>
      </c>
      <c r="X7" s="39">
        <v>129.35</v>
      </c>
      <c r="Y7" s="39">
        <v>117.61</v>
      </c>
      <c r="Z7" s="39">
        <v>120.5</v>
      </c>
      <c r="AA7" s="39">
        <v>115.55</v>
      </c>
      <c r="AB7" s="39">
        <v>117.92</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171.29</v>
      </c>
      <c r="AU7" s="39">
        <v>338.38</v>
      </c>
      <c r="AV7" s="39">
        <v>493.67</v>
      </c>
      <c r="AW7" s="39">
        <v>607.41999999999996</v>
      </c>
      <c r="AX7" s="39">
        <v>611.20000000000005</v>
      </c>
      <c r="AY7" s="39">
        <v>382.09</v>
      </c>
      <c r="AZ7" s="39">
        <v>371.31</v>
      </c>
      <c r="BA7" s="39">
        <v>377.63</v>
      </c>
      <c r="BB7" s="39">
        <v>357.34</v>
      </c>
      <c r="BC7" s="39">
        <v>366.03</v>
      </c>
      <c r="BD7" s="39">
        <v>261.93</v>
      </c>
      <c r="BE7" s="39">
        <v>517.66</v>
      </c>
      <c r="BF7" s="39">
        <v>506.64</v>
      </c>
      <c r="BG7" s="39">
        <v>475.44</v>
      </c>
      <c r="BH7" s="39">
        <v>467.39</v>
      </c>
      <c r="BI7" s="39">
        <v>449.49</v>
      </c>
      <c r="BJ7" s="39">
        <v>385.06</v>
      </c>
      <c r="BK7" s="39">
        <v>373.09</v>
      </c>
      <c r="BL7" s="39">
        <v>364.71</v>
      </c>
      <c r="BM7" s="39">
        <v>373.69</v>
      </c>
      <c r="BN7" s="39">
        <v>370.12</v>
      </c>
      <c r="BO7" s="39">
        <v>270.45999999999998</v>
      </c>
      <c r="BP7" s="39">
        <v>121.3</v>
      </c>
      <c r="BQ7" s="39">
        <v>109.33</v>
      </c>
      <c r="BR7" s="39">
        <v>111.67</v>
      </c>
      <c r="BS7" s="39">
        <v>108.85</v>
      </c>
      <c r="BT7" s="39">
        <v>113.52</v>
      </c>
      <c r="BU7" s="39">
        <v>99.07</v>
      </c>
      <c r="BV7" s="39">
        <v>99.99</v>
      </c>
      <c r="BW7" s="39">
        <v>100.65</v>
      </c>
      <c r="BX7" s="39">
        <v>99.87</v>
      </c>
      <c r="BY7" s="39">
        <v>100.42</v>
      </c>
      <c r="BZ7" s="39">
        <v>103.91</v>
      </c>
      <c r="CA7" s="39">
        <v>132.91999999999999</v>
      </c>
      <c r="CB7" s="39">
        <v>147.68</v>
      </c>
      <c r="CC7" s="39">
        <v>144.71</v>
      </c>
      <c r="CD7" s="39">
        <v>148.36000000000001</v>
      </c>
      <c r="CE7" s="39">
        <v>142.18</v>
      </c>
      <c r="CF7" s="39">
        <v>173.03</v>
      </c>
      <c r="CG7" s="39">
        <v>171.15</v>
      </c>
      <c r="CH7" s="39">
        <v>170.19</v>
      </c>
      <c r="CI7" s="39">
        <v>171.81</v>
      </c>
      <c r="CJ7" s="39">
        <v>171.67</v>
      </c>
      <c r="CK7" s="39">
        <v>167.11</v>
      </c>
      <c r="CL7" s="39">
        <v>55.8</v>
      </c>
      <c r="CM7" s="39">
        <v>55.18</v>
      </c>
      <c r="CN7" s="39">
        <v>55.69</v>
      </c>
      <c r="CO7" s="39">
        <v>57.84</v>
      </c>
      <c r="CP7" s="39">
        <v>56.73</v>
      </c>
      <c r="CQ7" s="39">
        <v>58.58</v>
      </c>
      <c r="CR7" s="39">
        <v>58.53</v>
      </c>
      <c r="CS7" s="39">
        <v>59.01</v>
      </c>
      <c r="CT7" s="39">
        <v>60.03</v>
      </c>
      <c r="CU7" s="39">
        <v>59.74</v>
      </c>
      <c r="CV7" s="39">
        <v>60.27</v>
      </c>
      <c r="CW7" s="39">
        <v>91.81</v>
      </c>
      <c r="CX7" s="39">
        <v>91.61</v>
      </c>
      <c r="CY7" s="39">
        <v>91.56</v>
      </c>
      <c r="CZ7" s="39">
        <v>86.86</v>
      </c>
      <c r="DA7" s="39">
        <v>89</v>
      </c>
      <c r="DB7" s="39">
        <v>85.23</v>
      </c>
      <c r="DC7" s="39">
        <v>85.26</v>
      </c>
      <c r="DD7" s="39">
        <v>85.37</v>
      </c>
      <c r="DE7" s="39">
        <v>84.81</v>
      </c>
      <c r="DF7" s="39">
        <v>84.8</v>
      </c>
      <c r="DG7" s="39">
        <v>89.92</v>
      </c>
      <c r="DH7" s="39">
        <v>38.78</v>
      </c>
      <c r="DI7" s="39">
        <v>39.58</v>
      </c>
      <c r="DJ7" s="39">
        <v>41.59</v>
      </c>
      <c r="DK7" s="39">
        <v>43.43</v>
      </c>
      <c r="DL7" s="39">
        <v>45.45</v>
      </c>
      <c r="DM7" s="39">
        <v>44.31</v>
      </c>
      <c r="DN7" s="39">
        <v>45.75</v>
      </c>
      <c r="DO7" s="39">
        <v>46.9</v>
      </c>
      <c r="DP7" s="39">
        <v>47.28</v>
      </c>
      <c r="DQ7" s="39">
        <v>47.66</v>
      </c>
      <c r="DR7" s="39">
        <v>48.85</v>
      </c>
      <c r="DS7" s="39">
        <v>5.43</v>
      </c>
      <c r="DT7" s="39">
        <v>5.14</v>
      </c>
      <c r="DU7" s="39">
        <v>6.85</v>
      </c>
      <c r="DV7" s="39">
        <v>7.23</v>
      </c>
      <c r="DW7" s="39">
        <v>8.2200000000000006</v>
      </c>
      <c r="DX7" s="39">
        <v>10.09</v>
      </c>
      <c r="DY7" s="39">
        <v>10.54</v>
      </c>
      <c r="DZ7" s="39">
        <v>12.03</v>
      </c>
      <c r="EA7" s="39">
        <v>12.19</v>
      </c>
      <c r="EB7" s="39">
        <v>15.1</v>
      </c>
      <c r="EC7" s="39">
        <v>17.8</v>
      </c>
      <c r="ED7" s="39">
        <v>3.13</v>
      </c>
      <c r="EE7" s="39">
        <v>0.55000000000000004</v>
      </c>
      <c r="EF7" s="39">
        <v>0.79</v>
      </c>
      <c r="EG7" s="39">
        <v>1.84</v>
      </c>
      <c r="EH7" s="39">
        <v>0.69</v>
      </c>
      <c r="EI7" s="39">
        <v>0.6</v>
      </c>
      <c r="EJ7" s="39">
        <v>0.56000000000000005</v>
      </c>
      <c r="EK7" s="39">
        <v>0.61</v>
      </c>
      <c r="EL7" s="39">
        <v>0.51</v>
      </c>
      <c r="EM7" s="39">
        <v>0.57999999999999996</v>
      </c>
      <c r="EN7" s="39">
        <v>0.7</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浅井務</cp:lastModifiedBy>
  <cp:lastPrinted>2020-01-27T08:38:27Z</cp:lastPrinted>
  <dcterms:created xsi:type="dcterms:W3CDTF">2019-12-05T04:30:43Z</dcterms:created>
  <dcterms:modified xsi:type="dcterms:W3CDTF">2020-01-27T08:38:58Z</dcterms:modified>
  <cp:category/>
</cp:coreProperties>
</file>