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idou1\Desktop\調査もの\"/>
    </mc:Choice>
  </mc:AlternateContent>
  <workbookProtection workbookAlgorithmName="SHA-512" workbookHashValue="G+sgbVzpPUAIGUGKkiLapIL/AHaJ0dVxVTVPmdPiuT8YZwXSV/b2kWAsskaevuXNkvBg29adPW43UmGxS0qBzg==" workbookSaltValue="uYDUzlfSNTJ/5j2+KMRc0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<sst xmlns="http://schemas.openxmlformats.org/spreadsheetml/2006/main" count="220" uniqueCount="107">
  <si>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</si>
  <si>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</si>
  <si>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</si>
  <si>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</si>
  <si>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</si>
  <si>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</si>
  <si>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</si>
  <si>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</si>
  <si>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</si>
  <si>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</si>
  <si>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</si>
  <si>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</si>
  <si>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</si>
  <si>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</si>
  <si>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</si>
  <si>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</si>
  <si>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</si>
  <si>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</si>
  <si>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</si>
  <si>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</si>
  <si>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</si>
  <si>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</si>
  <si>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</si>
  <si>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</si>
  <si>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</si>
  <si>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</si>
  <si>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</si>
  <si>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</si>
  <si>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</si>
  <si>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</si>
  <si>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</si>
  <si>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</si>
  <si>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</si>
  <si>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</si>
  <si>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</si>
  <si>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</si>
  <si>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</si>
  <si>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</si>
  <si>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</si>
  <si>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</si>
  <si>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</si>
  <si>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</si>
  <si>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</si>
  <si>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</si>
  <si>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</si>
  <si>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</si>
  <si>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</si>
  <si>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</si>
  <si>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</si>
  <si>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</si>
  <si>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</si>
  <si>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</si>
  <si>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</si>
  <si>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</si>
  <si>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</si>
  <si>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</si>
  <si>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</si>
  <si>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</si>
  <si>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</si>
  <si>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</si>
  <si>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</si>
  <si>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</si>
  <si>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</si>
  <si>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</si>
  <si>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</si>
  <si>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</si>
  <si>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</si>
  <si>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</si>
  <si>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</si>
  <si>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</si>
  <si>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</si>
  <si>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</si>
  <si>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</si>
  <si>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</si>
  <si>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</si>
  <si>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</si>
  <si>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</si>
  <si>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</si>
  <si>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</si>
  <si>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</si>
  <si>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</si>
  <si>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</si>
  <si>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</si>
  <si>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</si>
  <si>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</si>
  <si>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</si>
  <si>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</si>
  <si>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</si>
  <si>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</si>
  <si>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</si>
  <si>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</si>
  <si>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</si>
  <si>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</si>
  <si>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</si>
  <si>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</si>
  <si>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</si>
  <si>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</si>
  <si>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</si>
  <si>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</si>
  <si>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</si>
  <si>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</si>
  <si>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</si>
  <si>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</si>
  <si>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</si>
  <si>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最大の課題である有収率が昨年度と比較し減少しています。また、類似団体平均値と比較しても依然として低い水準となっています。
　給水人口の減少により、給水収益が減少する中で、今後、老朽化施設の更新が必要となっています。平成29年度にアセットマネジメントによる更新需要の見通しを行った結果、中長期的には水道料金の改定なくしては健全な事業経営ができない状況となっています。今後、策定した経営戦略に沿って、経営基盤の強化を図っていきます。</t>
    <rPh sb="13" eb="16">
      <t>サクネンド</t>
    </rPh>
    <rPh sb="17" eb="19">
      <t>ヒカク</t>
    </rPh>
    <rPh sb="20" eb="22">
      <t>ゲンショウ</t>
    </rPh>
    <rPh sb="31" eb="33">
      <t>ルイジ</t>
    </rPh>
    <rPh sb="33" eb="35">
      <t>ダンタイ</t>
    </rPh>
    <rPh sb="39" eb="41">
      <t>ヒカク</t>
    </rPh>
    <phoneticPr fontId="4"/>
  </si>
  <si>
    <t>①『経常収支比率』：平成30年度は職員数の減により100%を超えていますが一過性のものであり、今後収益は減収する見込みです。経費等の削減により、経営改善をさらに進めていく必要があります。
③『流動比率』：類似団体平均と比較し大きく上回っており、短期的な支払能力は問題ありません。
④『企業債残高対給水収益比率』：類似団体平均値と比較して低い比率となっていますが、今後、施設整備や老朽化した施設の更新等による企業債の増加が見込まれます。
⑤『料金回収率』：類似団体を上回っています。今後、老朽化施設の更新を見据え、経常費用の削減をしつつ、料金改定を視野に入れる必要があります。
⑥『給水原価』：類似団体平均値と比較して低い状況ですが、今後、老朽化施設の更新により増加するものと考えられます。
⑦『施設利用率』：類似団体平均値を上回る水準で推移し、前年より若干減少していますが、配水管からの漏水の影響もあるため、注意する必要があります。
⑧『有収率』：前年より減少しており、また類似団体平均値と比較して低くなっています。配水管の漏水が原因と考えられるため、老朽管の更新等漏水対策が急務となっています。</t>
    <rPh sb="10" eb="12">
      <t>ヘイセイ</t>
    </rPh>
    <rPh sb="14" eb="16">
      <t>ネンド</t>
    </rPh>
    <rPh sb="17" eb="19">
      <t>ショクイン</t>
    </rPh>
    <rPh sb="19" eb="20">
      <t>スウ</t>
    </rPh>
    <rPh sb="21" eb="22">
      <t>ゲン</t>
    </rPh>
    <rPh sb="37" eb="40">
      <t>イッカセイ</t>
    </rPh>
    <rPh sb="102" eb="104">
      <t>ルイジ</t>
    </rPh>
    <rPh sb="104" eb="106">
      <t>ダンタイ</t>
    </rPh>
    <rPh sb="156" eb="158">
      <t>ルイジ</t>
    </rPh>
    <rPh sb="158" eb="160">
      <t>ダンタイ</t>
    </rPh>
    <rPh sb="227" eb="229">
      <t>ルイジ</t>
    </rPh>
    <rPh sb="229" eb="231">
      <t>ダンタイ</t>
    </rPh>
    <rPh sb="232" eb="234">
      <t>ウワマワ</t>
    </rPh>
    <rPh sb="296" eb="298">
      <t>ルイジ</t>
    </rPh>
    <rPh sb="298" eb="300">
      <t>ダンタイ</t>
    </rPh>
    <rPh sb="310" eb="312">
      <t>ジョウキョウ</t>
    </rPh>
    <rPh sb="354" eb="356">
      <t>ルイジ</t>
    </rPh>
    <rPh sb="356" eb="358">
      <t>ダンタイ</t>
    </rPh>
    <rPh sb="428" eb="430">
      <t>ゲンショウ</t>
    </rPh>
    <rPh sb="437" eb="439">
      <t>ルイジ</t>
    </rPh>
    <rPh sb="439" eb="441">
      <t>ダンタイ</t>
    </rPh>
    <phoneticPr fontId="4"/>
  </si>
  <si>
    <t>①『有形固定資産減価償却率』：類似団体平均値と比較し低い値ですが、毎年増加傾向にあり、施設の老朽化が進んでいることが分かります。今後も計画的な更新を図る必要があります。
②『管路経年化率』：類似団体平均値と比較して高い水準となっており、老朽化が進んでいることが分かります。有収率の低下にもつながるため、今後も計画的な更新を図る必要があります。
③『管路更新率』：平成28年度まで類似団体平均値と比較して平均的な水準で推移していましたが、平成29年度より電線類無電柱化事業等に係る布設替えにより、数値が上昇しています。有収率の低下にもつながるため、今後も計画的な更新を図る必要があります。</t>
    <rPh sb="15" eb="17">
      <t>ルイジ</t>
    </rPh>
    <rPh sb="17" eb="19">
      <t>ダンタイ</t>
    </rPh>
    <rPh sb="33" eb="35">
      <t>マイトシ</t>
    </rPh>
    <rPh sb="95" eb="97">
      <t>ルイジ</t>
    </rPh>
    <rPh sb="97" eb="99">
      <t>ダンタイ</t>
    </rPh>
    <rPh sb="181" eb="183">
      <t>ヘイセイ</t>
    </rPh>
    <rPh sb="185" eb="187">
      <t>ネンド</t>
    </rPh>
    <rPh sb="189" eb="191">
      <t>ルイジ</t>
    </rPh>
    <rPh sb="191" eb="193">
      <t>ダンタイ</t>
    </rPh>
    <rPh sb="218" eb="220">
      <t>ヘイセイ</t>
    </rPh>
    <rPh sb="222" eb="224">
      <t>ネンド</t>
    </rPh>
    <rPh sb="226" eb="228">
      <t>デンセン</t>
    </rPh>
    <rPh sb="228" eb="229">
      <t>ルイ</t>
    </rPh>
    <rPh sb="229" eb="231">
      <t>ムデン</t>
    </rPh>
    <rPh sb="231" eb="232">
      <t>チュウ</t>
    </rPh>
    <rPh sb="232" eb="233">
      <t>カ</t>
    </rPh>
    <rPh sb="233" eb="235">
      <t>ジギョウ</t>
    </rPh>
    <rPh sb="235" eb="236">
      <t>トウ</t>
    </rPh>
    <rPh sb="237" eb="238">
      <t>カカ</t>
    </rPh>
    <rPh sb="239" eb="241">
      <t>フセツ</t>
    </rPh>
    <rPh sb="241" eb="242">
      <t>ガ</t>
    </rPh>
    <rPh sb="247" eb="249">
      <t>スウチ</t>
    </rPh>
    <rPh sb="250" eb="25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</si>
</sst>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0.74</c:v>
                </c:pt>
                <c:pt idx="1">
                  <c:v>0.91</c:v>
                </c:pt>
                <c:pt idx="2">
                  <c:v>0.49</c:v>
                </c:pt>
                <c:pt idx="3">
                  <c:v>1.08</c:v>
                </c:pt>
                <c:pt idx="4">
                  <c:v>0.99</c:v>
                </c:pt>
              </c:numCache>
            </c:numRef>
          </c:val>
          <c:extLst>
            <c:ext xmlns:c16="http://schemas.microsoft.com/office/drawing/2014/chart" uri="{C3380CC4-5D6E-409C-BE32-E72D297353CC}">
              <c16:uniqueId val="{00000000-F20E-4B90-9AA2-A567D69026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F20E-4B90-9AA2-A567D69026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61.7</c:v>
                </c:pt>
                <c:pt idx="1">
                  <c:v>63.25</c:v>
                </c:pt>
                <c:pt idx="2">
                  <c:v>55.71</c:v>
                </c:pt>
                <c:pt idx="3">
                  <c:v>58.88</c:v>
                </c:pt>
                <c:pt idx="4">
                  <c:v>58.44</c:v>
                </c:pt>
              </c:numCache>
            </c:numRef>
          </c:val>
          <c:extLst>
            <c:ext xmlns:c16="http://schemas.microsoft.com/office/drawing/2014/chart" uri="{C3380CC4-5D6E-409C-BE32-E72D297353CC}">
              <c16:uniqueId val="{00000000-4111-41D5-867C-8EDAEAD15A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4111-41D5-867C-8EDAEAD15A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66.84</c:v>
                </c:pt>
                <c:pt idx="1">
                  <c:v>64.5</c:v>
                </c:pt>
                <c:pt idx="2">
                  <c:v>71.84</c:v>
                </c:pt>
                <c:pt idx="3">
                  <c:v>67.34</c:v>
                </c:pt>
                <c:pt idx="4">
                  <c:v>65.680000000000007</c:v>
                </c:pt>
              </c:numCache>
            </c:numRef>
          </c:val>
          <c:extLst>
            <c:ext xmlns:c16="http://schemas.microsoft.com/office/drawing/2014/chart" uri="{C3380CC4-5D6E-409C-BE32-E72D297353CC}">
              <c16:uniqueId val="{00000000-ECFB-4E72-9FC7-C586036C37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ECFB-4E72-9FC7-C586036C37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97.22</c:v>
                </c:pt>
                <c:pt idx="1">
                  <c:v>104.99</c:v>
                </c:pt>
                <c:pt idx="2">
                  <c:v>99.79</c:v>
                </c:pt>
                <c:pt idx="3">
                  <c:v>100.14</c:v>
                </c:pt>
                <c:pt idx="4">
                  <c:v>110.7</c:v>
                </c:pt>
              </c:numCache>
            </c:numRef>
          </c:val>
          <c:extLst>
            <c:ext xmlns:c16="http://schemas.microsoft.com/office/drawing/2014/chart" uri="{C3380CC4-5D6E-409C-BE32-E72D297353CC}">
              <c16:uniqueId val="{00000000-FFB8-43D9-AEE6-2EDA60FCDF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FFB8-43D9-AEE6-2EDA60FCDF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38.42</c:v>
                </c:pt>
                <c:pt idx="1">
                  <c:v>39.700000000000003</c:v>
                </c:pt>
                <c:pt idx="2">
                  <c:v>41.29</c:v>
                </c:pt>
                <c:pt idx="3">
                  <c:v>42.5</c:v>
                </c:pt>
                <c:pt idx="4">
                  <c:v>43.38</c:v>
                </c:pt>
              </c:numCache>
            </c:numRef>
          </c:val>
          <c:extLst>
            <c:ext xmlns:c16="http://schemas.microsoft.com/office/drawing/2014/chart" uri="{C3380CC4-5D6E-409C-BE32-E72D297353CC}">
              <c16:uniqueId val="{00000000-0DB8-47AE-A104-02372CEC42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0DB8-47AE-A104-02372CEC42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32.74</c:v>
                </c:pt>
                <c:pt idx="1">
                  <c:v>32.619999999999997</c:v>
                </c:pt>
                <c:pt idx="2">
                  <c:v>31.53</c:v>
                </c:pt>
                <c:pt idx="3">
                  <c:v>31.16</c:v>
                </c:pt>
                <c:pt idx="4">
                  <c:v>36.15</c:v>
                </c:pt>
              </c:numCache>
            </c:numRef>
          </c:val>
          <c:extLst>
            <c:ext xmlns:c16="http://schemas.microsoft.com/office/drawing/2014/chart" uri="{C3380CC4-5D6E-409C-BE32-E72D297353CC}">
              <c16:uniqueId val="{00000000-04F1-4368-B29A-ED3CC9F02C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04F1-4368-B29A-ED3CC9F02C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CE-49C7-A6D8-76F009C4CDB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0ECE-49C7-A6D8-76F009C4CDB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835.43</c:v>
                </c:pt>
                <c:pt idx="1">
                  <c:v>485.49</c:v>
                </c:pt>
                <c:pt idx="2">
                  <c:v>786.62</c:v>
                </c:pt>
                <c:pt idx="3">
                  <c:v>611.49</c:v>
                </c:pt>
                <c:pt idx="4">
                  <c:v>727.31</c:v>
                </c:pt>
              </c:numCache>
            </c:numRef>
          </c:val>
          <c:extLst>
            <c:ext xmlns:c16="http://schemas.microsoft.com/office/drawing/2014/chart" uri="{C3380CC4-5D6E-409C-BE32-E72D297353CC}">
              <c16:uniqueId val="{00000000-F5E6-4B1F-ABF2-186B53B444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F5E6-4B1F-ABF2-186B53B444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202.12</c:v>
                </c:pt>
                <c:pt idx="1">
                  <c:v>194.69</c:v>
                </c:pt>
                <c:pt idx="2">
                  <c:v>184.39</c:v>
                </c:pt>
                <c:pt idx="3">
                  <c:v>168.86</c:v>
                </c:pt>
                <c:pt idx="4">
                  <c:v>156.69999999999999</c:v>
                </c:pt>
              </c:numCache>
            </c:numRef>
          </c:val>
          <c:extLst>
            <c:ext xmlns:c16="http://schemas.microsoft.com/office/drawing/2014/chart" uri="{C3380CC4-5D6E-409C-BE32-E72D297353CC}">
              <c16:uniqueId val="{00000000-E19A-4B14-BD04-A536B12F27C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E19A-4B14-BD04-A536B12F27C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96.6</c:v>
                </c:pt>
                <c:pt idx="1">
                  <c:v>100.5</c:v>
                </c:pt>
                <c:pt idx="2">
                  <c:v>97.75</c:v>
                </c:pt>
                <c:pt idx="3">
                  <c:v>97.58</c:v>
                </c:pt>
                <c:pt idx="4">
                  <c:v>110.34</c:v>
                </c:pt>
              </c:numCache>
            </c:numRef>
          </c:val>
          <c:extLst>
            <c:ext xmlns:c16="http://schemas.microsoft.com/office/drawing/2014/chart" uri="{C3380CC4-5D6E-409C-BE32-E72D297353CC}">
              <c16:uniqueId val="{00000000-402E-4381-8FE3-395377B4AA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402E-4381-8FE3-395377B4AA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187.27</c:v>
                </c:pt>
                <c:pt idx="1">
                  <c:v>180.71</c:v>
                </c:pt>
                <c:pt idx="2">
                  <c:v>186.03</c:v>
                </c:pt>
                <c:pt idx="3">
                  <c:v>187.07</c:v>
                </c:pt>
                <c:pt idx="4">
                  <c:v>165.86</c:v>
                </c:pt>
              </c:numCache>
            </c:numRef>
          </c:val>
          <c:extLst>
            <c:ext xmlns:c16="http://schemas.microsoft.com/office/drawing/2014/chart" uri="{C3380CC4-5D6E-409C-BE32-E72D297353CC}">
              <c16:uniqueId val="{00000000-A475-4453-8BF3-D5D5D43666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A475-4453-8BF3-D5D5D43666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竹田市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21886</v>
      </c>
      <c r="AM8" s="60"/>
      <c r="AN8" s="60"/>
      <c r="AO8" s="60"/>
      <c r="AP8" s="60"/>
      <c r="AQ8" s="60"/>
      <c r="AR8" s="60"/>
      <c r="AS8" s="60"/>
      <c r="AT8" s="51">
        <f>データ!$S$6</f>
        <v>477.53</v>
      </c>
      <c r="AU8" s="52"/>
      <c r="AV8" s="52"/>
      <c r="AW8" s="52"/>
      <c r="AX8" s="52"/>
      <c r="AY8" s="52"/>
      <c r="AZ8" s="52"/>
      <c r="BA8" s="52"/>
      <c r="BB8" s="53">
        <f>データ!$T$6</f>
        <v>45.83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86.05</v>
      </c>
      <c r="J10" s="52"/>
      <c r="K10" s="52"/>
      <c r="L10" s="52"/>
      <c r="M10" s="52"/>
      <c r="N10" s="52"/>
      <c r="O10" s="63"/>
      <c r="P10" s="53">
        <f>データ!$P$6</f>
        <v>30.6</v>
      </c>
      <c r="Q10" s="53"/>
      <c r="R10" s="53"/>
      <c r="S10" s="53"/>
      <c r="T10" s="53"/>
      <c r="U10" s="53"/>
      <c r="V10" s="53"/>
      <c r="W10" s="60">
        <f>データ!$Q$6</f>
        <v>3402</v>
      </c>
      <c r="X10" s="60"/>
      <c r="Y10" s="60"/>
      <c r="Z10" s="60"/>
      <c r="AA10" s="60"/>
      <c r="AB10" s="60"/>
      <c r="AC10" s="60"/>
      <c r="AD10" s="2"/>
      <c r="AE10" s="2"/>
      <c r="AF10" s="2"/>
      <c r="AG10" s="2"/>
      <c r="AH10" s="4"/>
      <c r="AI10" s="4"/>
      <c r="AJ10" s="4"/>
      <c r="AK10" s="4"/>
      <c r="AL10" s="60">
        <f>データ!$U$6</f>
        <v>6623</v>
      </c>
      <c r="AM10" s="60"/>
      <c r="AN10" s="60"/>
      <c r="AO10" s="60"/>
      <c r="AP10" s="60"/>
      <c r="AQ10" s="60"/>
      <c r="AR10" s="60"/>
      <c r="AS10" s="60"/>
      <c r="AT10" s="51">
        <f>データ!$V$6</f>
        <v>12.7</v>
      </c>
      <c r="AU10" s="52"/>
      <c r="AV10" s="52"/>
      <c r="AW10" s="52"/>
      <c r="AX10" s="52"/>
      <c r="AY10" s="52"/>
      <c r="AZ10" s="52"/>
      <c r="BA10" s="52"/>
      <c r="BB10" s="53">
        <f>データ!$W$6</f>
        <v>521.5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104</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FS9rblbAmZxJErcSLuftUMAsb+n225N3YQWd6XyroZ/I85Ypr7XNz2e7maH2zbuE1+fC5Q1piWcKGaNpEO7/Q==" saltValue="AjP0lRfXTCFINznsSAXn5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442089</v>
      </c>
      <c r="D6" s="34">
        <f t="shared" si="3"/>
        <v>46</v>
      </c>
      <c r="E6" s="34">
        <f t="shared" si="3"/>
        <v>1</v>
      </c>
      <c r="F6" s="34">
        <f t="shared" si="3"/>
        <v>0</v>
      </c>
      <c r="G6" s="34">
        <f t="shared" si="3"/>
        <v>1</v>
      </c>
      <c r="H6" s="34" t="str">
        <f t="shared" si="3"/>
        <v>大分県　竹田市</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86.05</v>
      </c>
      <c r="P6" s="35">
        <f t="shared" si="3"/>
        <v>30.6</v>
      </c>
      <c r="Q6" s="35">
        <f t="shared" si="3"/>
        <v>3402</v>
      </c>
      <c r="R6" s="35">
        <f t="shared" si="3"/>
        <v>21886</v>
      </c>
      <c r="S6" s="35">
        <f t="shared" si="3"/>
        <v>477.53</v>
      </c>
      <c r="T6" s="35">
        <f t="shared" si="3"/>
        <v>45.83</v>
      </c>
      <c r="U6" s="35">
        <f t="shared" si="3"/>
        <v>6623</v>
      </c>
      <c r="V6" s="35">
        <f t="shared" si="3"/>
        <v>12.7</v>
      </c>
      <c r="W6" s="35">
        <f t="shared" si="3"/>
        <v>521.5</v>
      </c>
      <c r="X6" s="36">
        <f>IF(X7="",NA(),X7)</f>
        <v>97.22</v>
      </c>
      <c r="Y6" s="36">
        <f t="shared" ref="Y6:AG6" si="4">IF(Y7="",NA(),Y7)</f>
        <v>104.99</v>
      </c>
      <c r="Z6" s="36">
        <f t="shared" si="4"/>
        <v>99.79</v>
      </c>
      <c r="AA6" s="36">
        <f t="shared" si="4"/>
        <v>100.14</v>
      </c>
      <c r="AB6" s="36">
        <f t="shared" si="4"/>
        <v>110.7</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835.43</v>
      </c>
      <c r="AU6" s="36">
        <f t="shared" ref="AU6:BC6" si="6">IF(AU7="",NA(),AU7)</f>
        <v>485.49</v>
      </c>
      <c r="AV6" s="36">
        <f t="shared" si="6"/>
        <v>786.62</v>
      </c>
      <c r="AW6" s="36">
        <f t="shared" si="6"/>
        <v>611.49</v>
      </c>
      <c r="AX6" s="36">
        <f t="shared" si="6"/>
        <v>727.31</v>
      </c>
      <c r="AY6" s="36">
        <f t="shared" si="6"/>
        <v>434.72</v>
      </c>
      <c r="AZ6" s="36">
        <f t="shared" si="6"/>
        <v>416.14</v>
      </c>
      <c r="BA6" s="36">
        <f t="shared" si="6"/>
        <v>371.89</v>
      </c>
      <c r="BB6" s="36">
        <f t="shared" si="6"/>
        <v>293.23</v>
      </c>
      <c r="BC6" s="36">
        <f t="shared" si="6"/>
        <v>300.14</v>
      </c>
      <c r="BD6" s="35" t="str">
        <f>IF(BD7="","",IF(BD7="-","【-】","【"&amp;SUBSTITUTE(TEXT(BD7,"#,##0.00"),"-","△")&amp;"】"))</f>
        <v>【261.93】</v>
      </c>
      <c r="BE6" s="36">
        <f>IF(BE7="",NA(),BE7)</f>
        <v>202.12</v>
      </c>
      <c r="BF6" s="36">
        <f t="shared" ref="BF6:BN6" si="7">IF(BF7="",NA(),BF7)</f>
        <v>194.69</v>
      </c>
      <c r="BG6" s="36">
        <f t="shared" si="7"/>
        <v>184.39</v>
      </c>
      <c r="BH6" s="36">
        <f t="shared" si="7"/>
        <v>168.86</v>
      </c>
      <c r="BI6" s="36">
        <f t="shared" si="7"/>
        <v>156.69999999999999</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96.6</v>
      </c>
      <c r="BQ6" s="36">
        <f t="shared" ref="BQ6:BY6" si="8">IF(BQ7="",NA(),BQ7)</f>
        <v>100.5</v>
      </c>
      <c r="BR6" s="36">
        <f t="shared" si="8"/>
        <v>97.75</v>
      </c>
      <c r="BS6" s="36">
        <f t="shared" si="8"/>
        <v>97.58</v>
      </c>
      <c r="BT6" s="36">
        <f t="shared" si="8"/>
        <v>110.34</v>
      </c>
      <c r="BU6" s="36">
        <f t="shared" si="8"/>
        <v>93.66</v>
      </c>
      <c r="BV6" s="36">
        <f t="shared" si="8"/>
        <v>92.76</v>
      </c>
      <c r="BW6" s="36">
        <f t="shared" si="8"/>
        <v>93.28</v>
      </c>
      <c r="BX6" s="36">
        <f t="shared" si="8"/>
        <v>87.51</v>
      </c>
      <c r="BY6" s="36">
        <f t="shared" si="8"/>
        <v>84.77</v>
      </c>
      <c r="BZ6" s="35" t="str">
        <f>IF(BZ7="","",IF(BZ7="-","【-】","【"&amp;SUBSTITUTE(TEXT(BZ7,"#,##0.00"),"-","△")&amp;"】"))</f>
        <v>【103.91】</v>
      </c>
      <c r="CA6" s="36">
        <f>IF(CA7="",NA(),CA7)</f>
        <v>187.27</v>
      </c>
      <c r="CB6" s="36">
        <f t="shared" ref="CB6:CJ6" si="9">IF(CB7="",NA(),CB7)</f>
        <v>180.71</v>
      </c>
      <c r="CC6" s="36">
        <f t="shared" si="9"/>
        <v>186.03</v>
      </c>
      <c r="CD6" s="36">
        <f t="shared" si="9"/>
        <v>187.07</v>
      </c>
      <c r="CE6" s="36">
        <f t="shared" si="9"/>
        <v>165.86</v>
      </c>
      <c r="CF6" s="36">
        <f t="shared" si="9"/>
        <v>208.21</v>
      </c>
      <c r="CG6" s="36">
        <f t="shared" si="9"/>
        <v>208.67</v>
      </c>
      <c r="CH6" s="36">
        <f t="shared" si="9"/>
        <v>208.29</v>
      </c>
      <c r="CI6" s="36">
        <f t="shared" si="9"/>
        <v>218.42</v>
      </c>
      <c r="CJ6" s="36">
        <f t="shared" si="9"/>
        <v>227.27</v>
      </c>
      <c r="CK6" s="35" t="str">
        <f>IF(CK7="","",IF(CK7="-","【-】","【"&amp;SUBSTITUTE(TEXT(CK7,"#,##0.00"),"-","△")&amp;"】"))</f>
        <v>【167.11】</v>
      </c>
      <c r="CL6" s="36">
        <f>IF(CL7="",NA(),CL7)</f>
        <v>61.7</v>
      </c>
      <c r="CM6" s="36">
        <f t="shared" ref="CM6:CU6" si="10">IF(CM7="",NA(),CM7)</f>
        <v>63.25</v>
      </c>
      <c r="CN6" s="36">
        <f t="shared" si="10"/>
        <v>55.71</v>
      </c>
      <c r="CO6" s="36">
        <f t="shared" si="10"/>
        <v>58.88</v>
      </c>
      <c r="CP6" s="36">
        <f t="shared" si="10"/>
        <v>58.44</v>
      </c>
      <c r="CQ6" s="36">
        <f t="shared" si="10"/>
        <v>49.22</v>
      </c>
      <c r="CR6" s="36">
        <f t="shared" si="10"/>
        <v>49.08</v>
      </c>
      <c r="CS6" s="36">
        <f t="shared" si="10"/>
        <v>49.32</v>
      </c>
      <c r="CT6" s="36">
        <f t="shared" si="10"/>
        <v>50.24</v>
      </c>
      <c r="CU6" s="36">
        <f t="shared" si="10"/>
        <v>50.29</v>
      </c>
      <c r="CV6" s="35" t="str">
        <f>IF(CV7="","",IF(CV7="-","【-】","【"&amp;SUBSTITUTE(TEXT(CV7,"#,##0.00"),"-","△")&amp;"】"))</f>
        <v>【60.27】</v>
      </c>
      <c r="CW6" s="36">
        <f>IF(CW7="",NA(),CW7)</f>
        <v>66.84</v>
      </c>
      <c r="CX6" s="36">
        <f t="shared" ref="CX6:DF6" si="11">IF(CX7="",NA(),CX7)</f>
        <v>64.5</v>
      </c>
      <c r="CY6" s="36">
        <f t="shared" si="11"/>
        <v>71.84</v>
      </c>
      <c r="CZ6" s="36">
        <f t="shared" si="11"/>
        <v>67.34</v>
      </c>
      <c r="DA6" s="36">
        <f t="shared" si="11"/>
        <v>65.680000000000007</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38.42</v>
      </c>
      <c r="DI6" s="36">
        <f t="shared" ref="DI6:DQ6" si="12">IF(DI7="",NA(),DI7)</f>
        <v>39.700000000000003</v>
      </c>
      <c r="DJ6" s="36">
        <f t="shared" si="12"/>
        <v>41.29</v>
      </c>
      <c r="DK6" s="36">
        <f t="shared" si="12"/>
        <v>42.5</v>
      </c>
      <c r="DL6" s="36">
        <f t="shared" si="12"/>
        <v>43.38</v>
      </c>
      <c r="DM6" s="36">
        <f t="shared" si="12"/>
        <v>46.12</v>
      </c>
      <c r="DN6" s="36">
        <f t="shared" si="12"/>
        <v>47.44</v>
      </c>
      <c r="DO6" s="36">
        <f t="shared" si="12"/>
        <v>48.3</v>
      </c>
      <c r="DP6" s="36">
        <f t="shared" si="12"/>
        <v>45.14</v>
      </c>
      <c r="DQ6" s="36">
        <f t="shared" si="12"/>
        <v>45.85</v>
      </c>
      <c r="DR6" s="35" t="str">
        <f>IF(DR7="","",IF(DR7="-","【-】","【"&amp;SUBSTITUTE(TEXT(DR7,"#,##0.00"),"-","△")&amp;"】"))</f>
        <v>【48.85】</v>
      </c>
      <c r="DS6" s="36">
        <f>IF(DS7="",NA(),DS7)</f>
        <v>32.74</v>
      </c>
      <c r="DT6" s="36">
        <f t="shared" ref="DT6:EB6" si="13">IF(DT7="",NA(),DT7)</f>
        <v>32.619999999999997</v>
      </c>
      <c r="DU6" s="36">
        <f t="shared" si="13"/>
        <v>31.53</v>
      </c>
      <c r="DV6" s="36">
        <f t="shared" si="13"/>
        <v>31.16</v>
      </c>
      <c r="DW6" s="36">
        <f t="shared" si="13"/>
        <v>36.15</v>
      </c>
      <c r="DX6" s="36">
        <f t="shared" si="13"/>
        <v>9.86</v>
      </c>
      <c r="DY6" s="36">
        <f t="shared" si="13"/>
        <v>11.16</v>
      </c>
      <c r="DZ6" s="36">
        <f t="shared" si="13"/>
        <v>12.43</v>
      </c>
      <c r="EA6" s="36">
        <f t="shared" si="13"/>
        <v>13.58</v>
      </c>
      <c r="EB6" s="36">
        <f t="shared" si="13"/>
        <v>14.13</v>
      </c>
      <c r="EC6" s="35" t="str">
        <f>IF(EC7="","",IF(EC7="-","【-】","【"&amp;SUBSTITUTE(TEXT(EC7,"#,##0.00"),"-","△")&amp;"】"))</f>
        <v>【17.80】</v>
      </c>
      <c r="ED6" s="36">
        <f>IF(ED7="",NA(),ED7)</f>
        <v>0.74</v>
      </c>
      <c r="EE6" s="36">
        <f t="shared" ref="EE6:EM6" si="14">IF(EE7="",NA(),EE7)</f>
        <v>0.91</v>
      </c>
      <c r="EF6" s="36">
        <f t="shared" si="14"/>
        <v>0.49</v>
      </c>
      <c r="EG6" s="36">
        <f t="shared" si="14"/>
        <v>1.08</v>
      </c>
      <c r="EH6" s="36">
        <f t="shared" si="14"/>
        <v>0.99</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442089</v>
      </c>
      <c r="D7" s="38">
        <v>46</v>
      </c>
      <c r="E7" s="38">
        <v>1</v>
      </c>
      <c r="F7" s="38">
        <v>0</v>
      </c>
      <c r="G7" s="38">
        <v>1</v>
      </c>
      <c r="H7" s="38" t="s">
        <v>92</v>
      </c>
      <c r="I7" s="38" t="s">
        <v>93</v>
      </c>
      <c r="J7" s="38" t="s">
        <v>94</v>
      </c>
      <c r="K7" s="38" t="s">
        <v>95</v>
      </c>
      <c r="L7" s="38" t="s">
        <v>96</v>
      </c>
      <c r="M7" s="38" t="s">
        <v>97</v>
      </c>
      <c r="N7" s="39" t="s">
        <v>98</v>
      </c>
      <c r="O7" s="39">
        <v>86.05</v>
      </c>
      <c r="P7" s="39">
        <v>30.6</v>
      </c>
      <c r="Q7" s="39">
        <v>3402</v>
      </c>
      <c r="R7" s="39">
        <v>21886</v>
      </c>
      <c r="S7" s="39">
        <v>477.53</v>
      </c>
      <c r="T7" s="39">
        <v>45.83</v>
      </c>
      <c r="U7" s="39">
        <v>6623</v>
      </c>
      <c r="V7" s="39">
        <v>12.7</v>
      </c>
      <c r="W7" s="39">
        <v>521.5</v>
      </c>
      <c r="X7" s="39">
        <v>97.22</v>
      </c>
      <c r="Y7" s="39">
        <v>104.99</v>
      </c>
      <c r="Z7" s="39">
        <v>99.79</v>
      </c>
      <c r="AA7" s="39">
        <v>100.14</v>
      </c>
      <c r="AB7" s="39">
        <v>110.7</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835.43</v>
      </c>
      <c r="AU7" s="39">
        <v>485.49</v>
      </c>
      <c r="AV7" s="39">
        <v>786.62</v>
      </c>
      <c r="AW7" s="39">
        <v>611.49</v>
      </c>
      <c r="AX7" s="39">
        <v>727.31</v>
      </c>
      <c r="AY7" s="39">
        <v>434.72</v>
      </c>
      <c r="AZ7" s="39">
        <v>416.14</v>
      </c>
      <c r="BA7" s="39">
        <v>371.89</v>
      </c>
      <c r="BB7" s="39">
        <v>293.23</v>
      </c>
      <c r="BC7" s="39">
        <v>300.14</v>
      </c>
      <c r="BD7" s="39">
        <v>261.93</v>
      </c>
      <c r="BE7" s="39">
        <v>202.12</v>
      </c>
      <c r="BF7" s="39">
        <v>194.69</v>
      </c>
      <c r="BG7" s="39">
        <v>184.39</v>
      </c>
      <c r="BH7" s="39">
        <v>168.86</v>
      </c>
      <c r="BI7" s="39">
        <v>156.69999999999999</v>
      </c>
      <c r="BJ7" s="39">
        <v>495.76</v>
      </c>
      <c r="BK7" s="39">
        <v>487.22</v>
      </c>
      <c r="BL7" s="39">
        <v>483.11</v>
      </c>
      <c r="BM7" s="39">
        <v>542.29999999999995</v>
      </c>
      <c r="BN7" s="39">
        <v>566.65</v>
      </c>
      <c r="BO7" s="39">
        <v>270.45999999999998</v>
      </c>
      <c r="BP7" s="39">
        <v>96.6</v>
      </c>
      <c r="BQ7" s="39">
        <v>100.5</v>
      </c>
      <c r="BR7" s="39">
        <v>97.75</v>
      </c>
      <c r="BS7" s="39">
        <v>97.58</v>
      </c>
      <c r="BT7" s="39">
        <v>110.34</v>
      </c>
      <c r="BU7" s="39">
        <v>93.66</v>
      </c>
      <c r="BV7" s="39">
        <v>92.76</v>
      </c>
      <c r="BW7" s="39">
        <v>93.28</v>
      </c>
      <c r="BX7" s="39">
        <v>87.51</v>
      </c>
      <c r="BY7" s="39">
        <v>84.77</v>
      </c>
      <c r="BZ7" s="39">
        <v>103.91</v>
      </c>
      <c r="CA7" s="39">
        <v>187.27</v>
      </c>
      <c r="CB7" s="39">
        <v>180.71</v>
      </c>
      <c r="CC7" s="39">
        <v>186.03</v>
      </c>
      <c r="CD7" s="39">
        <v>187.07</v>
      </c>
      <c r="CE7" s="39">
        <v>165.86</v>
      </c>
      <c r="CF7" s="39">
        <v>208.21</v>
      </c>
      <c r="CG7" s="39">
        <v>208.67</v>
      </c>
      <c r="CH7" s="39">
        <v>208.29</v>
      </c>
      <c r="CI7" s="39">
        <v>218.42</v>
      </c>
      <c r="CJ7" s="39">
        <v>227.27</v>
      </c>
      <c r="CK7" s="39">
        <v>167.11</v>
      </c>
      <c r="CL7" s="39">
        <v>61.7</v>
      </c>
      <c r="CM7" s="39">
        <v>63.25</v>
      </c>
      <c r="CN7" s="39">
        <v>55.71</v>
      </c>
      <c r="CO7" s="39">
        <v>58.88</v>
      </c>
      <c r="CP7" s="39">
        <v>58.44</v>
      </c>
      <c r="CQ7" s="39">
        <v>49.22</v>
      </c>
      <c r="CR7" s="39">
        <v>49.08</v>
      </c>
      <c r="CS7" s="39">
        <v>49.32</v>
      </c>
      <c r="CT7" s="39">
        <v>50.24</v>
      </c>
      <c r="CU7" s="39">
        <v>50.29</v>
      </c>
      <c r="CV7" s="39">
        <v>60.27</v>
      </c>
      <c r="CW7" s="39">
        <v>66.84</v>
      </c>
      <c r="CX7" s="39">
        <v>64.5</v>
      </c>
      <c r="CY7" s="39">
        <v>71.84</v>
      </c>
      <c r="CZ7" s="39">
        <v>67.34</v>
      </c>
      <c r="DA7" s="39">
        <v>65.680000000000007</v>
      </c>
      <c r="DB7" s="39">
        <v>79.48</v>
      </c>
      <c r="DC7" s="39">
        <v>79.3</v>
      </c>
      <c r="DD7" s="39">
        <v>79.34</v>
      </c>
      <c r="DE7" s="39">
        <v>78.650000000000006</v>
      </c>
      <c r="DF7" s="39">
        <v>77.73</v>
      </c>
      <c r="DG7" s="39">
        <v>89.92</v>
      </c>
      <c r="DH7" s="39">
        <v>38.42</v>
      </c>
      <c r="DI7" s="39">
        <v>39.700000000000003</v>
      </c>
      <c r="DJ7" s="39">
        <v>41.29</v>
      </c>
      <c r="DK7" s="39">
        <v>42.5</v>
      </c>
      <c r="DL7" s="39">
        <v>43.38</v>
      </c>
      <c r="DM7" s="39">
        <v>46.12</v>
      </c>
      <c r="DN7" s="39">
        <v>47.44</v>
      </c>
      <c r="DO7" s="39">
        <v>48.3</v>
      </c>
      <c r="DP7" s="39">
        <v>45.14</v>
      </c>
      <c r="DQ7" s="39">
        <v>45.85</v>
      </c>
      <c r="DR7" s="39">
        <v>48.85</v>
      </c>
      <c r="DS7" s="39">
        <v>32.74</v>
      </c>
      <c r="DT7" s="39">
        <v>32.619999999999997</v>
      </c>
      <c r="DU7" s="39">
        <v>31.53</v>
      </c>
      <c r="DV7" s="39">
        <v>31.16</v>
      </c>
      <c r="DW7" s="39">
        <v>36.15</v>
      </c>
      <c r="DX7" s="39">
        <v>9.86</v>
      </c>
      <c r="DY7" s="39">
        <v>11.16</v>
      </c>
      <c r="DZ7" s="39">
        <v>12.43</v>
      </c>
      <c r="EA7" s="39">
        <v>13.58</v>
      </c>
      <c r="EB7" s="39">
        <v>14.13</v>
      </c>
      <c r="EC7" s="39">
        <v>17.8</v>
      </c>
      <c r="ED7" s="39">
        <v>0.74</v>
      </c>
      <c r="EE7" s="39">
        <v>0.91</v>
      </c>
      <c r="EF7" s="39">
        <v>0.49</v>
      </c>
      <c r="EG7" s="39">
        <v>1.08</v>
      </c>
      <c r="EH7" s="39">
        <v>0.99</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cp:lastModifiedBy>
  <cp:lastPrinted>2020-01-27T08:02:44Z</cp:lastPrinted>
  <dcterms:created xsi:type="dcterms:W3CDTF">2019-12-05T04:30:49Z</dcterms:created>
  <dcterms:modified xsi:type="dcterms:W3CDTF">2020-01-27T10:50:28Z</dcterms:modified>
  <cp:category/>
</cp:coreProperties>
</file>