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1791\市町村振興課共有\財政班\財政担当元年度\決算統計\02公営企業\12経営比較分析表\03経営比較分析表（H30年度決算）の分析等について\03市町村回答\★村上\"/>
    </mc:Choice>
  </mc:AlternateContent>
  <workbookProtection workbookAlgorithmName="SHA-512" workbookHashValue="2yRBjd9mkse1UGJy/ASdIafUPA1lnO+ob3djU4DSo+EJPqXuBx3+QCxmccbvdZrg276LvsXdYTTc1hINtYuwZQ==" workbookSaltValue="MEh7pOIZzi1SktECKO2r9g==" workbookSpinCount="100000" lockStructure="1"/>
  <bookViews>
    <workbookView xWindow="0" yWindow="0" windowWidth="28800" windowHeight="1231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<sst xmlns="http://schemas.openxmlformats.org/spreadsheetml/2006/main" count="228" uniqueCount="114">
  <si>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</si>
  <si>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</si>
  <si>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</si>
  <si>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</si>
  <si>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</si>
  <si>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</si>
  <si>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</si>
  <si>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</si>
  <si>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</si>
  <si>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</si>
  <si>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</si>
  <si>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</si>
  <si>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</si>
  <si>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</si>
  <si>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</si>
  <si>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</si>
  <si>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</si>
  <si>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</si>
  <si>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</si>
  <si>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</si>
  <si>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</si>
  <si>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</si>
  <si>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</si>
  <si>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</si>
  <si>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</si>
  <si>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</si>
  <si>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</si>
  <si>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</si>
  <si>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</si>
  <si>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</si>
  <si>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</si>
  <si>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</si>
  <si>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</si>
  <si>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</si>
  <si>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</si>
  <si>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</si>
  <si>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</si>
  <si>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</si>
  <si>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</si>
  <si>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</si>
  <si>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</si>
  <si>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</si>
  <si>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</si>
  <si>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</si>
  <si>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</si>
  <si>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</si>
  <si>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</si>
  <si>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</si>
  <si>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</si>
  <si>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</si>
  <si>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</si>
  <si>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</si>
  <si>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</si>
  <si>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</si>
  <si>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</si>
  <si>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</si>
  <si>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</si>
  <si>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</si>
  <si>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</si>
  <si>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</si>
  <si>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</si>
  <si>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</si>
  <si>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</si>
  <si>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</si>
  <si>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</si>
  <si>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</si>
  <si>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</si>
  <si>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</si>
  <si>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</si>
  <si>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</si>
  <si>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</si>
  <si>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</si>
  <si>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</si>
  <si>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</si>
  <si>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</si>
  <si>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</si>
  <si>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</si>
  <si>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</si>
  <si>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</si>
  <si>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</si>
  <si>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</si>
  <si>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</si>
  <si>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</si>
  <si>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</si>
  <si>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</si>
  <si>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</si>
  <si>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</si>
  <si>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</si>
  <si>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</si>
  <si>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</si>
  <si>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</si>
  <si>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</si>
  <si>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</si>
  <si>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</si>
  <si>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</si>
  <si>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</si>
  <si>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</si>
  <si>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</si>
  <si>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竹田市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</si>
  <si>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</si>
  <si>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</si>
  <si>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</si>
  <si>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</si>
  <si>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</si>
  <si>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</si>
  <si>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</si>
  <si>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</si>
  <si>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</si>
  <si>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</si>
  <si>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</si>
  <si>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</si>
  <si>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２つの処理施設を抱えていますが両施設とも、供用開始から15年以上が経過しており、老朽化による修繕費が膨らんできています。</t>
    <phoneticPr fontId="4"/>
  </si>
  <si>
    <t>施設が老朽化してきていることから、平成28年度策定の経営戦略を元に、長寿命化計画を策定した上で、施設の改修、長寿命化工事を行い将来的な維持管理費の削減を図ります。汚水処理にかかる費用については、使用料以外に一般会計からの繰入金で賄われている割合が高い状況であるため、新規加入者を増やすことや料金徴収の向上を図ることで経費回収率を少しでも改善していく必要があります。</t>
    <phoneticPr fontId="4"/>
  </si>
  <si>
    <r>
      <rPr>
        <sz val="11"/>
        <rFont val="ＭＳ ゴシック"/>
        <family val="3"/>
        <charset val="128"/>
      </rPr>
      <t>①『収益的収支比率』：約100％で推移していますが、収益の多くを一般会計からの繰入金に依存しています。
④『企業債残高対事業規模比率』：企業債について、償還には一般会計からの繰入金を充てているため、企業債残高対事業規模比率は0％で推移しています。
⑤『経費回収率』：使用料収入に比べ汚水処理費用の方が多いため100％を下回っており、類似団体平均とほぼ同水準です。使用料収入の増加対策としては新規加入者を増やす対策と徴収率の向上対策を図る必要があります。</t>
    </r>
    <r>
      <rPr>
        <sz val="11"/>
        <color rgb="FFFF0000"/>
        <rFont val="ＭＳ ゴシック"/>
        <family val="3"/>
        <charset val="128"/>
      </rPr>
      <t xml:space="preserve">
</t>
    </r>
    <r>
      <rPr>
        <sz val="11"/>
        <rFont val="ＭＳ ゴシック"/>
        <family val="3"/>
        <charset val="128"/>
      </rPr>
      <t>⑥『汚水処理原価』：類似団体平均を上回っている状況です。大きな修繕の有無によっては、その年度の汚水処理原価が大きく変化することとなります。</t>
    </r>
    <r>
      <rPr>
        <sz val="11"/>
        <color rgb="FFFF0000"/>
        <rFont val="ＭＳ ゴシック"/>
        <family val="3"/>
        <charset val="128"/>
      </rPr>
      <t xml:space="preserve">
</t>
    </r>
    <r>
      <rPr>
        <sz val="11"/>
        <rFont val="ＭＳ ゴシック"/>
        <family val="3"/>
        <charset val="128"/>
      </rPr>
      <t>⑦『施設利用率』：類似団体平均に比べ低い状態です。これは計画処理能力に比べて２施設ともに年間処理水量が少ないためです。
⑧『水洗化率』：ほぼ横ばいで推移しいるものの、類似団体平均よりも低い状況です。新規加入者を増やすことで水洗化率を改善していく必要があります。近年は区域内人口の自然減により、相対的に水洗化率は微増している状況です。</t>
    </r>
    <rPh sb="54" eb="56">
      <t>キギョウ</t>
    </rPh>
    <rPh sb="56" eb="57">
      <t>サイ</t>
    </rPh>
    <rPh sb="57" eb="59">
      <t>ザンダカ</t>
    </rPh>
    <rPh sb="59" eb="60">
      <t>タイ</t>
    </rPh>
    <rPh sb="60" eb="62">
      <t>ジギョウ</t>
    </rPh>
    <rPh sb="62" eb="64">
      <t>キボ</t>
    </rPh>
    <rPh sb="64" eb="66">
      <t>ヒリツ</t>
    </rPh>
    <rPh sb="175" eb="178">
      <t>ドウスイジュン</t>
    </rPh>
    <rPh sb="244" eb="246">
      <t>ウワマワ</t>
    </rPh>
    <rPh sb="250" eb="25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</si>
</sst>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19-41F0-9476-28271D9BA94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c:ext xmlns:c16="http://schemas.microsoft.com/office/drawing/2014/chart" uri="{C3380CC4-5D6E-409C-BE32-E72D297353CC}">
              <c16:uniqueId val="{00000001-0F19-41F0-9476-28271D9BA94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35.39</c:v>
                </c:pt>
                <c:pt idx="1">
                  <c:v>35.590000000000003</c:v>
                </c:pt>
                <c:pt idx="2">
                  <c:v>34.31</c:v>
                </c:pt>
                <c:pt idx="3">
                  <c:v>29.9</c:v>
                </c:pt>
                <c:pt idx="4">
                  <c:v>29.12</c:v>
                </c:pt>
              </c:numCache>
            </c:numRef>
          </c:val>
          <c:extLst>
            <c:ext xmlns:c16="http://schemas.microsoft.com/office/drawing/2014/chart" uri="{C3380CC4-5D6E-409C-BE32-E72D297353CC}">
              <c16:uniqueId val="{00000000-4411-4944-AE34-4E18F393BEB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c:ext xmlns:c16="http://schemas.microsoft.com/office/drawing/2014/chart" uri="{C3380CC4-5D6E-409C-BE32-E72D297353CC}">
              <c16:uniqueId val="{00000001-4411-4944-AE34-4E18F393BEB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63.83</c:v>
                </c:pt>
                <c:pt idx="1">
                  <c:v>64.099999999999994</c:v>
                </c:pt>
                <c:pt idx="2">
                  <c:v>63.89</c:v>
                </c:pt>
                <c:pt idx="3">
                  <c:v>63.88</c:v>
                </c:pt>
                <c:pt idx="4">
                  <c:v>64.739999999999995</c:v>
                </c:pt>
              </c:numCache>
            </c:numRef>
          </c:val>
          <c:extLst>
            <c:ext xmlns:c16="http://schemas.microsoft.com/office/drawing/2014/chart" uri="{C3380CC4-5D6E-409C-BE32-E72D297353CC}">
              <c16:uniqueId val="{00000000-8FD8-409F-ACCA-17E79D4B06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c:ext xmlns:c16="http://schemas.microsoft.com/office/drawing/2014/chart" uri="{C3380CC4-5D6E-409C-BE32-E72D297353CC}">
              <c16:uniqueId val="{00000001-8FD8-409F-ACCA-17E79D4B06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99.85</c:v>
                </c:pt>
                <c:pt idx="1">
                  <c:v>41.92</c:v>
                </c:pt>
                <c:pt idx="2">
                  <c:v>61.3</c:v>
                </c:pt>
                <c:pt idx="3">
                  <c:v>100.01</c:v>
                </c:pt>
                <c:pt idx="4">
                  <c:v>100.02</c:v>
                </c:pt>
              </c:numCache>
            </c:numRef>
          </c:val>
          <c:extLst>
            <c:ext xmlns:c16="http://schemas.microsoft.com/office/drawing/2014/chart" uri="{C3380CC4-5D6E-409C-BE32-E72D297353CC}">
              <c16:uniqueId val="{00000000-01E7-4D28-B6A2-99C01177103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E7-4D28-B6A2-99C01177103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26-43CD-A4C8-B20818873C3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26-43CD-A4C8-B20818873C3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5D-46D5-8EF6-719268B2D00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5D-46D5-8EF6-719268B2D00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CC-4D79-ADB7-1662B71ED78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CC-4D79-ADB7-1662B71ED78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0E-464D-BB10-BE4EC00727A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E-464D-BB10-BE4EC00727A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2E-4E1B-A6AB-1F684F7A852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c:ext xmlns:c16="http://schemas.microsoft.com/office/drawing/2014/chart" uri="{C3380CC4-5D6E-409C-BE32-E72D297353CC}">
              <c16:uniqueId val="{00000001-032E-4E1B-A6AB-1F684F7A852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51.67</c:v>
                </c:pt>
                <c:pt idx="1">
                  <c:v>63.7</c:v>
                </c:pt>
                <c:pt idx="2">
                  <c:v>56.25</c:v>
                </c:pt>
                <c:pt idx="3">
                  <c:v>58.71</c:v>
                </c:pt>
                <c:pt idx="4">
                  <c:v>57.22</c:v>
                </c:pt>
              </c:numCache>
            </c:numRef>
          </c:val>
          <c:extLst>
            <c:ext xmlns:c16="http://schemas.microsoft.com/office/drawing/2014/chart" uri="{C3380CC4-5D6E-409C-BE32-E72D297353CC}">
              <c16:uniqueId val="{00000000-96EA-4D18-AF2A-97049192CA4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c:ext xmlns:c16="http://schemas.microsoft.com/office/drawing/2014/chart" uri="{C3380CC4-5D6E-409C-BE32-E72D297353CC}">
              <c16:uniqueId val="{00000001-96EA-4D18-AF2A-97049192CA4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396.6</c:v>
                </c:pt>
                <c:pt idx="1">
                  <c:v>325.63</c:v>
                </c:pt>
                <c:pt idx="2">
                  <c:v>372.58</c:v>
                </c:pt>
                <c:pt idx="3">
                  <c:v>356.83</c:v>
                </c:pt>
                <c:pt idx="4">
                  <c:v>370.82</c:v>
                </c:pt>
              </c:numCache>
            </c:numRef>
          </c:val>
          <c:extLst>
            <c:ext xmlns:c16="http://schemas.microsoft.com/office/drawing/2014/chart" uri="{C3380CC4-5D6E-409C-BE32-E72D297353CC}">
              <c16:uniqueId val="{00000000-520E-4364-B243-4C373992518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c:ext xmlns:c16="http://schemas.microsoft.com/office/drawing/2014/chart" uri="{C3380CC4-5D6E-409C-BE32-E72D297353CC}">
              <c16:uniqueId val="{00000001-520E-4364-B243-4C373992518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大分県　竹田市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21886</v>
      </c>
      <c r="AM8" s="75"/>
      <c r="AN8" s="75"/>
      <c r="AO8" s="75"/>
      <c r="AP8" s="75"/>
      <c r="AQ8" s="75"/>
      <c r="AR8" s="75"/>
      <c r="AS8" s="75"/>
      <c r="AT8" s="74">
        <f>データ!T6</f>
        <v>477.53</v>
      </c>
      <c r="AU8" s="74"/>
      <c r="AV8" s="74"/>
      <c r="AW8" s="74"/>
      <c r="AX8" s="74"/>
      <c r="AY8" s="74"/>
      <c r="AZ8" s="74"/>
      <c r="BA8" s="74"/>
      <c r="BB8" s="74">
        <f>データ!U6</f>
        <v>45.83</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8.3699999999999992</v>
      </c>
      <c r="Q10" s="74"/>
      <c r="R10" s="74"/>
      <c r="S10" s="74"/>
      <c r="T10" s="74"/>
      <c r="U10" s="74"/>
      <c r="V10" s="74"/>
      <c r="W10" s="74">
        <f>データ!Q6</f>
        <v>99.85</v>
      </c>
      <c r="X10" s="74"/>
      <c r="Y10" s="74"/>
      <c r="Z10" s="74"/>
      <c r="AA10" s="74"/>
      <c r="AB10" s="74"/>
      <c r="AC10" s="74"/>
      <c r="AD10" s="75">
        <f>データ!R6</f>
        <v>3888</v>
      </c>
      <c r="AE10" s="75"/>
      <c r="AF10" s="75"/>
      <c r="AG10" s="75"/>
      <c r="AH10" s="75"/>
      <c r="AI10" s="75"/>
      <c r="AJ10" s="75"/>
      <c r="AK10" s="2"/>
      <c r="AL10" s="75">
        <f>データ!V6</f>
        <v>1812</v>
      </c>
      <c r="AM10" s="75"/>
      <c r="AN10" s="75"/>
      <c r="AO10" s="75"/>
      <c r="AP10" s="75"/>
      <c r="AQ10" s="75"/>
      <c r="AR10" s="75"/>
      <c r="AS10" s="75"/>
      <c r="AT10" s="74">
        <f>データ!W6</f>
        <v>0.75</v>
      </c>
      <c r="AU10" s="74"/>
      <c r="AV10" s="74"/>
      <c r="AW10" s="74"/>
      <c r="AX10" s="74"/>
      <c r="AY10" s="74"/>
      <c r="AZ10" s="74"/>
      <c r="BA10" s="74"/>
      <c r="BB10" s="74">
        <f>データ!X6</f>
        <v>2416</v>
      </c>
      <c r="BC10" s="74"/>
      <c r="BD10" s="74"/>
      <c r="BE10" s="74"/>
      <c r="BF10" s="74"/>
      <c r="BG10" s="74"/>
      <c r="BH10" s="74"/>
      <c r="BI10" s="74"/>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7"/>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7"/>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fJCj806vt2DKR1yFftKUiUzp1uL7MsYfpHAg8RCQSMBIB9470S0Zvd225dp72TejZpEIUOErNt6n8Uge6jHmXw==" saltValue="JgBB7ggeRyMwtM3rionG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442089</v>
      </c>
      <c r="D6" s="33">
        <f t="shared" si="3"/>
        <v>47</v>
      </c>
      <c r="E6" s="33">
        <f t="shared" si="3"/>
        <v>17</v>
      </c>
      <c r="F6" s="33">
        <f t="shared" si="3"/>
        <v>5</v>
      </c>
      <c r="G6" s="33">
        <f t="shared" si="3"/>
        <v>0</v>
      </c>
      <c r="H6" s="33" t="str">
        <f t="shared" si="3"/>
        <v>大分県　竹田市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8.3699999999999992</v>
      </c>
      <c r="Q6" s="34">
        <f t="shared" si="3"/>
        <v>99.85</v>
      </c>
      <c r="R6" s="34">
        <f t="shared" si="3"/>
        <v>3888</v>
      </c>
      <c r="S6" s="34">
        <f t="shared" si="3"/>
        <v>21886</v>
      </c>
      <c r="T6" s="34">
        <f t="shared" si="3"/>
        <v>477.53</v>
      </c>
      <c r="U6" s="34">
        <f t="shared" si="3"/>
        <v>45.83</v>
      </c>
      <c r="V6" s="34">
        <f t="shared" si="3"/>
        <v>1812</v>
      </c>
      <c r="W6" s="34">
        <f t="shared" si="3"/>
        <v>0.75</v>
      </c>
      <c r="X6" s="34">
        <f t="shared" si="3"/>
        <v>2416</v>
      </c>
      <c r="Y6" s="35">
        <f>IF(Y7="",NA(),Y7)</f>
        <v>99.85</v>
      </c>
      <c r="Z6" s="35">
        <f t="shared" ref="Z6:AH6" si="4">IF(Z7="",NA(),Z7)</f>
        <v>41.92</v>
      </c>
      <c r="AA6" s="35">
        <f t="shared" si="4"/>
        <v>61.3</v>
      </c>
      <c r="AB6" s="35">
        <f t="shared" si="4"/>
        <v>100.01</v>
      </c>
      <c r="AC6" s="35">
        <f t="shared" si="4"/>
        <v>100.02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1081.8</v>
      </c>
      <c r="BM6" s="35">
        <f t="shared" si="7"/>
        <v>974.93</v>
      </c>
      <c r="BN6" s="35">
        <f t="shared" si="7"/>
        <v>855.8</v>
      </c>
      <c r="BO6" s="35">
        <f t="shared" si="7"/>
        <v>789.46</v>
      </c>
      <c r="BP6" s="34" t="str">
        <f>IF(BP7="","",IF(BP7="-","【-】","【"&amp;SUBSTITUTE(TEXT(BP7,"#,##0.00"),"-","△")&amp;"】"))</f>
        <v>【747.76】</v>
      </c>
      <c r="BQ6" s="35">
        <f>IF(BQ7="",NA(),BQ7)</f>
        <v>51.67</v>
      </c>
      <c r="BR6" s="35">
        <f t="shared" ref="BR6:BZ6" si="8">IF(BR7="",NA(),BR7)</f>
        <v>63.7</v>
      </c>
      <c r="BS6" s="35">
        <f t="shared" si="8"/>
        <v>56.25</v>
      </c>
      <c r="BT6" s="35">
        <f t="shared" si="8"/>
        <v>58.71</v>
      </c>
      <c r="BU6" s="35">
        <f t="shared" si="8"/>
        <v>57.22</v>
      </c>
      <c r="BV6" s="35">
        <f t="shared" si="8"/>
        <v>41.08</v>
      </c>
      <c r="BW6" s="35">
        <f t="shared" si="8"/>
        <v>52.19</v>
      </c>
      <c r="BX6" s="35">
        <f t="shared" si="8"/>
        <v>55.32</v>
      </c>
      <c r="BY6" s="35">
        <f t="shared" si="8"/>
        <v>59.8</v>
      </c>
      <c r="BZ6" s="35">
        <f t="shared" si="8"/>
        <v>57.77</v>
      </c>
      <c r="CA6" s="34" t="str">
        <f>IF(CA7="","",IF(CA7="-","【-】","【"&amp;SUBSTITUTE(TEXT(CA7,"#,##0.00"),"-","△")&amp;"】"))</f>
        <v>【59.51】</v>
      </c>
      <c r="CB6" s="35">
        <f>IF(CB7="",NA(),CB7)</f>
        <v>396.6</v>
      </c>
      <c r="CC6" s="35">
        <f t="shared" ref="CC6:CK6" si="9">IF(CC7="",NA(),CC7)</f>
        <v>325.63</v>
      </c>
      <c r="CD6" s="35">
        <f t="shared" si="9"/>
        <v>372.58</v>
      </c>
      <c r="CE6" s="35">
        <f t="shared" si="9"/>
        <v>356.83</v>
      </c>
      <c r="CF6" s="35">
        <f t="shared" si="9"/>
        <v>370.82</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35.39</v>
      </c>
      <c r="CN6" s="35">
        <f t="shared" ref="CN6:CV6" si="10">IF(CN7="",NA(),CN7)</f>
        <v>35.590000000000003</v>
      </c>
      <c r="CO6" s="35">
        <f t="shared" si="10"/>
        <v>34.31</v>
      </c>
      <c r="CP6" s="35">
        <f t="shared" si="10"/>
        <v>29.9</v>
      </c>
      <c r="CQ6" s="35">
        <f t="shared" si="10"/>
        <v>29.12</v>
      </c>
      <c r="CR6" s="35">
        <f t="shared" si="10"/>
        <v>44.69</v>
      </c>
      <c r="CS6" s="35">
        <f t="shared" si="10"/>
        <v>52.31</v>
      </c>
      <c r="CT6" s="35">
        <f t="shared" si="10"/>
        <v>60.65</v>
      </c>
      <c r="CU6" s="35">
        <f t="shared" si="10"/>
        <v>51.75</v>
      </c>
      <c r="CV6" s="35">
        <f t="shared" si="10"/>
        <v>50.68</v>
      </c>
      <c r="CW6" s="34" t="str">
        <f>IF(CW7="","",IF(CW7="-","【-】","【"&amp;SUBSTITUTE(TEXT(CW7,"#,##0.00"),"-","△")&amp;"】"))</f>
        <v>【52.23】</v>
      </c>
      <c r="CX6" s="35">
        <f>IF(CX7="",NA(),CX7)</f>
        <v>63.83</v>
      </c>
      <c r="CY6" s="35">
        <f t="shared" ref="CY6:DG6" si="11">IF(CY7="",NA(),CY7)</f>
        <v>64.099999999999994</v>
      </c>
      <c r="CZ6" s="35">
        <f t="shared" si="11"/>
        <v>63.89</v>
      </c>
      <c r="DA6" s="35">
        <f t="shared" si="11"/>
        <v>63.88</v>
      </c>
      <c r="DB6" s="35">
        <f t="shared" si="11"/>
        <v>64.739999999999995</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442089</v>
      </c>
      <c r="D7" s="37">
        <v>47</v>
      </c>
      <c r="E7" s="37">
        <v>17</v>
      </c>
      <c r="F7" s="37">
        <v>5</v>
      </c>
      <c r="G7" s="37">
        <v>0</v>
      </c>
      <c r="H7" s="37" t="s">
        <v>98</v>
      </c>
      <c r="I7" s="37" t="s">
        <v>99</v>
      </c>
      <c r="J7" s="37" t="s">
        <v>100</v>
      </c>
      <c r="K7" s="37" t="s">
        <v>101</v>
      </c>
      <c r="L7" s="37" t="s">
        <v>102</v>
      </c>
      <c r="M7" s="37" t="s">
        <v>103</v>
      </c>
      <c r="N7" s="38" t="s">
        <v>104</v>
      </c>
      <c r="O7" s="38" t="s">
        <v>105</v>
      </c>
      <c r="P7" s="38">
        <v>8.3699999999999992</v>
      </c>
      <c r="Q7" s="38">
        <v>99.85</v>
      </c>
      <c r="R7" s="38">
        <v>3888</v>
      </c>
      <c r="S7" s="38">
        <v>21886</v>
      </c>
      <c r="T7" s="38">
        <v>477.53</v>
      </c>
      <c r="U7" s="38">
        <v>45.83</v>
      </c>
      <c r="V7" s="38">
        <v>1812</v>
      </c>
      <c r="W7" s="38">
        <v>0.75</v>
      </c>
      <c r="X7" s="38">
        <v>2416</v>
      </c>
      <c r="Y7" s="38">
        <v>99.85</v>
      </c>
      <c r="Z7" s="38">
        <v>41.92</v>
      </c>
      <c r="AA7" s="38">
        <v>61.3</v>
      </c>
      <c r="AB7" s="38">
        <v>100.01</v>
      </c>
      <c r="AC7" s="38">
        <v>100.02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1081.8</v>
      </c>
      <c r="BM7" s="38">
        <v>974.93</v>
      </c>
      <c r="BN7" s="38">
        <v>855.8</v>
      </c>
      <c r="BO7" s="38">
        <v>789.46</v>
      </c>
      <c r="BP7" s="38">
        <v>747.76</v>
      </c>
      <c r="BQ7" s="38">
        <v>51.67</v>
      </c>
      <c r="BR7" s="38">
        <v>63.7</v>
      </c>
      <c r="BS7" s="38">
        <v>56.25</v>
      </c>
      <c r="BT7" s="38">
        <v>58.71</v>
      </c>
      <c r="BU7" s="38">
        <v>57.22</v>
      </c>
      <c r="BV7" s="38">
        <v>41.08</v>
      </c>
      <c r="BW7" s="38">
        <v>52.19</v>
      </c>
      <c r="BX7" s="38">
        <v>55.32</v>
      </c>
      <c r="BY7" s="38">
        <v>59.8</v>
      </c>
      <c r="BZ7" s="38">
        <v>57.77</v>
      </c>
      <c r="CA7" s="38">
        <v>59.51</v>
      </c>
      <c r="CB7" s="38">
        <v>396.6</v>
      </c>
      <c r="CC7" s="38">
        <v>325.63</v>
      </c>
      <c r="CD7" s="38">
        <v>372.58</v>
      </c>
      <c r="CE7" s="38">
        <v>356.83</v>
      </c>
      <c r="CF7" s="38">
        <v>370.82</v>
      </c>
      <c r="CG7" s="38">
        <v>378.08</v>
      </c>
      <c r="CH7" s="38">
        <v>296.14</v>
      </c>
      <c r="CI7" s="38">
        <v>283.17</v>
      </c>
      <c r="CJ7" s="38">
        <v>263.76</v>
      </c>
      <c r="CK7" s="38">
        <v>274.35000000000002</v>
      </c>
      <c r="CL7" s="38">
        <v>261.45999999999998</v>
      </c>
      <c r="CM7" s="38">
        <v>35.39</v>
      </c>
      <c r="CN7" s="38">
        <v>35.590000000000003</v>
      </c>
      <c r="CO7" s="38">
        <v>34.31</v>
      </c>
      <c r="CP7" s="38">
        <v>29.9</v>
      </c>
      <c r="CQ7" s="38">
        <v>29.12</v>
      </c>
      <c r="CR7" s="38">
        <v>44.69</v>
      </c>
      <c r="CS7" s="38">
        <v>52.31</v>
      </c>
      <c r="CT7" s="38">
        <v>60.65</v>
      </c>
      <c r="CU7" s="38">
        <v>51.75</v>
      </c>
      <c r="CV7" s="38">
        <v>50.68</v>
      </c>
      <c r="CW7" s="38">
        <v>52.23</v>
      </c>
      <c r="CX7" s="38">
        <v>63.83</v>
      </c>
      <c r="CY7" s="38">
        <v>64.099999999999994</v>
      </c>
      <c r="CZ7" s="38">
        <v>63.89</v>
      </c>
      <c r="DA7" s="38">
        <v>63.88</v>
      </c>
      <c r="DB7" s="38">
        <v>64.739999999999995</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2020-02-12T01:43:34Z</cp:lastPrinted>
  <dcterms:created xsi:type="dcterms:W3CDTF">2019-12-05T05:23:38Z</dcterms:created>
  <dcterms:modified xsi:type="dcterms:W3CDTF">2020-02-12T02:04:36Z</dcterms:modified>
  <cp:category/>
</cp:coreProperties>
</file>