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吉永主査\"/>
    </mc:Choice>
  </mc:AlternateContent>
  <workbookProtection workbookAlgorithmName="SHA-512" workbookHashValue="P9eVG9j/7PVB3GA1iT5ygU6+jAPxlIuk/wanaO020Bl52VJH+HPrh0C5rEDKlC5z4vma2HIueeOdWS6VPzFc2w==" workbookSaltValue="UPT++oMw7aQ3garGHj4dow==" workbookSpinCount="100000" lockStructure="1"/>
  <bookViews>
    <workbookView xWindow="0" yWindow="0" windowWidth="28800" windowHeight="115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<sst xmlns="http://schemas.openxmlformats.org/spreadsheetml/2006/main" count="225" uniqueCount="109">
  <si>
    <t>⑦施設利用率(％)</t>
    <rPh sb="1" eb="3">
      <t>シセツ</t>
    </rPh>
    <rPh sb="3" eb="6">
      <t>リヨウリツ</t>
    </rPh>
    <phoneticPr fontId="2"/>
  </si>
  <si>
    <t>人口密度</t>
    <rPh sb="0" eb="2">
      <t>ジンコウ</t>
    </rPh>
    <rPh sb="2" eb="4">
      <t>ミツド</t>
    </rPh>
    <phoneticPr fontId="2"/>
  </si>
  <si>
    <t>経営比較分析表（平成30年度決算）</t>
  </si>
  <si>
    <t>業務名</t>
    <rPh sb="2" eb="3">
      <t>メイ</t>
    </rPh>
    <phoneticPr fontId="2"/>
  </si>
  <si>
    <t>事業名</t>
  </si>
  <si>
    <t>1⑤</t>
  </si>
  <si>
    <t>全体総括</t>
    <rPh sb="0" eb="2">
      <t>ゼンタイ</t>
    </rPh>
    <rPh sb="2" eb="4">
      <t>ソウカツ</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</si>
  <si>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</si>
  <si>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</si>
  <si>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業種名</t>
    <rPh sb="2" eb="3">
      <t>メイ</t>
    </rPh>
    <phoneticPr fontId="2"/>
  </si>
  <si>
    <t>■</t>
  </si>
  <si>
    <t>類似団体区分</t>
    <rPh sb="4" eb="6">
      <t>クブン</t>
    </rPh>
    <phoneticPr fontId="2"/>
  </si>
  <si>
    <t>人口（人）</t>
    <rPh sb="0" eb="2">
      <t>ジンコウ</t>
    </rPh>
    <rPh sb="3" eb="4">
      <t>ヒト</t>
    </rPh>
    <phoneticPr fontId="2"/>
  </si>
  <si>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</si>
  <si>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2"/>
  </si>
  <si>
    <t>管理者の情報</t>
    <rPh sb="0" eb="2">
      <t>カンリ</t>
    </rPh>
    <rPh sb="2" eb="3">
      <t>シャ</t>
    </rPh>
    <rPh sb="4" eb="6">
      <t>ジョウホウ</t>
    </rPh>
    <phoneticPr fontId="2"/>
  </si>
  <si>
    <t>都道府県名</t>
    <rPh sb="0" eb="4">
      <t>トドウフケン</t>
    </rPh>
    <rPh sb="4" eb="5">
      <t>メイ</t>
    </rPh>
    <phoneticPr fontId="2"/>
  </si>
  <si>
    <t>団体CD</t>
    <rPh sb="0" eb="2">
      <t>ダンタイ</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</si>
  <si>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</si>
  <si>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</si>
  <si>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</si>
  <si>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</si>
  <si>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</si>
  <si>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</si>
  <si>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</si>
  <si>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2"/>
  </si>
  <si>
    <t>普及率(％)</t>
  </si>
  <si>
    <t>①収益的収支比率(％)</t>
    <rPh sb="1" eb="4">
      <t>シュウエキテキ</t>
    </rPh>
    <phoneticPr fontId="2"/>
  </si>
  <si>
    <t>小項目</t>
    <rPh sb="0" eb="3">
      <t>ショウコウモク</t>
    </rPh>
    <phoneticPr fontId="2"/>
  </si>
  <si>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</si>
  <si>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</si>
  <si>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2"/>
  </si>
  <si>
    <t>基本情報</t>
    <rPh sb="0" eb="2">
      <t>キホン</t>
    </rPh>
    <rPh sb="2" eb="4">
      <t>ジョウホウ</t>
    </rPh>
    <phoneticPr fontId="2"/>
  </si>
  <si>
    <t>－</t>
  </si>
  <si>
    <t>類似団体平均値（平均値）</t>
  </si>
  <si>
    <t>2①</t>
  </si>
  <si>
    <t>【】</t>
  </si>
  <si>
    <t>⑤料金回収率(％)</t>
    <rPh sb="1" eb="3">
      <t>リョウキン</t>
    </rPh>
    <rPh sb="3" eb="5">
      <t>カイシュウ</t>
    </rPh>
    <rPh sb="5" eb="6">
      <t>リツ</t>
    </rPh>
    <phoneticPr fontId="2"/>
  </si>
  <si>
    <t>平成30年度全国平均</t>
  </si>
  <si>
    <t>分析欄</t>
    <rPh sb="0" eb="2">
      <t>ブンセキ</t>
    </rPh>
    <rPh sb="2" eb="3">
      <t>ラン</t>
    </rPh>
    <phoneticPr fontId="2"/>
  </si>
  <si>
    <t>-</t>
  </si>
  <si>
    <t>1. 経営の健全性・効率性</t>
  </si>
  <si>
    <t>③流動比率(％)</t>
    <rPh sb="1" eb="3">
      <t>リュウドウ</t>
    </rPh>
    <rPh sb="3" eb="5">
      <t>ヒリツ</t>
    </rPh>
    <phoneticPr fontId="2"/>
  </si>
  <si>
    <t>1. 経営の健全性・効率性について</t>
  </si>
  <si>
    <t>①『経常収支比率』・・・経常費用が経常収益でどの程度賄えているかを示す指標。全国平均、類似団体平均を上回っており良好ではありますが、今後とも経費の節減に努める必要があります。
④『企業債残高対給水収益比率』・・給水収益に対する企業債残高の割合であり、企業債残高の規模を表す指標。良好な状態にあるといえます。
⑤『料金回収率』・・・・給水に係る費用がどの程度給水収益で賄えているかを表した指標。改善の傾向にありますが、今後もさらに経費の節減に努める必要があります。
⑥『給水原価』・・・・・有収水量１㎥あたりについてどれだけの費用がかかっているかを表す指標。他都市と比べて低くなっており、今後も効率的な経営を継続していく必要があります。
⑦『施設利用率』・・・・配水能力に対する配水量の割合で、施設の利用状況を判断する指標。全国平均、類似団体よりも高く良好な状態です。
⑧『有収率』・・・・・・施設の稼働が収益につながっているかを判断する指標。比較的新しい簡易水道を上水道事業へ経営統合したことから前年と比べると低くなっています。平成３０年度に策定した施設更新計画に基づき老朽管路の更新を行い、有収率向上に努めます。</t>
    <rPh sb="38" eb="40">
      <t>ゼンコク</t>
    </rPh>
    <rPh sb="40" eb="42">
      <t>ヘイキン</t>
    </rPh>
    <rPh sb="43" eb="45">
      <t>ルイジ</t>
    </rPh>
    <rPh sb="45" eb="47">
      <t>ダンタイ</t>
    </rPh>
    <rPh sb="47" eb="49">
      <t>ヘイキン</t>
    </rPh>
    <rPh sb="50" eb="52">
      <t>ウワマワ</t>
    </rPh>
    <rPh sb="56" eb="58">
      <t>リョウコウ</t>
    </rPh>
    <rPh sb="66" eb="68">
      <t>コンゴ</t>
    </rPh>
    <rPh sb="70" eb="72">
      <t>ケイヒ</t>
    </rPh>
    <rPh sb="73" eb="75">
      <t>セツゲン</t>
    </rPh>
    <rPh sb="76" eb="77">
      <t>ツト</t>
    </rPh>
    <rPh sb="79" eb="81">
      <t>ヒツヨウ</t>
    </rPh>
    <rPh sb="139" eb="141">
      <t>リョウコウ</t>
    </rPh>
    <rPh sb="142" eb="144">
      <t>ジョウタイ</t>
    </rPh>
    <rPh sb="196" eb="198">
      <t>カイゼン</t>
    </rPh>
    <rPh sb="199" eb="201">
      <t>ケイコウ</t>
    </rPh>
    <rPh sb="208" eb="210">
      <t>コンゴ</t>
    </rPh>
    <rPh sb="214" eb="216">
      <t>ケイヒ</t>
    </rPh>
    <rPh sb="217" eb="219">
      <t>セツゲン</t>
    </rPh>
    <rPh sb="220" eb="221">
      <t>ツト</t>
    </rPh>
    <rPh sb="223" eb="225">
      <t>ヒツヨウ</t>
    </rPh>
    <rPh sb="278" eb="281">
      <t>タトシ</t>
    </rPh>
    <rPh sb="282" eb="283">
      <t>クラ</t>
    </rPh>
    <rPh sb="285" eb="286">
      <t>ヒク</t>
    </rPh>
    <rPh sb="293" eb="295">
      <t>コンゴ</t>
    </rPh>
    <rPh sb="296" eb="299">
      <t>コウリツテキ</t>
    </rPh>
    <rPh sb="300" eb="302">
      <t>ケイエイ</t>
    </rPh>
    <rPh sb="303" eb="305">
      <t>ケイゾク</t>
    </rPh>
    <rPh sb="309" eb="311">
      <t>ヒツヨウ</t>
    </rPh>
    <rPh sb="361" eb="363">
      <t>ゼンコク</t>
    </rPh>
    <rPh sb="363" eb="365">
      <t>ヘイキン</t>
    </rPh>
    <rPh sb="366" eb="368">
      <t>ルイジ</t>
    </rPh>
    <rPh sb="368" eb="370">
      <t>ダンタイ</t>
    </rPh>
    <rPh sb="373" eb="374">
      <t>タカ</t>
    </rPh>
    <rPh sb="375" eb="377">
      <t>リョウコウ</t>
    </rPh>
    <rPh sb="378" eb="380">
      <t>ジョウタイ</t>
    </rPh>
    <rPh sb="421" eb="424">
      <t>ヒカクテキ</t>
    </rPh>
    <rPh sb="424" eb="425">
      <t>アタラ</t>
    </rPh>
    <rPh sb="427" eb="429">
      <t>カンイ</t>
    </rPh>
    <rPh sb="429" eb="431">
      <t>スイドウ</t>
    </rPh>
    <rPh sb="432" eb="435">
      <t>ジョウスイドウ</t>
    </rPh>
    <rPh sb="435" eb="437">
      <t>ジギョウ</t>
    </rPh>
    <rPh sb="438" eb="440">
      <t>ケイエイ</t>
    </rPh>
    <rPh sb="440" eb="442">
      <t>トウゴウ</t>
    </rPh>
    <rPh sb="448" eb="449">
      <t>マエ</t>
    </rPh>
    <rPh sb="449" eb="450">
      <t>ネン</t>
    </rPh>
    <rPh sb="451" eb="452">
      <t>クラ</t>
    </rPh>
    <rPh sb="455" eb="456">
      <t>ヒク</t>
    </rPh>
    <phoneticPr fontId="14"/>
  </si>
  <si>
    <t>2. 老朽化の状況について</t>
  </si>
  <si>
    <t>1④</t>
  </si>
  <si>
    <t>全国平均</t>
    <rPh sb="0" eb="2">
      <t>ゼンコク</t>
    </rPh>
    <rPh sb="2" eb="4">
      <t>ヘイキン</t>
    </rPh>
    <phoneticPr fontId="2"/>
  </si>
  <si>
    <t>1①</t>
  </si>
  <si>
    <t>②累積欠損金比率(％)</t>
  </si>
  <si>
    <t>1②</t>
  </si>
  <si>
    <t>水道事業(法非適用)</t>
    <rPh sb="0" eb="2">
      <t>スイドウ</t>
    </rPh>
    <rPh sb="2" eb="4">
      <t>ジギョウ</t>
    </rPh>
    <phoneticPr fontId="2"/>
  </si>
  <si>
    <t>1③</t>
  </si>
  <si>
    <t>1⑦</t>
  </si>
  <si>
    <t>1⑧</t>
  </si>
  <si>
    <t>年度</t>
    <rPh sb="0" eb="2">
      <t>ネンド</t>
    </rPh>
    <phoneticPr fontId="2"/>
  </si>
  <si>
    <t>2②</t>
  </si>
  <si>
    <t>2③</t>
  </si>
  <si>
    <t>1. 経営の健全性・効率性</t>
    <rPh sb="3" eb="5">
      <t>ケイエイ</t>
    </rPh>
    <rPh sb="6" eb="9">
      <t>ケンゼンセイ</t>
    </rPh>
    <rPh sb="10" eb="12">
      <t>コウリツ</t>
    </rPh>
    <rPh sb="12" eb="13">
      <t>セイ</t>
    </rPh>
    <phoneticPr fontId="2"/>
  </si>
  <si>
    <t>項番</t>
    <rPh sb="0" eb="2">
      <t>コウバン</t>
    </rPh>
    <phoneticPr fontId="2"/>
  </si>
  <si>
    <t>業務CD</t>
    <rPh sb="0" eb="2">
      <t>ギョウム</t>
    </rPh>
    <phoneticPr fontId="2"/>
  </si>
  <si>
    <t>業種CD</t>
    <rPh sb="0" eb="2">
      <t>ギョウシュ</t>
    </rPh>
    <phoneticPr fontId="2"/>
  </si>
  <si>
    <t>事業CD</t>
    <rPh sb="0" eb="2">
      <t>ジギョウ</t>
    </rPh>
    <phoneticPr fontId="2"/>
  </si>
  <si>
    <t>中項目</t>
    <rPh sb="0" eb="1">
      <t>チュウ</t>
    </rPh>
    <rPh sb="1" eb="3">
      <t>コウモク</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</si>
  <si>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</si>
  <si>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②管路経年化率(％)</t>
    <rPh sb="1" eb="3">
      <t>カンロ</t>
    </rPh>
    <rPh sb="3" eb="6">
      <t>ケイネンカ</t>
    </rPh>
    <rPh sb="6" eb="7">
      <t>リツ</t>
    </rPh>
    <phoneticPr fontId="2"/>
  </si>
  <si>
    <t>⑥給水原価(円)</t>
    <rPh sb="1" eb="3">
      <t>キュウスイ</t>
    </rPh>
    <rPh sb="3" eb="5">
      <t>ゲンカ</t>
    </rPh>
    <rPh sb="6" eb="7">
      <t>エン</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</si>
  <si>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</si>
  <si>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</si>
  <si>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</si>
  <si>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</si>
  <si>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</si>
  <si>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</si>
  <si>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</si>
  <si>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管理者の情報</t>
    <rPh sb="0" eb="3">
      <t>カンリシャ</t>
    </rPh>
    <rPh sb="4" eb="6">
      <t>ジョウホウ</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</si>
  <si>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</si>
  <si>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</si>
  <si>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</si>
  <si>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</si>
  <si>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</si>
  <si>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</si>
  <si>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</si>
  <si>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</si>
  <si>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</si>
  <si>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</si>
  <si>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</si>
  <si>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</si>
  <si>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</si>
  <si>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</si>
  <si>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</si>
  <si>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</si>
  <si>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</si>
  <si>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</si>
  <si>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</si>
  <si>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</si>
  <si>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</si>
  <si>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大分県　豊後大野市</t>
  </si>
  <si>
    <t>法非適用</t>
  </si>
  <si>
    <t>水道事業</t>
  </si>
  <si>
    <t>簡易水道事業</t>
  </si>
  <si>
    <t>D2</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</si>
  <si>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</si>
  <si>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</si>
  <si>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</si>
  <si>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</si>
  <si>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</si>
  <si>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</si>
  <si>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③『管路更新率』・・・・・当該年度に更新した管路延長の割合を示す指標。管路の更新をほとんど行っていないためかなり低い数値となっていが、耐用年数を超えている管路もあることから、計画的な更新が必要となっている。平成３０年度に今後１０年間の施設更新計画を策定したので、計画に沿って更新を行っていきます。</t>
    <rPh sb="2" eb="4">
      <t>カンロ</t>
    </rPh>
    <rPh sb="4" eb="6">
      <t>コウシン</t>
    </rPh>
    <rPh sb="6" eb="7">
      <t>リツ</t>
    </rPh>
    <rPh sb="13" eb="15">
      <t>トウガイ</t>
    </rPh>
    <rPh sb="15" eb="17">
      <t>ネンド</t>
    </rPh>
    <rPh sb="18" eb="20">
      <t>コウシン</t>
    </rPh>
    <rPh sb="22" eb="24">
      <t>カンロ</t>
    </rPh>
    <rPh sb="24" eb="26">
      <t>エンチョウ</t>
    </rPh>
    <rPh sb="27" eb="29">
      <t>ワリアイ</t>
    </rPh>
    <rPh sb="30" eb="31">
      <t>シメ</t>
    </rPh>
    <rPh sb="32" eb="34">
      <t>シヒョウ</t>
    </rPh>
    <rPh sb="35" eb="37">
      <t>カンロ</t>
    </rPh>
    <rPh sb="38" eb="40">
      <t>コウシン</t>
    </rPh>
    <rPh sb="45" eb="46">
      <t>オコナ</t>
    </rPh>
    <rPh sb="56" eb="57">
      <t>ヒク</t>
    </rPh>
    <rPh sb="58" eb="60">
      <t>スウチ</t>
    </rPh>
    <rPh sb="67" eb="69">
      <t>タイヨウ</t>
    </rPh>
    <rPh sb="69" eb="71">
      <t>ネンスウ</t>
    </rPh>
    <rPh sb="72" eb="73">
      <t>コ</t>
    </rPh>
    <rPh sb="77" eb="79">
      <t>カンロ</t>
    </rPh>
    <rPh sb="87" eb="90">
      <t>ケイカクテキ</t>
    </rPh>
    <rPh sb="91" eb="93">
      <t>コウシン</t>
    </rPh>
    <rPh sb="94" eb="96">
      <t>ヒツヨウ</t>
    </rPh>
    <rPh sb="110" eb="112">
      <t>コンゴ</t>
    </rPh>
    <rPh sb="114" eb="116">
      <t>ネンカン</t>
    </rPh>
    <rPh sb="117" eb="119">
      <t>シセツ</t>
    </rPh>
    <rPh sb="119" eb="121">
      <t>コウシン</t>
    </rPh>
    <rPh sb="121" eb="123">
      <t>ケイカク</t>
    </rPh>
    <rPh sb="124" eb="126">
      <t>サクテイ</t>
    </rPh>
    <rPh sb="131" eb="133">
      <t>ケイカク</t>
    </rPh>
    <rPh sb="134" eb="135">
      <t>ソ</t>
    </rPh>
    <rPh sb="137" eb="139">
      <t>コウシン</t>
    </rPh>
    <rPh sb="140" eb="141">
      <t>オコナ</t>
    </rPh>
    <phoneticPr fontId="14"/>
  </si>
  <si>
    <t>経営状況は、給水収益以外の一般会計からの繰入金に依存していることから、料金回収率の向上対策と費用削減を継続的に行う必要がある。また、施設・管路の老朽化に伴う更新投資も考えられることから、経営改善に向けた取組が必要です。
H30年度から一部を上水道に経営統合し、R元年度からすべてを上水道事業への統合をすることから、さらに徹底したコスト削減を行い、効率的な運営管理に取り組みます。</t>
    <rPh sb="0" eb="2">
      <t>ケイエイ</t>
    </rPh>
    <rPh sb="2" eb="4">
      <t>ジョウキョウ</t>
    </rPh>
    <rPh sb="6" eb="8">
      <t>キュウスイ</t>
    </rPh>
    <rPh sb="8" eb="10">
      <t>シュウエキ</t>
    </rPh>
    <rPh sb="10" eb="12">
      <t>イガイ</t>
    </rPh>
    <rPh sb="13" eb="15">
      <t>イッパン</t>
    </rPh>
    <rPh sb="15" eb="17">
      <t>カイケイ</t>
    </rPh>
    <rPh sb="20" eb="22">
      <t>クリイレ</t>
    </rPh>
    <rPh sb="22" eb="23">
      <t>キン</t>
    </rPh>
    <rPh sb="24" eb="26">
      <t>イゾン</t>
    </rPh>
    <rPh sb="35" eb="37">
      <t>リョウキン</t>
    </rPh>
    <rPh sb="37" eb="39">
      <t>カイシュウ</t>
    </rPh>
    <rPh sb="39" eb="40">
      <t>リツ</t>
    </rPh>
    <rPh sb="41" eb="43">
      <t>コウジョウ</t>
    </rPh>
    <rPh sb="43" eb="45">
      <t>タイサク</t>
    </rPh>
    <rPh sb="46" eb="48">
      <t>ヒヨウ</t>
    </rPh>
    <rPh sb="48" eb="50">
      <t>サクゲン</t>
    </rPh>
    <rPh sb="51" eb="54">
      <t>ケイゾクテキ</t>
    </rPh>
    <rPh sb="55" eb="56">
      <t>オコナ</t>
    </rPh>
    <rPh sb="57" eb="59">
      <t>ヒツヨウ</t>
    </rPh>
    <rPh sb="66" eb="68">
      <t>シセツ</t>
    </rPh>
    <rPh sb="69" eb="71">
      <t>カンロ</t>
    </rPh>
    <rPh sb="72" eb="75">
      <t>ロウキュウカ</t>
    </rPh>
    <rPh sb="76" eb="77">
      <t>トモナ</t>
    </rPh>
    <rPh sb="78" eb="80">
      <t>コウシン</t>
    </rPh>
    <rPh sb="80" eb="82">
      <t>トウシ</t>
    </rPh>
    <rPh sb="83" eb="84">
      <t>カンガ</t>
    </rPh>
    <rPh sb="93" eb="95">
      <t>ケイエイ</t>
    </rPh>
    <rPh sb="95" eb="97">
      <t>カイゼン</t>
    </rPh>
    <rPh sb="98" eb="99">
      <t>ム</t>
    </rPh>
    <rPh sb="101" eb="103">
      <t>トリクミ</t>
    </rPh>
    <rPh sb="104" eb="106">
      <t>ヒツヨウ</t>
    </rPh>
    <rPh sb="113" eb="115">
      <t>ネンド</t>
    </rPh>
    <rPh sb="117" eb="119">
      <t>イチブ</t>
    </rPh>
    <rPh sb="120" eb="123">
      <t>ジョウスイドウ</t>
    </rPh>
    <rPh sb="124" eb="126">
      <t>ケイエイ</t>
    </rPh>
    <rPh sb="126" eb="128">
      <t>トウゴウ</t>
    </rPh>
    <rPh sb="131" eb="132">
      <t>ガン</t>
    </rPh>
    <rPh sb="132" eb="134">
      <t>ネンド</t>
    </rPh>
    <rPh sb="140" eb="143">
      <t>ジョウスイドウ</t>
    </rPh>
    <rPh sb="143" eb="145">
      <t>ジギョウ</t>
    </rPh>
    <rPh sb="147" eb="149">
      <t>トウゴウ</t>
    </rPh>
    <rPh sb="160" eb="162">
      <t>テッテイ</t>
    </rPh>
    <rPh sb="167" eb="169">
      <t>サクゲン</t>
    </rPh>
    <rPh sb="170" eb="171">
      <t>オコナ</t>
    </rPh>
    <rPh sb="173" eb="176">
      <t>コウリツテキ</t>
    </rPh>
    <rPh sb="177" eb="179">
      <t>ウンエイ</t>
    </rPh>
    <rPh sb="179" eb="181">
      <t>カンリ</t>
    </rPh>
    <rPh sb="182" eb="183">
      <t>ト</t>
    </rPh>
    <rPh sb="184" eb="185">
      <t>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</si>
</sst>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quot;#,##0.00"/>
    <numFmt numFmtId="177" formatCode="#,##0.00;&quot;△&quot;#,##0.00;&quot;-&quot;"/>
    <numFmt numFmtId="178" formatCode="#,##0;&quot;△&quot;#,##0"/>
    <numFmt numFmtId="179" formatCode="ge"/>
  </numFmts>
  <fonts count="18"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10"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1" fillId="0" borderId="8" xfId="0" applyFont="1" applyBorder="1" applyAlignment="1">
      <alignment vertical="center"/>
    </xf>
    <xf numFmtId="0" fontId="12"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9" fontId="0" fillId="0" borderId="2" xfId="0" applyNumberFormat="1" applyBorder="1">
      <alignment vertical="center"/>
    </xf>
    <xf numFmtId="0" fontId="7" fillId="0" borderId="0" xfId="0" applyFont="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7" fontId="0" fillId="5" borderId="2" xfId="2" applyNumberFormat="1" applyFont="1" applyFill="1" applyBorder="1" applyAlignment="1">
      <alignment vertical="center" shrinkToFit="1"/>
    </xf>
    <xf numFmtId="40" fontId="0" fillId="0" borderId="0" xfId="0" applyNumberFormat="1">
      <alignment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8"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0.19</c:v>
                </c:pt>
                <c:pt idx="1">
                  <c:v>0</c:v>
                </c:pt>
                <c:pt idx="2">
                  <c:v>0</c:v>
                </c:pt>
                <c:pt idx="3">
                  <c:v>0</c:v>
                </c:pt>
                <c:pt idx="4" formatCode="#,##0.00;&quot;△&quot;#,##0.00;&quot;-&quot;">
                  <c:v>0.05</c:v>
                </c:pt>
              </c:numCache>
            </c:numRef>
          </c:val>
          <c:extLst>
            <c:ext xmlns:c16="http://schemas.microsoft.com/office/drawing/2014/chart" uri="{C3380CC4-5D6E-409C-BE32-E72D297353CC}">
              <c16:uniqueId val="{00000000-EC43-476F-92D4-02CEC8C66C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0.65</c:v>
                </c:pt>
              </c:numCache>
            </c:numRef>
          </c:val>
          <c:smooth val="0"/>
          <c:extLst>
            <c:ext xmlns:c16="http://schemas.microsoft.com/office/drawing/2014/chart" uri="{C3380CC4-5D6E-409C-BE32-E72D297353CC}">
              <c16:uniqueId val="{00000001-EC43-476F-92D4-02CEC8C66C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61.56</c:v>
                </c:pt>
                <c:pt idx="1">
                  <c:v>71.52</c:v>
                </c:pt>
                <c:pt idx="2">
                  <c:v>67.89</c:v>
                </c:pt>
                <c:pt idx="3">
                  <c:v>69.38</c:v>
                </c:pt>
                <c:pt idx="4">
                  <c:v>84.1</c:v>
                </c:pt>
              </c:numCache>
            </c:numRef>
          </c:val>
          <c:extLst>
            <c:ext xmlns:c16="http://schemas.microsoft.com/office/drawing/2014/chart" uri="{C3380CC4-5D6E-409C-BE32-E72D297353CC}">
              <c16:uniqueId val="{00000000-E7AC-4BF0-AD8A-541216F213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56.41</c:v>
                </c:pt>
              </c:numCache>
            </c:numRef>
          </c:val>
          <c:smooth val="0"/>
          <c:extLst>
            <c:ext xmlns:c16="http://schemas.microsoft.com/office/drawing/2014/chart" uri="{C3380CC4-5D6E-409C-BE32-E72D297353CC}">
              <c16:uniqueId val="{00000001-E7AC-4BF0-AD8A-541216F213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80.489999999999995</c:v>
                </c:pt>
                <c:pt idx="1">
                  <c:v>68.790000000000006</c:v>
                </c:pt>
                <c:pt idx="2">
                  <c:v>71.930000000000007</c:v>
                </c:pt>
                <c:pt idx="3">
                  <c:v>70.37</c:v>
                </c:pt>
                <c:pt idx="4">
                  <c:v>60.55</c:v>
                </c:pt>
              </c:numCache>
            </c:numRef>
          </c:val>
          <c:extLst>
            <c:ext xmlns:c16="http://schemas.microsoft.com/office/drawing/2014/chart" uri="{C3380CC4-5D6E-409C-BE32-E72D297353CC}">
              <c16:uniqueId val="{00000000-061F-4A94-A4CD-838BBD9B54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75.12</c:v>
                </c:pt>
              </c:numCache>
            </c:numRef>
          </c:val>
          <c:smooth val="0"/>
          <c:extLst>
            <c:ext xmlns:c16="http://schemas.microsoft.com/office/drawing/2014/chart" uri="{C3380CC4-5D6E-409C-BE32-E72D297353CC}">
              <c16:uniqueId val="{00000001-061F-4A94-A4CD-838BBD9B54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75.53</c:v>
                </c:pt>
                <c:pt idx="1">
                  <c:v>82.07</c:v>
                </c:pt>
                <c:pt idx="2">
                  <c:v>85.38</c:v>
                </c:pt>
                <c:pt idx="3">
                  <c:v>96.28</c:v>
                </c:pt>
                <c:pt idx="4">
                  <c:v>89.32</c:v>
                </c:pt>
              </c:numCache>
            </c:numRef>
          </c:val>
          <c:extLst>
            <c:ext xmlns:c16="http://schemas.microsoft.com/office/drawing/2014/chart" uri="{C3380CC4-5D6E-409C-BE32-E72D297353CC}">
              <c16:uniqueId val="{00000000-7541-4DED-972E-EF5B4EB4BB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75.010000000000005</c:v>
                </c:pt>
              </c:numCache>
            </c:numRef>
          </c:val>
          <c:smooth val="0"/>
          <c:extLst>
            <c:ext xmlns:c16="http://schemas.microsoft.com/office/drawing/2014/chart" uri="{C3380CC4-5D6E-409C-BE32-E72D297353CC}">
              <c16:uniqueId val="{00000001-7541-4DED-972E-EF5B4EB4BB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D-4977-95C9-01D7EA64ED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D-4977-95C9-01D7EA64ED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4-48F5-A4E2-AEEF8BDEC5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4-48F5-A4E2-AEEF8BDEC5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D1-4893-9B7A-6159EE3412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1-4893-9B7A-6159EE3412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3-4AB8-8CF9-B60C917D7A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3-4AB8-8CF9-B60C917D7A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682.44</c:v>
                </c:pt>
                <c:pt idx="1">
                  <c:v>633.98</c:v>
                </c:pt>
                <c:pt idx="2">
                  <c:v>588.53</c:v>
                </c:pt>
                <c:pt idx="3">
                  <c:v>643.11</c:v>
                </c:pt>
                <c:pt idx="4">
                  <c:v>464.15</c:v>
                </c:pt>
              </c:numCache>
            </c:numRef>
          </c:val>
          <c:extLst>
            <c:ext xmlns:c16="http://schemas.microsoft.com/office/drawing/2014/chart" uri="{C3380CC4-5D6E-409C-BE32-E72D297353CC}">
              <c16:uniqueId val="{00000000-29EE-4650-80D8-0DE9E36335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1168.7</c:v>
                </c:pt>
              </c:numCache>
            </c:numRef>
          </c:val>
          <c:smooth val="0"/>
          <c:extLst>
            <c:ext xmlns:c16="http://schemas.microsoft.com/office/drawing/2014/chart" uri="{C3380CC4-5D6E-409C-BE32-E72D297353CC}">
              <c16:uniqueId val="{00000001-29EE-4650-80D8-0DE9E36335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63.79</c:v>
                </c:pt>
                <c:pt idx="1">
                  <c:v>70.12</c:v>
                </c:pt>
                <c:pt idx="2">
                  <c:v>73.319999999999993</c:v>
                </c:pt>
                <c:pt idx="3">
                  <c:v>76.319999999999993</c:v>
                </c:pt>
                <c:pt idx="4">
                  <c:v>74.98</c:v>
                </c:pt>
              </c:numCache>
            </c:numRef>
          </c:val>
          <c:extLst>
            <c:ext xmlns:c16="http://schemas.microsoft.com/office/drawing/2014/chart" uri="{C3380CC4-5D6E-409C-BE32-E72D297353CC}">
              <c16:uniqueId val="{00000000-7FC3-4ED7-91C3-AA69EF4CAF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53.59</c:v>
                </c:pt>
              </c:numCache>
            </c:numRef>
          </c:val>
          <c:smooth val="0"/>
          <c:extLst>
            <c:ext xmlns:c16="http://schemas.microsoft.com/office/drawing/2014/chart" uri="{C3380CC4-5D6E-409C-BE32-E72D297353CC}">
              <c16:uniqueId val="{00000001-7FC3-4ED7-91C3-AA69EF4CAF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265.95999999999998</c:v>
                </c:pt>
                <c:pt idx="1">
                  <c:v>241.75</c:v>
                </c:pt>
                <c:pt idx="2">
                  <c:v>232.97</c:v>
                </c:pt>
                <c:pt idx="3">
                  <c:v>225.42</c:v>
                </c:pt>
                <c:pt idx="4">
                  <c:v>212.26</c:v>
                </c:pt>
              </c:numCache>
            </c:numRef>
          </c:val>
          <c:extLst>
            <c:ext xmlns:c16="http://schemas.microsoft.com/office/drawing/2014/chart" uri="{C3380CC4-5D6E-409C-BE32-E72D297353CC}">
              <c16:uniqueId val="{00000000-0AF4-4FA1-B5C8-385B4B7EE8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259.79000000000002</c:v>
                </c:pt>
              </c:numCache>
            </c:numRef>
          </c:val>
          <c:smooth val="0"/>
          <c:extLst>
            <c:ext xmlns:c16="http://schemas.microsoft.com/office/drawing/2014/chart" uri="{C3380CC4-5D6E-409C-BE32-E72D297353CC}">
              <c16:uniqueId val="{00000001-0AF4-4FA1-B5C8-385B4B7EE8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【75.60】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【1,074.14】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【73.77】</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【55.95】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【296.40】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豊後大野市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9</v>
      </c>
      <c r="J7" s="44"/>
      <c r="K7" s="44"/>
      <c r="L7" s="44"/>
      <c r="M7" s="44"/>
      <c r="N7" s="44"/>
      <c r="O7" s="44"/>
      <c r="P7" s="44" t="s">
        <v>4</v>
      </c>
      <c r="Q7" s="44"/>
      <c r="R7" s="44"/>
      <c r="S7" s="44"/>
      <c r="T7" s="44"/>
      <c r="U7" s="44"/>
      <c r="V7" s="44"/>
      <c r="W7" s="44" t="s">
        <v>11</v>
      </c>
      <c r="X7" s="44"/>
      <c r="Y7" s="44"/>
      <c r="Z7" s="44"/>
      <c r="AA7" s="44"/>
      <c r="AB7" s="44"/>
      <c r="AC7" s="44"/>
      <c r="AD7" s="44" t="s">
        <v>15</v>
      </c>
      <c r="AE7" s="44"/>
      <c r="AF7" s="44"/>
      <c r="AG7" s="44"/>
      <c r="AH7" s="44"/>
      <c r="AI7" s="44"/>
      <c r="AJ7" s="44"/>
      <c r="AK7" s="2"/>
      <c r="AL7" s="44" t="s">
        <v>12</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6" t="s">
        <v>19</v>
      </c>
      <c r="BM7" s="17"/>
      <c r="BN7" s="17"/>
      <c r="BO7" s="17"/>
      <c r="BP7" s="17"/>
      <c r="BQ7" s="17"/>
      <c r="BR7" s="17"/>
      <c r="BS7" s="17"/>
      <c r="BT7" s="17"/>
      <c r="BU7" s="17"/>
      <c r="BV7" s="17"/>
      <c r="BW7" s="17"/>
      <c r="BX7" s="17"/>
      <c r="BY7" s="24"/>
    </row>
    <row r="8" spans="1:78" ht="18.75" customHeight="1" x14ac:dyDescent="0.15">
      <c r="A8" s="2"/>
      <c r="B8" s="45" t="str">
        <f>データ!$I$6</f>
        <v>法非適用</v>
      </c>
      <c r="C8" s="45"/>
      <c r="D8" s="45"/>
      <c r="E8" s="45"/>
      <c r="F8" s="45"/>
      <c r="G8" s="45"/>
      <c r="H8" s="45"/>
      <c r="I8" s="45" t="str">
        <f>データ!$J$6</f>
        <v>水道事業</v>
      </c>
      <c r="J8" s="45"/>
      <c r="K8" s="45"/>
      <c r="L8" s="45"/>
      <c r="M8" s="45"/>
      <c r="N8" s="45"/>
      <c r="O8" s="45"/>
      <c r="P8" s="45" t="str">
        <f>データ!$K$6</f>
        <v>簡易水道事業</v>
      </c>
      <c r="Q8" s="45"/>
      <c r="R8" s="45"/>
      <c r="S8" s="45"/>
      <c r="T8" s="45"/>
      <c r="U8" s="45"/>
      <c r="V8" s="45"/>
      <c r="W8" s="45" t="str">
        <f>データ!$L$6</f>
        <v>D2</v>
      </c>
      <c r="X8" s="45"/>
      <c r="Y8" s="45"/>
      <c r="Z8" s="45"/>
      <c r="AA8" s="45"/>
      <c r="AB8" s="45"/>
      <c r="AC8" s="45"/>
      <c r="AD8" s="45" t="str">
        <f>データ!$M$6</f>
        <v>非設置</v>
      </c>
      <c r="AE8" s="45"/>
      <c r="AF8" s="45"/>
      <c r="AG8" s="45"/>
      <c r="AH8" s="45"/>
      <c r="AI8" s="45"/>
      <c r="AJ8" s="45"/>
      <c r="AK8" s="2"/>
      <c r="AL8" s="46">
        <f>データ!$R$6</f>
        <v>35995</v>
      </c>
      <c r="AM8" s="46"/>
      <c r="AN8" s="46"/>
      <c r="AO8" s="46"/>
      <c r="AP8" s="46"/>
      <c r="AQ8" s="46"/>
      <c r="AR8" s="46"/>
      <c r="AS8" s="46"/>
      <c r="AT8" s="47">
        <f>データ!$S$6</f>
        <v>603.14</v>
      </c>
      <c r="AU8" s="47"/>
      <c r="AV8" s="47"/>
      <c r="AW8" s="47"/>
      <c r="AX8" s="47"/>
      <c r="AY8" s="47"/>
      <c r="AZ8" s="47"/>
      <c r="BA8" s="47"/>
      <c r="BB8" s="47">
        <f>データ!$T$6</f>
        <v>59.68</v>
      </c>
      <c r="BC8" s="47"/>
      <c r="BD8" s="47"/>
      <c r="BE8" s="47"/>
      <c r="BF8" s="47"/>
      <c r="BG8" s="47"/>
      <c r="BH8" s="47"/>
      <c r="BI8" s="47"/>
      <c r="BJ8" s="3"/>
      <c r="BK8" s="3"/>
      <c r="BL8" s="48" t="s">
        <v>10</v>
      </c>
      <c r="BM8" s="49"/>
      <c r="BN8" s="18" t="s">
        <v>21</v>
      </c>
      <c r="BO8" s="21"/>
      <c r="BP8" s="21"/>
      <c r="BQ8" s="21"/>
      <c r="BR8" s="21"/>
      <c r="BS8" s="21"/>
      <c r="BT8" s="21"/>
      <c r="BU8" s="21"/>
      <c r="BV8" s="21"/>
      <c r="BW8" s="21"/>
      <c r="BX8" s="21"/>
      <c r="BY8" s="25"/>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23</v>
      </c>
      <c r="X9" s="44"/>
      <c r="Y9" s="44"/>
      <c r="Z9" s="44"/>
      <c r="AA9" s="44"/>
      <c r="AB9" s="44"/>
      <c r="AC9" s="44"/>
      <c r="AD9" s="2"/>
      <c r="AE9" s="2"/>
      <c r="AF9" s="2"/>
      <c r="AG9" s="2"/>
      <c r="AH9" s="3"/>
      <c r="AI9" s="2"/>
      <c r="AJ9" s="2"/>
      <c r="AK9" s="2"/>
      <c r="AL9" s="44" t="s">
        <v>29</v>
      </c>
      <c r="AM9" s="44"/>
      <c r="AN9" s="44"/>
      <c r="AO9" s="44"/>
      <c r="AP9" s="44"/>
      <c r="AQ9" s="44"/>
      <c r="AR9" s="44"/>
      <c r="AS9" s="44"/>
      <c r="AT9" s="44" t="s">
        <v>31</v>
      </c>
      <c r="AU9" s="44"/>
      <c r="AV9" s="44"/>
      <c r="AW9" s="44"/>
      <c r="AX9" s="44"/>
      <c r="AY9" s="44"/>
      <c r="AZ9" s="44"/>
      <c r="BA9" s="44"/>
      <c r="BB9" s="44" t="s">
        <v>14</v>
      </c>
      <c r="BC9" s="44"/>
      <c r="BD9" s="44"/>
      <c r="BE9" s="44"/>
      <c r="BF9" s="44"/>
      <c r="BG9" s="44"/>
      <c r="BH9" s="44"/>
      <c r="BI9" s="44"/>
      <c r="BJ9" s="3"/>
      <c r="BK9" s="3"/>
      <c r="BL9" s="50" t="s">
        <v>33</v>
      </c>
      <c r="BM9" s="51"/>
      <c r="BN9" s="19" t="s">
        <v>34</v>
      </c>
      <c r="BO9" s="22"/>
      <c r="BP9" s="22"/>
      <c r="BQ9" s="22"/>
      <c r="BR9" s="22"/>
      <c r="BS9" s="22"/>
      <c r="BT9" s="22"/>
      <c r="BU9" s="22"/>
      <c r="BV9" s="22"/>
      <c r="BW9" s="22"/>
      <c r="BX9" s="22"/>
      <c r="BY9" s="2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23.25</v>
      </c>
      <c r="Q10" s="47"/>
      <c r="R10" s="47"/>
      <c r="S10" s="47"/>
      <c r="T10" s="47"/>
      <c r="U10" s="47"/>
      <c r="V10" s="47"/>
      <c r="W10" s="46">
        <f>データ!$Q$6</f>
        <v>3140</v>
      </c>
      <c r="X10" s="46"/>
      <c r="Y10" s="46"/>
      <c r="Z10" s="46"/>
      <c r="AA10" s="46"/>
      <c r="AB10" s="46"/>
      <c r="AC10" s="46"/>
      <c r="AD10" s="2"/>
      <c r="AE10" s="2"/>
      <c r="AF10" s="2"/>
      <c r="AG10" s="2"/>
      <c r="AH10" s="2"/>
      <c r="AI10" s="2"/>
      <c r="AJ10" s="2"/>
      <c r="AK10" s="2"/>
      <c r="AL10" s="46">
        <f>データ!$U$6</f>
        <v>8303</v>
      </c>
      <c r="AM10" s="46"/>
      <c r="AN10" s="46"/>
      <c r="AO10" s="46"/>
      <c r="AP10" s="46"/>
      <c r="AQ10" s="46"/>
      <c r="AR10" s="46"/>
      <c r="AS10" s="46"/>
      <c r="AT10" s="47">
        <f>データ!$V$6</f>
        <v>49.5</v>
      </c>
      <c r="AU10" s="47"/>
      <c r="AV10" s="47"/>
      <c r="AW10" s="47"/>
      <c r="AX10" s="47"/>
      <c r="AY10" s="47"/>
      <c r="AZ10" s="47"/>
      <c r="BA10" s="47"/>
      <c r="BB10" s="47">
        <f>データ!$W$6</f>
        <v>167.74</v>
      </c>
      <c r="BC10" s="47"/>
      <c r="BD10" s="47"/>
      <c r="BE10" s="47"/>
      <c r="BF10" s="47"/>
      <c r="BG10" s="47"/>
      <c r="BH10" s="47"/>
      <c r="BI10" s="47"/>
      <c r="BJ10" s="2"/>
      <c r="BK10" s="2"/>
      <c r="BL10" s="52" t="s">
        <v>36</v>
      </c>
      <c r="BM10" s="53"/>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39</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41</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9" t="s">
        <v>44</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69" t="s">
        <v>107</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69"/>
      <c r="BM59" s="70"/>
      <c r="BN59" s="70"/>
      <c r="BO59" s="70"/>
      <c r="BP59" s="70"/>
      <c r="BQ59" s="70"/>
      <c r="BR59" s="70"/>
      <c r="BS59" s="70"/>
      <c r="BT59" s="70"/>
      <c r="BU59" s="70"/>
      <c r="BV59" s="70"/>
      <c r="BW59" s="70"/>
      <c r="BX59" s="70"/>
      <c r="BY59" s="70"/>
      <c r="BZ59" s="71"/>
    </row>
    <row r="60" spans="1:78" ht="13.5" customHeight="1" x14ac:dyDescent="0.15">
      <c r="A60" s="2"/>
      <c r="B60" s="60" t="s">
        <v>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63" t="s">
        <v>6</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108</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2"/>
      <c r="BM82" s="73"/>
      <c r="BN82" s="73"/>
      <c r="BO82" s="73"/>
      <c r="BP82" s="73"/>
      <c r="BQ82" s="73"/>
      <c r="BR82" s="73"/>
      <c r="BS82" s="73"/>
      <c r="BT82" s="73"/>
      <c r="BU82" s="73"/>
      <c r="BV82" s="73"/>
      <c r="BW82" s="73"/>
      <c r="BX82" s="73"/>
      <c r="BY82" s="73"/>
      <c r="BZ82" s="74"/>
    </row>
    <row r="83" spans="1:78" x14ac:dyDescent="0.15">
      <c r="C83" s="12"/>
    </row>
    <row r="84" spans="1:78" hidden="1" x14ac:dyDescent="0.15">
      <c r="B84" s="6" t="s">
        <v>47</v>
      </c>
      <c r="C84" s="6"/>
      <c r="D84" s="6"/>
      <c r="E84" s="6" t="s">
        <v>48</v>
      </c>
      <c r="F84" s="6" t="s">
        <v>50</v>
      </c>
      <c r="G84" s="6" t="s">
        <v>52</v>
      </c>
      <c r="H84" s="6" t="s">
        <v>46</v>
      </c>
      <c r="I84" s="6" t="s">
        <v>5</v>
      </c>
      <c r="J84" s="6" t="s">
        <v>30</v>
      </c>
      <c r="K84" s="6" t="s">
        <v>53</v>
      </c>
      <c r="L84" s="6" t="s">
        <v>54</v>
      </c>
      <c r="M84" s="6" t="s">
        <v>35</v>
      </c>
      <c r="N84" s="6" t="s">
        <v>56</v>
      </c>
      <c r="O84" s="6" t="s">
        <v>57</v>
      </c>
    </row>
    <row r="85" spans="1:78" hidden="1" x14ac:dyDescent="0.15">
      <c r="B85" s="6"/>
      <c r="C85" s="6"/>
      <c r="D85" s="6"/>
      <c r="E85" s="6" t="str">
        <f>データ!AH6</f>
        <v>【75.60】</v>
      </c>
      <c r="F85" s="6" t="s">
        <v>40</v>
      </c>
      <c r="G85" s="6" t="s">
        <v>40</v>
      </c>
      <c r="H85" s="6" t="str">
        <f>データ!BO6</f>
        <v>【1,074.14】</v>
      </c>
      <c r="I85" s="6" t="str">
        <f>データ!BZ6</f>
        <v>【54.36】</v>
      </c>
      <c r="J85" s="6" t="str">
        <f>データ!CK6</f>
        <v>【296.40】</v>
      </c>
      <c r="K85" s="6" t="str">
        <f>データ!CV6</f>
        <v>【55.95】</v>
      </c>
      <c r="L85" s="6" t="str">
        <f>データ!DG6</f>
        <v>【73.77】</v>
      </c>
      <c r="M85" s="6" t="s">
        <v>40</v>
      </c>
      <c r="N85" s="6" t="s">
        <v>40</v>
      </c>
      <c r="O85" s="6" t="str">
        <f>データ!EN6</f>
        <v>【0.54】</v>
      </c>
    </row>
  </sheetData>
  <sheetProtection algorithmName="SHA-512" hashValue="0OdPSuZXBXAl8oFbVCFZWR+yievuafOss38kccd9N54sYgSv2D6nvnsT833cgFu/cWoatHdneVnOCNCLh2l+uw==" saltValue="f0LX8ZjmvKk6BVAdt+rk0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51</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59</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55</v>
      </c>
      <c r="C3" s="31" t="s">
        <v>17</v>
      </c>
      <c r="D3" s="31" t="s">
        <v>60</v>
      </c>
      <c r="E3" s="31" t="s">
        <v>61</v>
      </c>
      <c r="F3" s="31" t="s">
        <v>62</v>
      </c>
      <c r="G3" s="31" t="s">
        <v>25</v>
      </c>
      <c r="H3" s="77" t="s">
        <v>32</v>
      </c>
      <c r="I3" s="78"/>
      <c r="J3" s="78"/>
      <c r="K3" s="78"/>
      <c r="L3" s="78"/>
      <c r="M3" s="78"/>
      <c r="N3" s="78"/>
      <c r="O3" s="78"/>
      <c r="P3" s="78"/>
      <c r="Q3" s="78"/>
      <c r="R3" s="78"/>
      <c r="S3" s="78"/>
      <c r="T3" s="78"/>
      <c r="U3" s="78"/>
      <c r="V3" s="78"/>
      <c r="W3" s="79"/>
      <c r="X3" s="75" t="s">
        <v>58</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63</v>
      </c>
      <c r="B4" s="32"/>
      <c r="C4" s="32"/>
      <c r="D4" s="32"/>
      <c r="E4" s="32"/>
      <c r="F4" s="32"/>
      <c r="G4" s="32"/>
      <c r="H4" s="80"/>
      <c r="I4" s="81"/>
      <c r="J4" s="81"/>
      <c r="K4" s="81"/>
      <c r="L4" s="81"/>
      <c r="M4" s="81"/>
      <c r="N4" s="81"/>
      <c r="O4" s="81"/>
      <c r="P4" s="81"/>
      <c r="Q4" s="81"/>
      <c r="R4" s="81"/>
      <c r="S4" s="81"/>
      <c r="T4" s="81"/>
      <c r="U4" s="81"/>
      <c r="V4" s="81"/>
      <c r="W4" s="82"/>
      <c r="X4" s="76" t="s">
        <v>27</v>
      </c>
      <c r="Y4" s="76"/>
      <c r="Z4" s="76"/>
      <c r="AA4" s="76"/>
      <c r="AB4" s="76"/>
      <c r="AC4" s="76"/>
      <c r="AD4" s="76"/>
      <c r="AE4" s="76"/>
      <c r="AF4" s="76"/>
      <c r="AG4" s="76"/>
      <c r="AH4" s="76"/>
      <c r="AI4" s="76" t="s">
        <v>49</v>
      </c>
      <c r="AJ4" s="76"/>
      <c r="AK4" s="76"/>
      <c r="AL4" s="76"/>
      <c r="AM4" s="76"/>
      <c r="AN4" s="76"/>
      <c r="AO4" s="76"/>
      <c r="AP4" s="76"/>
      <c r="AQ4" s="76"/>
      <c r="AR4" s="76"/>
      <c r="AS4" s="76"/>
      <c r="AT4" s="76" t="s">
        <v>42</v>
      </c>
      <c r="AU4" s="76"/>
      <c r="AV4" s="76"/>
      <c r="AW4" s="76"/>
      <c r="AX4" s="76"/>
      <c r="AY4" s="76"/>
      <c r="AZ4" s="76"/>
      <c r="BA4" s="76"/>
      <c r="BB4" s="76"/>
      <c r="BC4" s="76"/>
      <c r="BD4" s="76"/>
      <c r="BE4" s="76" t="s">
        <v>64</v>
      </c>
      <c r="BF4" s="76"/>
      <c r="BG4" s="76"/>
      <c r="BH4" s="76"/>
      <c r="BI4" s="76"/>
      <c r="BJ4" s="76"/>
      <c r="BK4" s="76"/>
      <c r="BL4" s="76"/>
      <c r="BM4" s="76"/>
      <c r="BN4" s="76"/>
      <c r="BO4" s="76"/>
      <c r="BP4" s="76" t="s">
        <v>37</v>
      </c>
      <c r="BQ4" s="76"/>
      <c r="BR4" s="76"/>
      <c r="BS4" s="76"/>
      <c r="BT4" s="76"/>
      <c r="BU4" s="76"/>
      <c r="BV4" s="76"/>
      <c r="BW4" s="76"/>
      <c r="BX4" s="76"/>
      <c r="BY4" s="76"/>
      <c r="BZ4" s="76"/>
      <c r="CA4" s="76" t="s">
        <v>66</v>
      </c>
      <c r="CB4" s="76"/>
      <c r="CC4" s="76"/>
      <c r="CD4" s="76"/>
      <c r="CE4" s="76"/>
      <c r="CF4" s="76"/>
      <c r="CG4" s="76"/>
      <c r="CH4" s="76"/>
      <c r="CI4" s="76"/>
      <c r="CJ4" s="76"/>
      <c r="CK4" s="76"/>
      <c r="CL4" s="76" t="s">
        <v>0</v>
      </c>
      <c r="CM4" s="76"/>
      <c r="CN4" s="76"/>
      <c r="CO4" s="76"/>
      <c r="CP4" s="76"/>
      <c r="CQ4" s="76"/>
      <c r="CR4" s="76"/>
      <c r="CS4" s="76"/>
      <c r="CT4" s="76"/>
      <c r="CU4" s="76"/>
      <c r="CV4" s="76"/>
      <c r="CW4" s="76" t="s">
        <v>67</v>
      </c>
      <c r="CX4" s="76"/>
      <c r="CY4" s="76"/>
      <c r="CZ4" s="76"/>
      <c r="DA4" s="76"/>
      <c r="DB4" s="76"/>
      <c r="DC4" s="76"/>
      <c r="DD4" s="76"/>
      <c r="DE4" s="76"/>
      <c r="DF4" s="76"/>
      <c r="DG4" s="76"/>
      <c r="DH4" s="76" t="s">
        <v>68</v>
      </c>
      <c r="DI4" s="76"/>
      <c r="DJ4" s="76"/>
      <c r="DK4" s="76"/>
      <c r="DL4" s="76"/>
      <c r="DM4" s="76"/>
      <c r="DN4" s="76"/>
      <c r="DO4" s="76"/>
      <c r="DP4" s="76"/>
      <c r="DQ4" s="76"/>
      <c r="DR4" s="76"/>
      <c r="DS4" s="76" t="s">
        <v>65</v>
      </c>
      <c r="DT4" s="76"/>
      <c r="DU4" s="76"/>
      <c r="DV4" s="76"/>
      <c r="DW4" s="76"/>
      <c r="DX4" s="76"/>
      <c r="DY4" s="76"/>
      <c r="DZ4" s="76"/>
      <c r="EA4" s="76"/>
      <c r="EB4" s="76"/>
      <c r="EC4" s="76"/>
      <c r="ED4" s="76" t="s">
        <v>69</v>
      </c>
      <c r="EE4" s="76"/>
      <c r="EF4" s="76"/>
      <c r="EG4" s="76"/>
      <c r="EH4" s="76"/>
      <c r="EI4" s="76"/>
      <c r="EJ4" s="76"/>
      <c r="EK4" s="76"/>
      <c r="EL4" s="76"/>
      <c r="EM4" s="76"/>
      <c r="EN4" s="76"/>
    </row>
    <row r="5" spans="1:144" x14ac:dyDescent="0.15">
      <c r="A5" s="29" t="s">
        <v>28</v>
      </c>
      <c r="B5" s="33"/>
      <c r="C5" s="33"/>
      <c r="D5" s="33"/>
      <c r="E5" s="33"/>
      <c r="F5" s="33"/>
      <c r="G5" s="33"/>
      <c r="H5" s="38" t="s">
        <v>16</v>
      </c>
      <c r="I5" s="38" t="s">
        <v>70</v>
      </c>
      <c r="J5" s="38" t="s">
        <v>71</v>
      </c>
      <c r="K5" s="38" t="s">
        <v>72</v>
      </c>
      <c r="L5" s="38" t="s">
        <v>73</v>
      </c>
      <c r="M5" s="38" t="s">
        <v>74</v>
      </c>
      <c r="N5" s="38" t="s">
        <v>75</v>
      </c>
      <c r="O5" s="38" t="s">
        <v>76</v>
      </c>
      <c r="P5" s="38" t="s">
        <v>77</v>
      </c>
      <c r="Q5" s="38" t="s">
        <v>78</v>
      </c>
      <c r="R5" s="38" t="s">
        <v>79</v>
      </c>
      <c r="S5" s="38" t="s">
        <v>80</v>
      </c>
      <c r="T5" s="38" t="s">
        <v>1</v>
      </c>
      <c r="U5" s="38" t="s">
        <v>81</v>
      </c>
      <c r="V5" s="38" t="s">
        <v>82</v>
      </c>
      <c r="W5" s="38" t="s">
        <v>83</v>
      </c>
      <c r="X5" s="38" t="s">
        <v>84</v>
      </c>
      <c r="Y5" s="38" t="s">
        <v>85</v>
      </c>
      <c r="Z5" s="38" t="s">
        <v>86</v>
      </c>
      <c r="AA5" s="38" t="s">
        <v>87</v>
      </c>
      <c r="AB5" s="38" t="s">
        <v>88</v>
      </c>
      <c r="AC5" s="38" t="s">
        <v>89</v>
      </c>
      <c r="AD5" s="38" t="s">
        <v>91</v>
      </c>
      <c r="AE5" s="38" t="s">
        <v>92</v>
      </c>
      <c r="AF5" s="38" t="s">
        <v>93</v>
      </c>
      <c r="AG5" s="38" t="s">
        <v>94</v>
      </c>
      <c r="AH5" s="38" t="s">
        <v>47</v>
      </c>
      <c r="AI5" s="38" t="s">
        <v>84</v>
      </c>
      <c r="AJ5" s="38" t="s">
        <v>85</v>
      </c>
      <c r="AK5" s="38" t="s">
        <v>86</v>
      </c>
      <c r="AL5" s="38" t="s">
        <v>87</v>
      </c>
      <c r="AM5" s="38" t="s">
        <v>88</v>
      </c>
      <c r="AN5" s="38" t="s">
        <v>89</v>
      </c>
      <c r="AO5" s="38" t="s">
        <v>91</v>
      </c>
      <c r="AP5" s="38" t="s">
        <v>92</v>
      </c>
      <c r="AQ5" s="38" t="s">
        <v>93</v>
      </c>
      <c r="AR5" s="38" t="s">
        <v>94</v>
      </c>
      <c r="AS5" s="38" t="s">
        <v>90</v>
      </c>
      <c r="AT5" s="38" t="s">
        <v>84</v>
      </c>
      <c r="AU5" s="38" t="s">
        <v>85</v>
      </c>
      <c r="AV5" s="38" t="s">
        <v>86</v>
      </c>
      <c r="AW5" s="38" t="s">
        <v>87</v>
      </c>
      <c r="AX5" s="38" t="s">
        <v>88</v>
      </c>
      <c r="AY5" s="38" t="s">
        <v>89</v>
      </c>
      <c r="AZ5" s="38" t="s">
        <v>91</v>
      </c>
      <c r="BA5" s="38" t="s">
        <v>92</v>
      </c>
      <c r="BB5" s="38" t="s">
        <v>93</v>
      </c>
      <c r="BC5" s="38" t="s">
        <v>94</v>
      </c>
      <c r="BD5" s="38" t="s">
        <v>90</v>
      </c>
      <c r="BE5" s="38" t="s">
        <v>84</v>
      </c>
      <c r="BF5" s="38" t="s">
        <v>85</v>
      </c>
      <c r="BG5" s="38" t="s">
        <v>86</v>
      </c>
      <c r="BH5" s="38" t="s">
        <v>87</v>
      </c>
      <c r="BI5" s="38" t="s">
        <v>88</v>
      </c>
      <c r="BJ5" s="38" t="s">
        <v>89</v>
      </c>
      <c r="BK5" s="38" t="s">
        <v>91</v>
      </c>
      <c r="BL5" s="38" t="s">
        <v>92</v>
      </c>
      <c r="BM5" s="38" t="s">
        <v>93</v>
      </c>
      <c r="BN5" s="38" t="s">
        <v>94</v>
      </c>
      <c r="BO5" s="38" t="s">
        <v>90</v>
      </c>
      <c r="BP5" s="38" t="s">
        <v>84</v>
      </c>
      <c r="BQ5" s="38" t="s">
        <v>85</v>
      </c>
      <c r="BR5" s="38" t="s">
        <v>86</v>
      </c>
      <c r="BS5" s="38" t="s">
        <v>87</v>
      </c>
      <c r="BT5" s="38" t="s">
        <v>88</v>
      </c>
      <c r="BU5" s="38" t="s">
        <v>89</v>
      </c>
      <c r="BV5" s="38" t="s">
        <v>91</v>
      </c>
      <c r="BW5" s="38" t="s">
        <v>92</v>
      </c>
      <c r="BX5" s="38" t="s">
        <v>93</v>
      </c>
      <c r="BY5" s="38" t="s">
        <v>94</v>
      </c>
      <c r="BZ5" s="38" t="s">
        <v>90</v>
      </c>
      <c r="CA5" s="38" t="s">
        <v>84</v>
      </c>
      <c r="CB5" s="38" t="s">
        <v>85</v>
      </c>
      <c r="CC5" s="38" t="s">
        <v>86</v>
      </c>
      <c r="CD5" s="38" t="s">
        <v>87</v>
      </c>
      <c r="CE5" s="38" t="s">
        <v>88</v>
      </c>
      <c r="CF5" s="38" t="s">
        <v>89</v>
      </c>
      <c r="CG5" s="38" t="s">
        <v>91</v>
      </c>
      <c r="CH5" s="38" t="s">
        <v>92</v>
      </c>
      <c r="CI5" s="38" t="s">
        <v>93</v>
      </c>
      <c r="CJ5" s="38" t="s">
        <v>94</v>
      </c>
      <c r="CK5" s="38" t="s">
        <v>90</v>
      </c>
      <c r="CL5" s="38" t="s">
        <v>84</v>
      </c>
      <c r="CM5" s="38" t="s">
        <v>85</v>
      </c>
      <c r="CN5" s="38" t="s">
        <v>86</v>
      </c>
      <c r="CO5" s="38" t="s">
        <v>87</v>
      </c>
      <c r="CP5" s="38" t="s">
        <v>88</v>
      </c>
      <c r="CQ5" s="38" t="s">
        <v>89</v>
      </c>
      <c r="CR5" s="38" t="s">
        <v>91</v>
      </c>
      <c r="CS5" s="38" t="s">
        <v>92</v>
      </c>
      <c r="CT5" s="38" t="s">
        <v>93</v>
      </c>
      <c r="CU5" s="38" t="s">
        <v>94</v>
      </c>
      <c r="CV5" s="38" t="s">
        <v>90</v>
      </c>
      <c r="CW5" s="38" t="s">
        <v>84</v>
      </c>
      <c r="CX5" s="38" t="s">
        <v>85</v>
      </c>
      <c r="CY5" s="38" t="s">
        <v>86</v>
      </c>
      <c r="CZ5" s="38" t="s">
        <v>87</v>
      </c>
      <c r="DA5" s="38" t="s">
        <v>88</v>
      </c>
      <c r="DB5" s="38" t="s">
        <v>89</v>
      </c>
      <c r="DC5" s="38" t="s">
        <v>91</v>
      </c>
      <c r="DD5" s="38" t="s">
        <v>92</v>
      </c>
      <c r="DE5" s="38" t="s">
        <v>93</v>
      </c>
      <c r="DF5" s="38" t="s">
        <v>94</v>
      </c>
      <c r="DG5" s="38" t="s">
        <v>90</v>
      </c>
      <c r="DH5" s="38" t="s">
        <v>84</v>
      </c>
      <c r="DI5" s="38" t="s">
        <v>85</v>
      </c>
      <c r="DJ5" s="38" t="s">
        <v>86</v>
      </c>
      <c r="DK5" s="38" t="s">
        <v>87</v>
      </c>
      <c r="DL5" s="38" t="s">
        <v>88</v>
      </c>
      <c r="DM5" s="38" t="s">
        <v>89</v>
      </c>
      <c r="DN5" s="38" t="s">
        <v>91</v>
      </c>
      <c r="DO5" s="38" t="s">
        <v>92</v>
      </c>
      <c r="DP5" s="38" t="s">
        <v>93</v>
      </c>
      <c r="DQ5" s="38" t="s">
        <v>94</v>
      </c>
      <c r="DR5" s="38" t="s">
        <v>90</v>
      </c>
      <c r="DS5" s="38" t="s">
        <v>84</v>
      </c>
      <c r="DT5" s="38" t="s">
        <v>85</v>
      </c>
      <c r="DU5" s="38" t="s">
        <v>86</v>
      </c>
      <c r="DV5" s="38" t="s">
        <v>87</v>
      </c>
      <c r="DW5" s="38" t="s">
        <v>88</v>
      </c>
      <c r="DX5" s="38" t="s">
        <v>89</v>
      </c>
      <c r="DY5" s="38" t="s">
        <v>91</v>
      </c>
      <c r="DZ5" s="38" t="s">
        <v>92</v>
      </c>
      <c r="EA5" s="38" t="s">
        <v>93</v>
      </c>
      <c r="EB5" s="38" t="s">
        <v>94</v>
      </c>
      <c r="EC5" s="38" t="s">
        <v>90</v>
      </c>
      <c r="ED5" s="38" t="s">
        <v>84</v>
      </c>
      <c r="EE5" s="38" t="s">
        <v>85</v>
      </c>
      <c r="EF5" s="38" t="s">
        <v>86</v>
      </c>
      <c r="EG5" s="38" t="s">
        <v>87</v>
      </c>
      <c r="EH5" s="38" t="s">
        <v>88</v>
      </c>
      <c r="EI5" s="38" t="s">
        <v>89</v>
      </c>
      <c r="EJ5" s="38" t="s">
        <v>91</v>
      </c>
      <c r="EK5" s="38" t="s">
        <v>92</v>
      </c>
      <c r="EL5" s="38" t="s">
        <v>93</v>
      </c>
      <c r="EM5" s="38" t="s">
        <v>94</v>
      </c>
      <c r="EN5" s="38" t="s">
        <v>90</v>
      </c>
    </row>
    <row r="6" spans="1:144" s="28" customFormat="1" x14ac:dyDescent="0.15">
      <c r="A6" s="29" t="s">
        <v>95</v>
      </c>
      <c r="B6" s="34">
        <f t="shared" ref="B6:W6" si="1">B7</f>
        <v>2018</v>
      </c>
      <c r="C6" s="34">
        <f t="shared" si="1"/>
        <v>442127</v>
      </c>
      <c r="D6" s="34">
        <f t="shared" si="1"/>
        <v>47</v>
      </c>
      <c r="E6" s="34">
        <f t="shared" si="1"/>
        <v>1</v>
      </c>
      <c r="F6" s="34">
        <f t="shared" si="1"/>
        <v>0</v>
      </c>
      <c r="G6" s="34">
        <f t="shared" si="1"/>
        <v>0</v>
      </c>
      <c r="H6" s="34" t="str">
        <f t="shared" si="1"/>
        <v>大分県　豊後大野市</v>
      </c>
      <c r="I6" s="34" t="str">
        <f t="shared" si="1"/>
        <v>法非適用</v>
      </c>
      <c r="J6" s="34" t="str">
        <f t="shared" si="1"/>
        <v>水道事業</v>
      </c>
      <c r="K6" s="34" t="str">
        <f t="shared" si="1"/>
        <v>簡易水道事業</v>
      </c>
      <c r="L6" s="34" t="str">
        <f t="shared" si="1"/>
        <v>D2</v>
      </c>
      <c r="M6" s="34" t="str">
        <f t="shared" si="1"/>
        <v>非設置</v>
      </c>
      <c r="N6" s="39" t="str">
        <f t="shared" si="1"/>
        <v>-</v>
      </c>
      <c r="O6" s="39" t="str">
        <f t="shared" si="1"/>
        <v>該当数値なし</v>
      </c>
      <c r="P6" s="39">
        <f t="shared" si="1"/>
        <v>23.25</v>
      </c>
      <c r="Q6" s="39">
        <f t="shared" si="1"/>
        <v>3140</v>
      </c>
      <c r="R6" s="39">
        <f t="shared" si="1"/>
        <v>35995</v>
      </c>
      <c r="S6" s="39">
        <f t="shared" si="1"/>
        <v>603.14</v>
      </c>
      <c r="T6" s="39">
        <f t="shared" si="1"/>
        <v>59.68</v>
      </c>
      <c r="U6" s="39">
        <f t="shared" si="1"/>
        <v>8303</v>
      </c>
      <c r="V6" s="39">
        <f t="shared" si="1"/>
        <v>49.5</v>
      </c>
      <c r="W6" s="39">
        <f t="shared" si="1"/>
        <v>167.74</v>
      </c>
      <c r="X6" s="41">
        <f t="shared" ref="X6:AG6" si="2">IF(X7="",NA(),X7)</f>
        <v>75.53</v>
      </c>
      <c r="Y6" s="41">
        <f t="shared" si="2"/>
        <v>82.07</v>
      </c>
      <c r="Z6" s="41">
        <f t="shared" si="2"/>
        <v>85.38</v>
      </c>
      <c r="AA6" s="41">
        <f t="shared" si="2"/>
        <v>96.28</v>
      </c>
      <c r="AB6" s="41">
        <f t="shared" si="2"/>
        <v>89.32</v>
      </c>
      <c r="AC6" s="41">
        <f t="shared" si="2"/>
        <v>77.48</v>
      </c>
      <c r="AD6" s="41">
        <f t="shared" si="2"/>
        <v>76.02</v>
      </c>
      <c r="AE6" s="41">
        <f t="shared" si="2"/>
        <v>77.66</v>
      </c>
      <c r="AF6" s="41">
        <f t="shared" si="2"/>
        <v>74.03</v>
      </c>
      <c r="AG6" s="41">
        <f t="shared" si="2"/>
        <v>75.010000000000005</v>
      </c>
      <c r="AH6" s="39" t="str">
        <f>IF(AH7="","",IF(AH7="-","【-】","【"&amp;SUBSTITUTE(TEXT(AH7,"#,##0.00"),"-","△")&amp;"】"))</f>
        <v>【75.60】</v>
      </c>
      <c r="AI6" s="39" t="e">
        <f t="shared" ref="AI6:AR6" si="3">IF(AI7="",NA(),AI7)</f>
        <v>#N/A</v>
      </c>
      <c r="AJ6" s="39" t="e">
        <f t="shared" si="3"/>
        <v>#N/A</v>
      </c>
      <c r="AK6" s="39" t="e">
        <f t="shared" si="3"/>
        <v>#N/A</v>
      </c>
      <c r="AL6" s="39" t="e">
        <f t="shared" si="3"/>
        <v>#N/A</v>
      </c>
      <c r="AM6" s="39" t="e">
        <f t="shared" si="3"/>
        <v>#N/A</v>
      </c>
      <c r="AN6" s="39" t="e">
        <f t="shared" si="3"/>
        <v>#N/A</v>
      </c>
      <c r="AO6" s="39" t="e">
        <f t="shared" si="3"/>
        <v>#N/A</v>
      </c>
      <c r="AP6" s="39" t="e">
        <f t="shared" si="3"/>
        <v>#N/A</v>
      </c>
      <c r="AQ6" s="39" t="e">
        <f t="shared" si="3"/>
        <v>#N/A</v>
      </c>
      <c r="AR6" s="39" t="e">
        <f t="shared" si="3"/>
        <v>#N/A</v>
      </c>
      <c r="AS6" s="39" t="str">
        <f>IF(AS7="","",IF(AS7="-","【-】","【"&amp;SUBSTITUTE(TEXT(AS7,"#,##0.00"),"-","△")&amp;"】"))</f>
        <v/>
      </c>
      <c r="AT6" s="39" t="e">
        <f t="shared" ref="AT6:BC6" si="4">IF(AT7="",NA(),AT7)</f>
        <v>#N/A</v>
      </c>
      <c r="AU6" s="39" t="e">
        <f t="shared" si="4"/>
        <v>#N/A</v>
      </c>
      <c r="AV6" s="39" t="e">
        <f t="shared" si="4"/>
        <v>#N/A</v>
      </c>
      <c r="AW6" s="39" t="e">
        <f t="shared" si="4"/>
        <v>#N/A</v>
      </c>
      <c r="AX6" s="39" t="e">
        <f t="shared" si="4"/>
        <v>#N/A</v>
      </c>
      <c r="AY6" s="39" t="e">
        <f t="shared" si="4"/>
        <v>#N/A</v>
      </c>
      <c r="AZ6" s="39" t="e">
        <f t="shared" si="4"/>
        <v>#N/A</v>
      </c>
      <c r="BA6" s="39" t="e">
        <f t="shared" si="4"/>
        <v>#N/A</v>
      </c>
      <c r="BB6" s="39" t="e">
        <f t="shared" si="4"/>
        <v>#N/A</v>
      </c>
      <c r="BC6" s="39" t="e">
        <f t="shared" si="4"/>
        <v>#N/A</v>
      </c>
      <c r="BD6" s="39" t="str">
        <f>IF(BD7="","",IF(BD7="-","【-】","【"&amp;SUBSTITUTE(TEXT(BD7,"#,##0.00"),"-","△")&amp;"】"))</f>
        <v/>
      </c>
      <c r="BE6" s="41">
        <f t="shared" ref="BE6:BN6" si="5">IF(BE7="",NA(),BE7)</f>
        <v>682.44</v>
      </c>
      <c r="BF6" s="41">
        <f t="shared" si="5"/>
        <v>633.98</v>
      </c>
      <c r="BG6" s="41">
        <f t="shared" si="5"/>
        <v>588.53</v>
      </c>
      <c r="BH6" s="41">
        <f t="shared" si="5"/>
        <v>643.11</v>
      </c>
      <c r="BI6" s="41">
        <f t="shared" si="5"/>
        <v>464.15</v>
      </c>
      <c r="BJ6" s="41">
        <f t="shared" si="5"/>
        <v>1285.3599999999999</v>
      </c>
      <c r="BK6" s="41">
        <f t="shared" si="5"/>
        <v>1246.73</v>
      </c>
      <c r="BL6" s="41">
        <f t="shared" si="5"/>
        <v>1281.51</v>
      </c>
      <c r="BM6" s="41">
        <f t="shared" si="5"/>
        <v>1068.53</v>
      </c>
      <c r="BN6" s="41">
        <f t="shared" si="5"/>
        <v>1168.7</v>
      </c>
      <c r="BO6" s="39" t="str">
        <f>IF(BO7="","",IF(BO7="-","【-】","【"&amp;SUBSTITUTE(TEXT(BO7,"#,##0.00"),"-","△")&amp;"】"))</f>
        <v>【1,074.14】</v>
      </c>
      <c r="BP6" s="41">
        <f t="shared" ref="BP6:BY6" si="6">IF(BP7="",NA(),BP7)</f>
        <v>63.79</v>
      </c>
      <c r="BQ6" s="41">
        <f t="shared" si="6"/>
        <v>70.12</v>
      </c>
      <c r="BR6" s="41">
        <f t="shared" si="6"/>
        <v>73.319999999999993</v>
      </c>
      <c r="BS6" s="41">
        <f t="shared" si="6"/>
        <v>76.319999999999993</v>
      </c>
      <c r="BT6" s="41">
        <f t="shared" si="6"/>
        <v>74.98</v>
      </c>
      <c r="BU6" s="41">
        <f t="shared" si="6"/>
        <v>54.45</v>
      </c>
      <c r="BV6" s="41">
        <f t="shared" si="6"/>
        <v>54.33</v>
      </c>
      <c r="BW6" s="41">
        <f t="shared" si="6"/>
        <v>55.02</v>
      </c>
      <c r="BX6" s="41">
        <f t="shared" si="6"/>
        <v>59.33</v>
      </c>
      <c r="BY6" s="41">
        <f t="shared" si="6"/>
        <v>53.59</v>
      </c>
      <c r="BZ6" s="39" t="str">
        <f>IF(BZ7="","",IF(BZ7="-","【-】","【"&amp;SUBSTITUTE(TEXT(BZ7,"#,##0.00"),"-","△")&amp;"】"))</f>
        <v>【54.36】</v>
      </c>
      <c r="CA6" s="41">
        <f t="shared" ref="CA6:CJ6" si="7">IF(CA7="",NA(),CA7)</f>
        <v>265.95999999999998</v>
      </c>
      <c r="CB6" s="41">
        <f t="shared" si="7"/>
        <v>241.75</v>
      </c>
      <c r="CC6" s="41">
        <f t="shared" si="7"/>
        <v>232.97</v>
      </c>
      <c r="CD6" s="41">
        <f t="shared" si="7"/>
        <v>225.42</v>
      </c>
      <c r="CE6" s="41">
        <f t="shared" si="7"/>
        <v>212.26</v>
      </c>
      <c r="CF6" s="41">
        <f t="shared" si="7"/>
        <v>332.75</v>
      </c>
      <c r="CG6" s="41">
        <f t="shared" si="7"/>
        <v>341.05</v>
      </c>
      <c r="CH6" s="41">
        <f t="shared" si="7"/>
        <v>330.62</v>
      </c>
      <c r="CI6" s="41">
        <f t="shared" si="7"/>
        <v>279.67</v>
      </c>
      <c r="CJ6" s="41">
        <f t="shared" si="7"/>
        <v>259.79000000000002</v>
      </c>
      <c r="CK6" s="39" t="str">
        <f>IF(CK7="","",IF(CK7="-","【-】","【"&amp;SUBSTITUTE(TEXT(CK7,"#,##0.00"),"-","△")&amp;"】"))</f>
        <v>【296.40】</v>
      </c>
      <c r="CL6" s="41">
        <f t="shared" ref="CL6:CU6" si="8">IF(CL7="",NA(),CL7)</f>
        <v>61.56</v>
      </c>
      <c r="CM6" s="41">
        <f t="shared" si="8"/>
        <v>71.52</v>
      </c>
      <c r="CN6" s="41">
        <f t="shared" si="8"/>
        <v>67.89</v>
      </c>
      <c r="CO6" s="41">
        <f t="shared" si="8"/>
        <v>69.38</v>
      </c>
      <c r="CP6" s="41">
        <f t="shared" si="8"/>
        <v>84.1</v>
      </c>
      <c r="CQ6" s="41">
        <f t="shared" si="8"/>
        <v>60.68</v>
      </c>
      <c r="CR6" s="41">
        <f t="shared" si="8"/>
        <v>59.87</v>
      </c>
      <c r="CS6" s="41">
        <f t="shared" si="8"/>
        <v>59.59</v>
      </c>
      <c r="CT6" s="41">
        <f t="shared" si="8"/>
        <v>61.79</v>
      </c>
      <c r="CU6" s="41">
        <f t="shared" si="8"/>
        <v>56.41</v>
      </c>
      <c r="CV6" s="39" t="str">
        <f>IF(CV7="","",IF(CV7="-","【-】","【"&amp;SUBSTITUTE(TEXT(CV7,"#,##0.00"),"-","△")&amp;"】"))</f>
        <v>【55.95】</v>
      </c>
      <c r="CW6" s="41">
        <f t="shared" ref="CW6:DF6" si="9">IF(CW7="",NA(),CW7)</f>
        <v>80.489999999999995</v>
      </c>
      <c r="CX6" s="41">
        <f t="shared" si="9"/>
        <v>68.790000000000006</v>
      </c>
      <c r="CY6" s="41">
        <f t="shared" si="9"/>
        <v>71.930000000000007</v>
      </c>
      <c r="CZ6" s="41">
        <f t="shared" si="9"/>
        <v>70.37</v>
      </c>
      <c r="DA6" s="41">
        <f t="shared" si="9"/>
        <v>60.55</v>
      </c>
      <c r="DB6" s="41">
        <f t="shared" si="9"/>
        <v>75.760000000000005</v>
      </c>
      <c r="DC6" s="41">
        <f t="shared" si="9"/>
        <v>75.48</v>
      </c>
      <c r="DD6" s="41">
        <f t="shared" si="9"/>
        <v>74.64</v>
      </c>
      <c r="DE6" s="41">
        <f t="shared" si="9"/>
        <v>74.98</v>
      </c>
      <c r="DF6" s="41">
        <f t="shared" si="9"/>
        <v>75.12</v>
      </c>
      <c r="DG6" s="39" t="str">
        <f>IF(DG7="","",IF(DG7="-","【-】","【"&amp;SUBSTITUTE(TEXT(DG7,"#,##0.00"),"-","△")&amp;"】"))</f>
        <v>【73.77】</v>
      </c>
      <c r="DH6" s="39" t="e">
        <f t="shared" ref="DH6:DQ6" si="10">IF(DH7="",NA(),DH7)</f>
        <v>#N/A</v>
      </c>
      <c r="DI6" s="39" t="e">
        <f t="shared" si="10"/>
        <v>#N/A</v>
      </c>
      <c r="DJ6" s="39" t="e">
        <f t="shared" si="10"/>
        <v>#N/A</v>
      </c>
      <c r="DK6" s="39" t="e">
        <f t="shared" si="10"/>
        <v>#N/A</v>
      </c>
      <c r="DL6" s="39" t="e">
        <f t="shared" si="10"/>
        <v>#N/A</v>
      </c>
      <c r="DM6" s="39" t="e">
        <f t="shared" si="10"/>
        <v>#N/A</v>
      </c>
      <c r="DN6" s="39" t="e">
        <f t="shared" si="10"/>
        <v>#N/A</v>
      </c>
      <c r="DO6" s="39" t="e">
        <f t="shared" si="10"/>
        <v>#N/A</v>
      </c>
      <c r="DP6" s="39" t="e">
        <f t="shared" si="10"/>
        <v>#N/A</v>
      </c>
      <c r="DQ6" s="39" t="e">
        <f t="shared" si="10"/>
        <v>#N/A</v>
      </c>
      <c r="DR6" s="39" t="str">
        <f>IF(DR7="","",IF(DR7="-","【-】","【"&amp;SUBSTITUTE(TEXT(DR7,"#,##0.00"),"-","△")&amp;"】"))</f>
        <v/>
      </c>
      <c r="DS6" s="39" t="e">
        <f t="shared" ref="DS6:EB6" si="11">IF(DS7="",NA(),DS7)</f>
        <v>#N/A</v>
      </c>
      <c r="DT6" s="39" t="e">
        <f t="shared" si="11"/>
        <v>#N/A</v>
      </c>
      <c r="DU6" s="39" t="e">
        <f t="shared" si="11"/>
        <v>#N/A</v>
      </c>
      <c r="DV6" s="39" t="e">
        <f t="shared" si="11"/>
        <v>#N/A</v>
      </c>
      <c r="DW6" s="39" t="e">
        <f t="shared" si="11"/>
        <v>#N/A</v>
      </c>
      <c r="DX6" s="39" t="e">
        <f t="shared" si="11"/>
        <v>#N/A</v>
      </c>
      <c r="DY6" s="39" t="e">
        <f t="shared" si="11"/>
        <v>#N/A</v>
      </c>
      <c r="DZ6" s="39" t="e">
        <f t="shared" si="11"/>
        <v>#N/A</v>
      </c>
      <c r="EA6" s="39" t="e">
        <f t="shared" si="11"/>
        <v>#N/A</v>
      </c>
      <c r="EB6" s="39" t="e">
        <f t="shared" si="11"/>
        <v>#N/A</v>
      </c>
      <c r="EC6" s="39" t="str">
        <f>IF(EC7="","",IF(EC7="-","【-】","【"&amp;SUBSTITUTE(TEXT(EC7,"#,##0.00"),"-","△")&amp;"】"))</f>
        <v/>
      </c>
      <c r="ED6" s="41">
        <f t="shared" ref="ED6:EM6" si="12">IF(ED7="",NA(),ED7)</f>
        <v>0.19</v>
      </c>
      <c r="EE6" s="39">
        <f t="shared" si="12"/>
        <v>0</v>
      </c>
      <c r="EF6" s="39">
        <f t="shared" si="12"/>
        <v>0</v>
      </c>
      <c r="EG6" s="39">
        <f t="shared" si="12"/>
        <v>0</v>
      </c>
      <c r="EH6" s="41">
        <f t="shared" si="12"/>
        <v>0.05</v>
      </c>
      <c r="EI6" s="41">
        <f t="shared" si="12"/>
        <v>0.55000000000000004</v>
      </c>
      <c r="EJ6" s="41">
        <f t="shared" si="12"/>
        <v>0.54</v>
      </c>
      <c r="EK6" s="41">
        <f t="shared" si="12"/>
        <v>0.43</v>
      </c>
      <c r="EL6" s="41">
        <f t="shared" si="12"/>
        <v>0.56000000000000005</v>
      </c>
      <c r="EM6" s="41">
        <f t="shared" si="12"/>
        <v>0.65</v>
      </c>
      <c r="EN6" s="39" t="str">
        <f>IF(EN7="","",IF(EN7="-","【-】","【"&amp;SUBSTITUTE(TEXT(EN7,"#,##0.00"),"-","△")&amp;"】"))</f>
        <v>【0.54】</v>
      </c>
    </row>
    <row r="7" spans="1:144" s="28" customFormat="1" x14ac:dyDescent="0.15">
      <c r="A7" s="29"/>
      <c r="B7" s="35">
        <v>2018</v>
      </c>
      <c r="C7" s="35">
        <v>442127</v>
      </c>
      <c r="D7" s="35">
        <v>47</v>
      </c>
      <c r="E7" s="35">
        <v>1</v>
      </c>
      <c r="F7" s="35">
        <v>0</v>
      </c>
      <c r="G7" s="35">
        <v>0</v>
      </c>
      <c r="H7" s="35" t="s">
        <v>96</v>
      </c>
      <c r="I7" s="35" t="s">
        <v>97</v>
      </c>
      <c r="J7" s="35" t="s">
        <v>98</v>
      </c>
      <c r="K7" s="35" t="s">
        <v>99</v>
      </c>
      <c r="L7" s="35" t="s">
        <v>100</v>
      </c>
      <c r="M7" s="35" t="s">
        <v>13</v>
      </c>
      <c r="N7" s="40" t="s">
        <v>40</v>
      </c>
      <c r="O7" s="40" t="s">
        <v>101</v>
      </c>
      <c r="P7" s="40">
        <v>23.25</v>
      </c>
      <c r="Q7" s="40">
        <v>3140</v>
      </c>
      <c r="R7" s="40">
        <v>35995</v>
      </c>
      <c r="S7" s="40">
        <v>603.14</v>
      </c>
      <c r="T7" s="40">
        <v>59.68</v>
      </c>
      <c r="U7" s="40">
        <v>8303</v>
      </c>
      <c r="V7" s="40">
        <v>49.5</v>
      </c>
      <c r="W7" s="40">
        <v>167.74</v>
      </c>
      <c r="X7" s="40">
        <v>75.53</v>
      </c>
      <c r="Y7" s="40">
        <v>82.07</v>
      </c>
      <c r="Z7" s="40">
        <v>85.38</v>
      </c>
      <c r="AA7" s="40">
        <v>96.28</v>
      </c>
      <c r="AB7" s="40">
        <v>89.32</v>
      </c>
      <c r="AC7" s="40">
        <v>77.48</v>
      </c>
      <c r="AD7" s="40">
        <v>76.02</v>
      </c>
      <c r="AE7" s="40">
        <v>77.66</v>
      </c>
      <c r="AF7" s="40">
        <v>74.03</v>
      </c>
      <c r="AG7" s="40">
        <v>75.010000000000005</v>
      </c>
      <c r="AH7" s="40">
        <v>75.599999999999994</v>
      </c>
      <c r="AI7" s="40"/>
      <c r="AJ7" s="40"/>
      <c r="AK7" s="40"/>
      <c r="AL7" s="40"/>
      <c r="AM7" s="40"/>
      <c r="AN7" s="40"/>
      <c r="AO7" s="40"/>
      <c r="AP7" s="40"/>
      <c r="AQ7" s="40"/>
      <c r="AR7" s="40"/>
      <c r="AS7" s="40"/>
      <c r="AT7" s="40"/>
      <c r="AU7" s="40"/>
      <c r="AV7" s="40"/>
      <c r="AW7" s="40"/>
      <c r="AX7" s="40"/>
      <c r="AY7" s="40"/>
      <c r="AZ7" s="40"/>
      <c r="BA7" s="40"/>
      <c r="BB7" s="40"/>
      <c r="BC7" s="40"/>
      <c r="BD7" s="40"/>
      <c r="BE7" s="40">
        <v>682.44</v>
      </c>
      <c r="BF7" s="40">
        <v>633.98</v>
      </c>
      <c r="BG7" s="40">
        <v>588.53</v>
      </c>
      <c r="BH7" s="40">
        <v>643.11</v>
      </c>
      <c r="BI7" s="40">
        <v>464.15</v>
      </c>
      <c r="BJ7" s="40">
        <v>1285.3599999999999</v>
      </c>
      <c r="BK7" s="40">
        <v>1246.73</v>
      </c>
      <c r="BL7" s="40">
        <v>1281.51</v>
      </c>
      <c r="BM7" s="40">
        <v>1068.53</v>
      </c>
      <c r="BN7" s="40">
        <v>1168.7</v>
      </c>
      <c r="BO7" s="40">
        <v>1074.1400000000001</v>
      </c>
      <c r="BP7" s="40">
        <v>63.79</v>
      </c>
      <c r="BQ7" s="40">
        <v>70.12</v>
      </c>
      <c r="BR7" s="40">
        <v>73.319999999999993</v>
      </c>
      <c r="BS7" s="40">
        <v>76.319999999999993</v>
      </c>
      <c r="BT7" s="40">
        <v>74.98</v>
      </c>
      <c r="BU7" s="40">
        <v>54.45</v>
      </c>
      <c r="BV7" s="40">
        <v>54.33</v>
      </c>
      <c r="BW7" s="40">
        <v>55.02</v>
      </c>
      <c r="BX7" s="40">
        <v>59.33</v>
      </c>
      <c r="BY7" s="40">
        <v>53.59</v>
      </c>
      <c r="BZ7" s="40">
        <v>54.36</v>
      </c>
      <c r="CA7" s="40">
        <v>265.95999999999998</v>
      </c>
      <c r="CB7" s="40">
        <v>241.75</v>
      </c>
      <c r="CC7" s="40">
        <v>232.97</v>
      </c>
      <c r="CD7" s="40">
        <v>225.42</v>
      </c>
      <c r="CE7" s="40">
        <v>212.26</v>
      </c>
      <c r="CF7" s="40">
        <v>332.75</v>
      </c>
      <c r="CG7" s="40">
        <v>341.05</v>
      </c>
      <c r="CH7" s="40">
        <v>330.62</v>
      </c>
      <c r="CI7" s="40">
        <v>279.67</v>
      </c>
      <c r="CJ7" s="40">
        <v>259.79000000000002</v>
      </c>
      <c r="CK7" s="40">
        <v>296.39999999999998</v>
      </c>
      <c r="CL7" s="40">
        <v>61.56</v>
      </c>
      <c r="CM7" s="40">
        <v>71.52</v>
      </c>
      <c r="CN7" s="40">
        <v>67.89</v>
      </c>
      <c r="CO7" s="40">
        <v>69.38</v>
      </c>
      <c r="CP7" s="40">
        <v>84.1</v>
      </c>
      <c r="CQ7" s="40">
        <v>60.68</v>
      </c>
      <c r="CR7" s="40">
        <v>59.87</v>
      </c>
      <c r="CS7" s="40">
        <v>59.59</v>
      </c>
      <c r="CT7" s="40">
        <v>61.79</v>
      </c>
      <c r="CU7" s="40">
        <v>56.41</v>
      </c>
      <c r="CV7" s="40">
        <v>55.95</v>
      </c>
      <c r="CW7" s="40">
        <v>80.489999999999995</v>
      </c>
      <c r="CX7" s="40">
        <v>68.790000000000006</v>
      </c>
      <c r="CY7" s="40">
        <v>71.930000000000007</v>
      </c>
      <c r="CZ7" s="40">
        <v>70.37</v>
      </c>
      <c r="DA7" s="40">
        <v>60.55</v>
      </c>
      <c r="DB7" s="40">
        <v>75.760000000000005</v>
      </c>
      <c r="DC7" s="40">
        <v>75.48</v>
      </c>
      <c r="DD7" s="40">
        <v>74.64</v>
      </c>
      <c r="DE7" s="40">
        <v>74.98</v>
      </c>
      <c r="DF7" s="40">
        <v>75.12</v>
      </c>
      <c r="DG7" s="40">
        <v>73.77</v>
      </c>
      <c r="DH7" s="40"/>
      <c r="DI7" s="40"/>
      <c r="DJ7" s="40"/>
      <c r="DK7" s="40"/>
      <c r="DL7" s="40"/>
      <c r="DM7" s="40"/>
      <c r="DN7" s="40"/>
      <c r="DO7" s="40"/>
      <c r="DP7" s="40"/>
      <c r="DQ7" s="40"/>
      <c r="DR7" s="40"/>
      <c r="DS7" s="40"/>
      <c r="DT7" s="40"/>
      <c r="DU7" s="40"/>
      <c r="DV7" s="40"/>
      <c r="DW7" s="40"/>
      <c r="DX7" s="40"/>
      <c r="DY7" s="40"/>
      <c r="DZ7" s="40"/>
      <c r="EA7" s="40"/>
      <c r="EB7" s="40"/>
      <c r="EC7" s="40"/>
      <c r="ED7" s="40">
        <v>0.19</v>
      </c>
      <c r="EE7" s="40">
        <v>0</v>
      </c>
      <c r="EF7" s="40">
        <v>0</v>
      </c>
      <c r="EG7" s="40">
        <v>0</v>
      </c>
      <c r="EH7" s="40">
        <v>0.05</v>
      </c>
      <c r="EI7" s="40">
        <v>0.55000000000000004</v>
      </c>
      <c r="EJ7" s="40">
        <v>0.54</v>
      </c>
      <c r="EK7" s="40">
        <v>0.43</v>
      </c>
      <c r="EL7" s="40">
        <v>0.56000000000000005</v>
      </c>
      <c r="EM7" s="40">
        <v>0.65</v>
      </c>
      <c r="EN7" s="40">
        <v>0.54</v>
      </c>
    </row>
    <row r="8" spans="1:144" x14ac:dyDescent="0.15">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row>
    <row r="9" spans="1:144" x14ac:dyDescent="0.15">
      <c r="A9" s="30"/>
      <c r="B9" s="30" t="s">
        <v>102</v>
      </c>
      <c r="C9" s="30" t="s">
        <v>103</v>
      </c>
      <c r="D9" s="30" t="s">
        <v>104</v>
      </c>
      <c r="E9" s="30" t="s">
        <v>105</v>
      </c>
      <c r="F9" s="30" t="s">
        <v>106</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55</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2019-12-05T04:40:15Z</dcterms:created>
  <dcterms:modified xsi:type="dcterms:W3CDTF">2020-02-04T10:33:00Z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2020-01-17T06:03:46Z</vt:filetime>
  </property>
</Properties>
</file>