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801791\市町村振興課共有\財政班\財政担当R2年度\決算統計\02公営企業\13経営比較分析表\03公営企業に係る経営比較分析表（令和元年度決算）の分析等について\03 市町村回答\03中津市ok\"/>
    </mc:Choice>
  </mc:AlternateContent>
  <workbookProtection workbookAlgorithmName="SHA-512" workbookHashValue="9vzrkXL/Wp/ipwYZgb2GV/O5hFz7jeSmc0Hv58F+KuFJex8EQw/Y80jkxCVe9HP8oNwl759EmyaJ3PhA/rWICg==" workbookSaltValue="gNhN1enSfkAgOjTVzqm+7g==" workbookSpinCount="100000" lockStructure="1"/>
  <bookViews>
    <workbookView xWindow="0" yWindow="0" windowWidth="15360" windowHeight="763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AD10" i="4" s="1"/>
  <c r="Q6" i="5"/>
  <c r="P6" i="5"/>
  <c r="O6" i="5"/>
  <c r="N6" i="5"/>
  <c r="B10" i="4" s="1"/>
  <c r="M6" i="5"/>
  <c r="AD8" i="4" s="1"/>
  <c r="L6" i="5"/>
  <c r="K6" i="5"/>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I10" i="4"/>
  <c r="BB8" i="4"/>
  <c r="AT8" i="4"/>
  <c r="AL8" i="4"/>
  <c r="W8" i="4"/>
  <c r="P8" i="4"/>
  <c r="I8" i="4"/>
  <c r="B6" i="4"/>
</calcChain>
</file>

<file path=xl/sharedStrings.xml><?xml version="1.0" encoding="utf-8"?>
<sst xmlns="http://schemas.openxmlformats.org/spreadsheetml/2006/main" count="319" uniqueCount="115">
  <si>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</si>
  <si>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</si>
  <si>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</si>
  <si>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</si>
  <si>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</si>
  <si>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</si>
  <si>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</si>
  <si>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</si>
  <si>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</si>
  <si>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</si>
  <si>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</si>
  <si>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</si>
  <si>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</si>
  <si>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</si>
  <si>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</si>
  <si>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</si>
  <si>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</si>
  <si>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</si>
  <si>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</si>
  <si>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</si>
  <si>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</si>
  <si>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</si>
  <si>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</si>
  <si>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</si>
  <si>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</si>
  <si>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</si>
  <si>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</si>
  <si>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</si>
  <si>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</si>
  <si>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</si>
  <si>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</si>
  <si>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</si>
  <si>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</si>
  <si>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</si>
  <si>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</si>
  <si>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</si>
  <si>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</si>
  <si>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</si>
  <si>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</si>
  <si>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</si>
  <si>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</si>
  <si>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</si>
  <si>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</si>
  <si>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</si>
  <si>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</si>
  <si>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</si>
  <si>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</si>
  <si>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</si>
  <si>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</si>
  <si>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</si>
  <si>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</si>
  <si>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</si>
  <si>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</si>
  <si>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</si>
  <si>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</si>
  <si>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</si>
  <si>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</si>
  <si>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</si>
  <si>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</si>
  <si>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</si>
  <si>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</si>
  <si>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</si>
  <si>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</si>
  <si>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</si>
  <si>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</si>
  <si>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</si>
  <si>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</si>
  <si>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</si>
  <si>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</si>
  <si>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</si>
  <si>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</si>
  <si>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</si>
  <si>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</si>
  <si>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</si>
  <si>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</si>
  <si>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</si>
  <si>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</si>
  <si>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</si>
  <si>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</si>
  <si>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</si>
  <si>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</si>
  <si>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</si>
  <si>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</si>
  <si>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</si>
  <si>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</si>
  <si>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</si>
  <si>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</si>
  <si>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</si>
  <si>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</si>
  <si>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</si>
  <si>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</si>
  <si>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</si>
  <si>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</si>
  <si>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</si>
  <si>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</si>
  <si>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大分県　中津市</t>
  </si>
  <si>
    <t>法適用</t>
  </si>
  <si>
    <t>下水道事業</t>
  </si>
  <si>
    <t>公共下水道</t>
  </si>
  <si>
    <t>Bd1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</si>
  <si>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</si>
  <si>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</si>
  <si>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</si>
  <si>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</si>
  <si>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</si>
  <si>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</si>
  <si>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</si>
  <si>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</si>
  <si>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</si>
  <si>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</si>
  <si>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</si>
  <si>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</si>
  <si>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①『経常収支比率』・・・経常費用が経常収益でどの程度賄われているかを示す指標。100％を上回っているが、これは他会計からの繰入金があるためであり、今後もさらなる使用料収入の確保と維持管理費縮減に努める必要がある。
②『累積欠損金比率』・・・累積欠損金は発生しておらず、0％であり問題はない。
③『流動比率』・・・短期的な債務に対する支払い能力を示す指標であり100％を下回っているため、投資規模の適正化が必要な状況である。
④『企業債残高対事業規模比率』・・・使用料収入に対する企業債残高の割合であり、企業債残高の規模を表す指標。類似団体と比較しても非常に高い数値となっており、今後も投資規模の適正化が必要な状況にある。
⑤『経費回収率』・・・使用料で回収すべき経費を、どの程度使用料で賄えているかを表した指標。100％を下回っているため、今後も適正な使用料収入の確保及び汚水処理費の削減が必要である。
⑥『汚水処理原価』・・・有収水量1ｍ3あたりの汚水処理に要した費用であり、汚水資本費・汚水維持管理費の両方を含めた汚水処理に係るコストを表した指標。類似団体と比べても高いため、今後も維持管理費の削減等の経営改善が必要である。
⑦『施設利用率』・・・処理場の処理能力に対する汚水量の割合で、施設の利用状況を判断する指標。水洗化率が低いため平均値を下回っている。
⑧『水洗化率』・・・処理区域内で水洗便所を設置して汚水処理している人口の割合を表した指標。水質保全や収入増加の観点から、今後も水洗化の促進に取り組む必要がある。</t>
    <rPh sb="2" eb="4">
      <t>ケイジョウ</t>
    </rPh>
    <rPh sb="4" eb="6">
      <t>シュウシ</t>
    </rPh>
    <rPh sb="6" eb="8">
      <t>ヒリツ</t>
    </rPh>
    <rPh sb="12" eb="14">
      <t>ケイジョウ</t>
    </rPh>
    <rPh sb="14" eb="16">
      <t>ヒヨウ</t>
    </rPh>
    <rPh sb="17" eb="19">
      <t>ケイジョウ</t>
    </rPh>
    <rPh sb="19" eb="21">
      <t>シュウエキ</t>
    </rPh>
    <rPh sb="24" eb="26">
      <t>テイド</t>
    </rPh>
    <rPh sb="26" eb="27">
      <t>マカナ</t>
    </rPh>
    <rPh sb="34" eb="35">
      <t>シメ</t>
    </rPh>
    <rPh sb="36" eb="38">
      <t>シヒョウ</t>
    </rPh>
    <rPh sb="44" eb="46">
      <t>ウワマワ</t>
    </rPh>
    <rPh sb="55" eb="56">
      <t>タ</t>
    </rPh>
    <rPh sb="56" eb="58">
      <t>カイケイ</t>
    </rPh>
    <rPh sb="61" eb="64">
      <t>クリイレキン</t>
    </rPh>
    <rPh sb="73" eb="75">
      <t>コンゴ</t>
    </rPh>
    <rPh sb="109" eb="111">
      <t>ルイセキ</t>
    </rPh>
    <rPh sb="111" eb="113">
      <t>ケッソン</t>
    </rPh>
    <rPh sb="113" eb="114">
      <t>キン</t>
    </rPh>
    <rPh sb="114" eb="116">
      <t>ヒリツ</t>
    </rPh>
    <rPh sb="120" eb="122">
      <t>ルイセキ</t>
    </rPh>
    <rPh sb="122" eb="125">
      <t>ケッソンキン</t>
    </rPh>
    <rPh sb="126" eb="128">
      <t>ハッセイ</t>
    </rPh>
    <rPh sb="139" eb="141">
      <t>モンダイ</t>
    </rPh>
    <rPh sb="148" eb="150">
      <t>リュウドウ</t>
    </rPh>
    <rPh sb="150" eb="152">
      <t>ヒリツ</t>
    </rPh>
    <rPh sb="156" eb="159">
      <t>タンキテキ</t>
    </rPh>
    <rPh sb="160" eb="162">
      <t>サイム</t>
    </rPh>
    <rPh sb="163" eb="164">
      <t>タイ</t>
    </rPh>
    <rPh sb="166" eb="168">
      <t>シハラ</t>
    </rPh>
    <rPh sb="169" eb="171">
      <t>ノウリョク</t>
    </rPh>
    <rPh sb="172" eb="173">
      <t>シメ</t>
    </rPh>
    <rPh sb="174" eb="176">
      <t>シヒョウ</t>
    </rPh>
    <rPh sb="184" eb="186">
      <t>シタマワ</t>
    </rPh>
    <rPh sb="193" eb="195">
      <t>トウシ</t>
    </rPh>
    <rPh sb="195" eb="197">
      <t>キボ</t>
    </rPh>
    <rPh sb="198" eb="201">
      <t>テキセイカ</t>
    </rPh>
    <rPh sb="202" eb="204">
      <t>ヒツヨウ</t>
    </rPh>
    <rPh sb="205" eb="207">
      <t>ジョウキョウ</t>
    </rPh>
    <rPh sb="214" eb="217">
      <t>キギョウサイ</t>
    </rPh>
    <rPh sb="217" eb="219">
      <t>ザンダカ</t>
    </rPh>
    <rPh sb="219" eb="220">
      <t>タイ</t>
    </rPh>
    <rPh sb="220" eb="222">
      <t>ジギョウ</t>
    </rPh>
    <rPh sb="222" eb="224">
      <t>キボ</t>
    </rPh>
    <rPh sb="224" eb="226">
      <t>ヒリツ</t>
    </rPh>
    <rPh sb="230" eb="233">
      <t>シヨウリョウ</t>
    </rPh>
    <rPh sb="233" eb="235">
      <t>シュウニュウ</t>
    </rPh>
    <rPh sb="236" eb="237">
      <t>タイ</t>
    </rPh>
    <rPh sb="239" eb="242">
      <t>キギョウサイ</t>
    </rPh>
    <rPh sb="242" eb="244">
      <t>ザンダカ</t>
    </rPh>
    <rPh sb="245" eb="247">
      <t>ワリアイ</t>
    </rPh>
    <rPh sb="251" eb="254">
      <t>キギョウサイ</t>
    </rPh>
    <rPh sb="254" eb="256">
      <t>ザンダカ</t>
    </rPh>
    <rPh sb="257" eb="259">
      <t>キボ</t>
    </rPh>
    <rPh sb="260" eb="261">
      <t>アラワ</t>
    </rPh>
    <rPh sb="262" eb="264">
      <t>シヒョウ</t>
    </rPh>
    <rPh sb="265" eb="267">
      <t>ルイジ</t>
    </rPh>
    <rPh sb="267" eb="269">
      <t>ダンタイ</t>
    </rPh>
    <rPh sb="270" eb="272">
      <t>ヒカク</t>
    </rPh>
    <rPh sb="275" eb="277">
      <t>ヒジョウ</t>
    </rPh>
    <rPh sb="278" eb="279">
      <t>タカ</t>
    </rPh>
    <rPh sb="280" eb="282">
      <t>スウチ</t>
    </rPh>
    <rPh sb="289" eb="291">
      <t>コンゴ</t>
    </rPh>
    <rPh sb="292" eb="294">
      <t>トウシ</t>
    </rPh>
    <rPh sb="294" eb="296">
      <t>キボ</t>
    </rPh>
    <rPh sb="297" eb="300">
      <t>テキセイカ</t>
    </rPh>
    <rPh sb="301" eb="303">
      <t>ヒツヨウ</t>
    </rPh>
    <rPh sb="304" eb="306">
      <t>ジョウキョウ</t>
    </rPh>
    <rPh sb="313" eb="315">
      <t>ケイヒ</t>
    </rPh>
    <rPh sb="315" eb="318">
      <t>カイシュウリツ</t>
    </rPh>
    <rPh sb="322" eb="325">
      <t>シヨウリョウ</t>
    </rPh>
    <rPh sb="326" eb="328">
      <t>カイシュウ</t>
    </rPh>
    <rPh sb="331" eb="333">
      <t>ケイヒ</t>
    </rPh>
    <rPh sb="337" eb="339">
      <t>テイド</t>
    </rPh>
    <rPh sb="339" eb="342">
      <t>シヨウリョウ</t>
    </rPh>
    <rPh sb="343" eb="344">
      <t>マカナ</t>
    </rPh>
    <rPh sb="350" eb="351">
      <t>アラワ</t>
    </rPh>
    <rPh sb="353" eb="355">
      <t>シヒョウ</t>
    </rPh>
    <rPh sb="361" eb="363">
      <t>シタマワ</t>
    </rPh>
    <rPh sb="370" eb="372">
      <t>コンゴ</t>
    </rPh>
    <rPh sb="373" eb="375">
      <t>テキセイ</t>
    </rPh>
    <rPh sb="376" eb="379">
      <t>シヨウリョウ</t>
    </rPh>
    <rPh sb="379" eb="381">
      <t>シュウニュウ</t>
    </rPh>
    <rPh sb="382" eb="384">
      <t>カクホ</t>
    </rPh>
    <rPh sb="384" eb="385">
      <t>オヨ</t>
    </rPh>
    <rPh sb="386" eb="388">
      <t>オスイ</t>
    </rPh>
    <rPh sb="388" eb="391">
      <t>ショリヒ</t>
    </rPh>
    <rPh sb="392" eb="394">
      <t>サクゲン</t>
    </rPh>
    <rPh sb="395" eb="397">
      <t>ヒツヨウ</t>
    </rPh>
    <rPh sb="404" eb="406">
      <t>オスイ</t>
    </rPh>
    <rPh sb="406" eb="408">
      <t>ショリ</t>
    </rPh>
    <rPh sb="408" eb="410">
      <t>ゲンカ</t>
    </rPh>
    <rPh sb="584" eb="587">
      <t>スイセンカ</t>
    </rPh>
    <rPh sb="587" eb="588">
      <t>リツ</t>
    </rPh>
    <phoneticPr fontId="4"/>
  </si>
  <si>
    <t>類似団体と比較すると、水洗化率が平均値を大きく下回っており接続の促進により収入確保につなげる必要がある。公共下水道事業会計は経営状況を的確に把握し、事業・サービスを将来にわたって持続的に提供していくために令和元年度から公営企業会計に移行した。今後も国の動向に注視し、県・近隣市町村等との情報共有及び連携を図りながら、経営戦略に基づき将来を見据えた持続可能で効率的な事業運営を行っていく方針である。</t>
    <rPh sb="102" eb="104">
      <t>レイワ</t>
    </rPh>
    <rPh sb="104" eb="105">
      <t>ガン</t>
    </rPh>
    <phoneticPr fontId="4"/>
  </si>
  <si>
    <t>①『有形固定資産減価償却率』・・・有形固定資産のうち償却対象資産の減価償却がどの程度進んでいるかを表す指標。供用開始から34年経過しており、現在も整備を進めいてる状況であるため、低い数値となっている。
②『管渠老朽化率』・・・法定耐用年数を超えた管渠延長の割合を表した指標。供用開始から34年経過しており、耐用年数50年には達していないため、数値が0となっている。
③『管渠改善率』・・・当該年度に更新した管渠延長の割合を表した指標。管渠の更新をまだ実施していないため0％である。供用開始から34年経過しており、耐用年数50年には達していないが、毎年管路の損傷劣化箇所について調査している状況である。今後は将来的な経営に与える影響を考慮しながら老朽化対策について検討する必要がある。</t>
    <rPh sb="2" eb="4">
      <t>ユウケイ</t>
    </rPh>
    <rPh sb="4" eb="8">
      <t>コテイシサン</t>
    </rPh>
    <rPh sb="8" eb="10">
      <t>ゲンカ</t>
    </rPh>
    <rPh sb="10" eb="13">
      <t>ショウキャクリツ</t>
    </rPh>
    <rPh sb="17" eb="19">
      <t>ユウケイ</t>
    </rPh>
    <rPh sb="19" eb="23">
      <t>コテイシサン</t>
    </rPh>
    <rPh sb="26" eb="28">
      <t>ショウキャク</t>
    </rPh>
    <rPh sb="28" eb="30">
      <t>タイショウ</t>
    </rPh>
    <rPh sb="30" eb="32">
      <t>シサン</t>
    </rPh>
    <rPh sb="33" eb="35">
      <t>ゲンカ</t>
    </rPh>
    <rPh sb="35" eb="37">
      <t>ショウキャク</t>
    </rPh>
    <rPh sb="40" eb="42">
      <t>テイド</t>
    </rPh>
    <rPh sb="42" eb="43">
      <t>スス</t>
    </rPh>
    <rPh sb="49" eb="50">
      <t>アラワ</t>
    </rPh>
    <rPh sb="51" eb="53">
      <t>シヒョウ</t>
    </rPh>
    <rPh sb="70" eb="72">
      <t>ゲンザイ</t>
    </rPh>
    <rPh sb="73" eb="75">
      <t>セイビ</t>
    </rPh>
    <rPh sb="76" eb="77">
      <t>スス</t>
    </rPh>
    <rPh sb="81" eb="83">
      <t>ジョウキョウ</t>
    </rPh>
    <rPh sb="89" eb="90">
      <t>ヒク</t>
    </rPh>
    <rPh sb="91" eb="93">
      <t>スウチ</t>
    </rPh>
    <rPh sb="103" eb="105">
      <t>カンキョ</t>
    </rPh>
    <rPh sb="105" eb="108">
      <t>ロウキュウカ</t>
    </rPh>
    <rPh sb="108" eb="109">
      <t>リツ</t>
    </rPh>
    <rPh sb="113" eb="115">
      <t>ホウテイ</t>
    </rPh>
    <rPh sb="115" eb="117">
      <t>タイヨウ</t>
    </rPh>
    <rPh sb="117" eb="119">
      <t>ネンスウ</t>
    </rPh>
    <rPh sb="120" eb="121">
      <t>コ</t>
    </rPh>
    <rPh sb="123" eb="125">
      <t>カンキョ</t>
    </rPh>
    <rPh sb="125" eb="127">
      <t>エンチョウ</t>
    </rPh>
    <rPh sb="128" eb="130">
      <t>ワリアイ</t>
    </rPh>
    <rPh sb="131" eb="132">
      <t>アラワ</t>
    </rPh>
    <rPh sb="134" eb="136">
      <t>シヒョウ</t>
    </rPh>
    <rPh sb="171" eb="173">
      <t>スウチ</t>
    </rPh>
    <rPh sb="185" eb="187">
      <t>カンキョ</t>
    </rPh>
    <rPh sb="187" eb="190">
      <t>カイゼンリツ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</si>
</sst>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BD70-4342-B0DE-DA848DEE3670}"/>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0.09</c:v>
                </c:pt>
              </c:numCache>
            </c:numRef>
          </c:val>
          <c:smooth val="0"/>
          <c:extLst>
            <c:ext xmlns:c16="http://schemas.microsoft.com/office/drawing/2014/chart" uri="{C3380CC4-5D6E-409C-BE32-E72D297353CC}">
              <c16:uniqueId val="{00000001-BD70-4342-B0DE-DA848DEE3670}"/>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0</c:v>
                </c:pt>
                <c:pt idx="1">
                  <c:v>0</c:v>
                </c:pt>
                <c:pt idx="2">
                  <c:v>0</c:v>
                </c:pt>
                <c:pt idx="3">
                  <c:v>0</c:v>
                </c:pt>
                <c:pt idx="4">
                  <c:v>59.04</c:v>
                </c:pt>
              </c:numCache>
            </c:numRef>
          </c:val>
          <c:extLst>
            <c:ext xmlns:c16="http://schemas.microsoft.com/office/drawing/2014/chart" uri="{C3380CC4-5D6E-409C-BE32-E72D297353CC}">
              <c16:uniqueId val="{00000000-AF89-495C-A8FE-9B64C64D9E67}"/>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0</c:v>
                </c:pt>
                <c:pt idx="4">
                  <c:v>68.31</c:v>
                </c:pt>
              </c:numCache>
            </c:numRef>
          </c:val>
          <c:smooth val="0"/>
          <c:extLst>
            <c:ext xmlns:c16="http://schemas.microsoft.com/office/drawing/2014/chart" uri="{C3380CC4-5D6E-409C-BE32-E72D297353CC}">
              <c16:uniqueId val="{00000001-AF89-495C-A8FE-9B64C64D9E67}"/>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0</c:v>
                </c:pt>
                <c:pt idx="1">
                  <c:v>0</c:v>
                </c:pt>
                <c:pt idx="2">
                  <c:v>0</c:v>
                </c:pt>
                <c:pt idx="3">
                  <c:v>0</c:v>
                </c:pt>
                <c:pt idx="4">
                  <c:v>79.53</c:v>
                </c:pt>
              </c:numCache>
            </c:numRef>
          </c:val>
          <c:extLst>
            <c:ext xmlns:c16="http://schemas.microsoft.com/office/drawing/2014/chart" uri="{C3380CC4-5D6E-409C-BE32-E72D297353CC}">
              <c16:uniqueId val="{00000000-63A5-4C09-B508-75618AD18732}"/>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0</c:v>
                </c:pt>
                <c:pt idx="4">
                  <c:v>92.62</c:v>
                </c:pt>
              </c:numCache>
            </c:numRef>
          </c:val>
          <c:smooth val="0"/>
          <c:extLst>
            <c:ext xmlns:c16="http://schemas.microsoft.com/office/drawing/2014/chart" uri="{C3380CC4-5D6E-409C-BE32-E72D297353CC}">
              <c16:uniqueId val="{00000001-63A5-4C09-B508-75618AD18732}"/>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0</c:v>
                </c:pt>
                <c:pt idx="1">
                  <c:v>0</c:v>
                </c:pt>
                <c:pt idx="2">
                  <c:v>0</c:v>
                </c:pt>
                <c:pt idx="3">
                  <c:v>0</c:v>
                </c:pt>
                <c:pt idx="4">
                  <c:v>106.61</c:v>
                </c:pt>
              </c:numCache>
            </c:numRef>
          </c:val>
          <c:extLst>
            <c:ext xmlns:c16="http://schemas.microsoft.com/office/drawing/2014/chart" uri="{C3380CC4-5D6E-409C-BE32-E72D297353CC}">
              <c16:uniqueId val="{00000000-4B0D-4F6C-B82E-5D1135E878C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0</c:v>
                </c:pt>
                <c:pt idx="4">
                  <c:v>106.99</c:v>
                </c:pt>
              </c:numCache>
            </c:numRef>
          </c:val>
          <c:smooth val="0"/>
          <c:extLst>
            <c:ext xmlns:c16="http://schemas.microsoft.com/office/drawing/2014/chart" uri="{C3380CC4-5D6E-409C-BE32-E72D297353CC}">
              <c16:uniqueId val="{00000001-4B0D-4F6C-B82E-5D1135E878C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0</c:v>
                </c:pt>
                <c:pt idx="1">
                  <c:v>0</c:v>
                </c:pt>
                <c:pt idx="2">
                  <c:v>0</c:v>
                </c:pt>
                <c:pt idx="3">
                  <c:v>0</c:v>
                </c:pt>
                <c:pt idx="4">
                  <c:v>3.91</c:v>
                </c:pt>
              </c:numCache>
            </c:numRef>
          </c:val>
          <c:extLst>
            <c:ext xmlns:c16="http://schemas.microsoft.com/office/drawing/2014/chart" uri="{C3380CC4-5D6E-409C-BE32-E72D297353CC}">
              <c16:uniqueId val="{00000000-FCEA-4D78-9F0B-E953E7804CFF}"/>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0</c:v>
                </c:pt>
                <c:pt idx="4">
                  <c:v>26.36</c:v>
                </c:pt>
              </c:numCache>
            </c:numRef>
          </c:val>
          <c:smooth val="0"/>
          <c:extLst>
            <c:ext xmlns:c16="http://schemas.microsoft.com/office/drawing/2014/chart" uri="{C3380CC4-5D6E-409C-BE32-E72D297353CC}">
              <c16:uniqueId val="{00000001-FCEA-4D78-9F0B-E953E7804CFF}"/>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162F-4A3C-AE7A-5F484E0BAE67}"/>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1.43</c:v>
                </c:pt>
              </c:numCache>
            </c:numRef>
          </c:val>
          <c:smooth val="0"/>
          <c:extLst>
            <c:ext xmlns:c16="http://schemas.microsoft.com/office/drawing/2014/chart" uri="{C3380CC4-5D6E-409C-BE32-E72D297353CC}">
              <c16:uniqueId val="{00000001-162F-4A3C-AE7A-5F484E0BAE67}"/>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0</c:v>
                </c:pt>
                <c:pt idx="1">
                  <c:v>0</c:v>
                </c:pt>
                <c:pt idx="2">
                  <c:v>0</c:v>
                </c:pt>
                <c:pt idx="3">
                  <c:v>0</c:v>
                </c:pt>
                <c:pt idx="4" formatCode="#,##0.00;&quot;△&quot;#,##0.00">
                  <c:v>0</c:v>
                </c:pt>
              </c:numCache>
            </c:numRef>
          </c:val>
          <c:extLst>
            <c:ext xmlns:c16="http://schemas.microsoft.com/office/drawing/2014/chart" uri="{C3380CC4-5D6E-409C-BE32-E72D297353CC}">
              <c16:uniqueId val="{00000000-92C0-4897-9649-3A2E5C1E65D2}"/>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0</c:v>
                </c:pt>
                <c:pt idx="4">
                  <c:v>7.42</c:v>
                </c:pt>
              </c:numCache>
            </c:numRef>
          </c:val>
          <c:smooth val="0"/>
          <c:extLst>
            <c:ext xmlns:c16="http://schemas.microsoft.com/office/drawing/2014/chart" uri="{C3380CC4-5D6E-409C-BE32-E72D297353CC}">
              <c16:uniqueId val="{00000001-92C0-4897-9649-3A2E5C1E65D2}"/>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0</c:v>
                </c:pt>
                <c:pt idx="1">
                  <c:v>0</c:v>
                </c:pt>
                <c:pt idx="2">
                  <c:v>0</c:v>
                </c:pt>
                <c:pt idx="3">
                  <c:v>0</c:v>
                </c:pt>
                <c:pt idx="4">
                  <c:v>40.03</c:v>
                </c:pt>
              </c:numCache>
            </c:numRef>
          </c:val>
          <c:extLst>
            <c:ext xmlns:c16="http://schemas.microsoft.com/office/drawing/2014/chart" uri="{C3380CC4-5D6E-409C-BE32-E72D297353CC}">
              <c16:uniqueId val="{00000000-B6D5-461A-8CF9-13FA9D92CDF0}"/>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0</c:v>
                </c:pt>
                <c:pt idx="4">
                  <c:v>68.180000000000007</c:v>
                </c:pt>
              </c:numCache>
            </c:numRef>
          </c:val>
          <c:smooth val="0"/>
          <c:extLst>
            <c:ext xmlns:c16="http://schemas.microsoft.com/office/drawing/2014/chart" uri="{C3380CC4-5D6E-409C-BE32-E72D297353CC}">
              <c16:uniqueId val="{00000001-B6D5-461A-8CF9-13FA9D92CDF0}"/>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2323.8200000000002</c:v>
                </c:pt>
              </c:numCache>
            </c:numRef>
          </c:val>
          <c:extLst>
            <c:ext xmlns:c16="http://schemas.microsoft.com/office/drawing/2014/chart" uri="{C3380CC4-5D6E-409C-BE32-E72D297353CC}">
              <c16:uniqueId val="{00000000-9893-4ADB-8B7D-A2EE6B5942D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0</c:v>
                </c:pt>
                <c:pt idx="4">
                  <c:v>847.44</c:v>
                </c:pt>
              </c:numCache>
            </c:numRef>
          </c:val>
          <c:smooth val="0"/>
          <c:extLst>
            <c:ext xmlns:c16="http://schemas.microsoft.com/office/drawing/2014/chart" uri="{C3380CC4-5D6E-409C-BE32-E72D297353CC}">
              <c16:uniqueId val="{00000001-9893-4ADB-8B7D-A2EE6B5942D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0</c:v>
                </c:pt>
                <c:pt idx="1">
                  <c:v>0</c:v>
                </c:pt>
                <c:pt idx="2">
                  <c:v>0</c:v>
                </c:pt>
                <c:pt idx="3">
                  <c:v>0</c:v>
                </c:pt>
                <c:pt idx="4">
                  <c:v>98.39</c:v>
                </c:pt>
              </c:numCache>
            </c:numRef>
          </c:val>
          <c:extLst>
            <c:ext xmlns:c16="http://schemas.microsoft.com/office/drawing/2014/chart" uri="{C3380CC4-5D6E-409C-BE32-E72D297353CC}">
              <c16:uniqueId val="{00000000-6295-4F19-A6F6-2415196D7A4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0</c:v>
                </c:pt>
                <c:pt idx="4">
                  <c:v>94.69</c:v>
                </c:pt>
              </c:numCache>
            </c:numRef>
          </c:val>
          <c:smooth val="0"/>
          <c:extLst>
            <c:ext xmlns:c16="http://schemas.microsoft.com/office/drawing/2014/chart" uri="{C3380CC4-5D6E-409C-BE32-E72D297353CC}">
              <c16:uniqueId val="{00000001-6295-4F19-A6F6-2415196D7A4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0</c:v>
                </c:pt>
                <c:pt idx="1">
                  <c:v>0</c:v>
                </c:pt>
                <c:pt idx="2">
                  <c:v>0</c:v>
                </c:pt>
                <c:pt idx="3">
                  <c:v>0</c:v>
                </c:pt>
                <c:pt idx="4">
                  <c:v>175.85</c:v>
                </c:pt>
              </c:numCache>
            </c:numRef>
          </c:val>
          <c:extLst>
            <c:ext xmlns:c16="http://schemas.microsoft.com/office/drawing/2014/chart" uri="{C3380CC4-5D6E-409C-BE32-E72D297353CC}">
              <c16:uniqueId val="{00000000-EA19-4D19-9C4D-385D04873830}"/>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0</c:v>
                </c:pt>
                <c:pt idx="4">
                  <c:v>159.78</c:v>
                </c:pt>
              </c:numCache>
            </c:numRef>
          </c:val>
          <c:smooth val="0"/>
          <c:extLst>
            <c:ext xmlns:c16="http://schemas.microsoft.com/office/drawing/2014/chart" uri="{C3380CC4-5D6E-409C-BE32-E72D297353CC}">
              <c16:uniqueId val="{00000001-EA19-4D19-9C4D-385D04873830}"/>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【108.07】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【69.54】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【95.35】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【136.15】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【100.34】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【38.57】</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【0.22】</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60" sqref="B60:BJ61"/>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大分県　中津市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法適用</v>
      </c>
      <c r="C8" s="72"/>
      <c r="D8" s="72"/>
      <c r="E8" s="72"/>
      <c r="F8" s="72"/>
      <c r="G8" s="72"/>
      <c r="H8" s="72"/>
      <c r="I8" s="72" t="str">
        <f>データ!J6</f>
        <v>下水道事業</v>
      </c>
      <c r="J8" s="72"/>
      <c r="K8" s="72"/>
      <c r="L8" s="72"/>
      <c r="M8" s="72"/>
      <c r="N8" s="72"/>
      <c r="O8" s="72"/>
      <c r="P8" s="72" t="str">
        <f>データ!K6</f>
        <v>公共下水道</v>
      </c>
      <c r="Q8" s="72"/>
      <c r="R8" s="72"/>
      <c r="S8" s="72"/>
      <c r="T8" s="72"/>
      <c r="U8" s="72"/>
      <c r="V8" s="72"/>
      <c r="W8" s="72" t="str">
        <f>データ!L6</f>
        <v>Bd1</v>
      </c>
      <c r="X8" s="72"/>
      <c r="Y8" s="72"/>
      <c r="Z8" s="72"/>
      <c r="AA8" s="72"/>
      <c r="AB8" s="72"/>
      <c r="AC8" s="72"/>
      <c r="AD8" s="73" t="str">
        <f>データ!$M$6</f>
        <v>非設置</v>
      </c>
      <c r="AE8" s="73"/>
      <c r="AF8" s="73"/>
      <c r="AG8" s="73"/>
      <c r="AH8" s="73"/>
      <c r="AI8" s="73"/>
      <c r="AJ8" s="73"/>
      <c r="AK8" s="3"/>
      <c r="AL8" s="69">
        <f>データ!S6</f>
        <v>83993</v>
      </c>
      <c r="AM8" s="69"/>
      <c r="AN8" s="69"/>
      <c r="AO8" s="69"/>
      <c r="AP8" s="69"/>
      <c r="AQ8" s="69"/>
      <c r="AR8" s="69"/>
      <c r="AS8" s="69"/>
      <c r="AT8" s="68">
        <f>データ!T6</f>
        <v>491.44</v>
      </c>
      <c r="AU8" s="68"/>
      <c r="AV8" s="68"/>
      <c r="AW8" s="68"/>
      <c r="AX8" s="68"/>
      <c r="AY8" s="68"/>
      <c r="AZ8" s="68"/>
      <c r="BA8" s="68"/>
      <c r="BB8" s="68">
        <f>データ!U6</f>
        <v>170.91</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f>データ!O6</f>
        <v>56.39</v>
      </c>
      <c r="J10" s="68"/>
      <c r="K10" s="68"/>
      <c r="L10" s="68"/>
      <c r="M10" s="68"/>
      <c r="N10" s="68"/>
      <c r="O10" s="68"/>
      <c r="P10" s="68">
        <f>データ!P6</f>
        <v>38.43</v>
      </c>
      <c r="Q10" s="68"/>
      <c r="R10" s="68"/>
      <c r="S10" s="68"/>
      <c r="T10" s="68"/>
      <c r="U10" s="68"/>
      <c r="V10" s="68"/>
      <c r="W10" s="68">
        <f>データ!Q6</f>
        <v>74.2</v>
      </c>
      <c r="X10" s="68"/>
      <c r="Y10" s="68"/>
      <c r="Z10" s="68"/>
      <c r="AA10" s="68"/>
      <c r="AB10" s="68"/>
      <c r="AC10" s="68"/>
      <c r="AD10" s="69">
        <f>データ!R6</f>
        <v>3300</v>
      </c>
      <c r="AE10" s="69"/>
      <c r="AF10" s="69"/>
      <c r="AG10" s="69"/>
      <c r="AH10" s="69"/>
      <c r="AI10" s="69"/>
      <c r="AJ10" s="69"/>
      <c r="AK10" s="2"/>
      <c r="AL10" s="69">
        <f>データ!V6</f>
        <v>32228</v>
      </c>
      <c r="AM10" s="69"/>
      <c r="AN10" s="69"/>
      <c r="AO10" s="69"/>
      <c r="AP10" s="69"/>
      <c r="AQ10" s="69"/>
      <c r="AR10" s="69"/>
      <c r="AS10" s="69"/>
      <c r="AT10" s="68">
        <f>データ!W6</f>
        <v>8.41</v>
      </c>
      <c r="AU10" s="68"/>
      <c r="AV10" s="68"/>
      <c r="AW10" s="68"/>
      <c r="AX10" s="68"/>
      <c r="AY10" s="68"/>
      <c r="AZ10" s="68"/>
      <c r="BA10" s="68"/>
      <c r="BB10" s="68">
        <f>データ!X6</f>
        <v>3832.1</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112</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114</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113</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【108.07】</v>
      </c>
      <c r="F85" s="26" t="str">
        <f>データ!AT6</f>
        <v>【3.09】</v>
      </c>
      <c r="G85" s="26" t="str">
        <f>データ!BE6</f>
        <v>【69.54】</v>
      </c>
      <c r="H85" s="26" t="str">
        <f>データ!BP6</f>
        <v>【682.51】</v>
      </c>
      <c r="I85" s="26" t="str">
        <f>データ!CA6</f>
        <v>【100.34】</v>
      </c>
      <c r="J85" s="26" t="str">
        <f>データ!CL6</f>
        <v>【136.15】</v>
      </c>
      <c r="K85" s="26" t="str">
        <f>データ!CW6</f>
        <v>【59.64】</v>
      </c>
      <c r="L85" s="26" t="str">
        <f>データ!DH6</f>
        <v>【95.35】</v>
      </c>
      <c r="M85" s="26" t="str">
        <f>データ!DS6</f>
        <v>【38.57】</v>
      </c>
      <c r="N85" s="26" t="str">
        <f>データ!ED6</f>
        <v>【5.90】</v>
      </c>
      <c r="O85" s="26" t="str">
        <f>データ!EO6</f>
        <v>【0.22】</v>
      </c>
    </row>
  </sheetData>
  <sheetProtection algorithmName="SHA-512" hashValue="k/Ucju4xAFKqbJtu9/mO0/N2p8t4Xty+Bfto6Guj5MMDIWh4YZ4NPYqF78XUqQMKAXZOnappihVxFMlw6vLzgQ==" saltValue="jz+h1orFuBfUxcYzH9LOT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54</v>
      </c>
      <c r="B4" s="30"/>
      <c r="C4" s="30"/>
      <c r="D4" s="30"/>
      <c r="E4" s="30"/>
      <c r="F4" s="30"/>
      <c r="G4" s="30"/>
      <c r="H4" s="80"/>
      <c r="I4" s="81"/>
      <c r="J4" s="81"/>
      <c r="K4" s="81"/>
      <c r="L4" s="81"/>
      <c r="M4" s="81"/>
      <c r="N4" s="81"/>
      <c r="O4" s="81"/>
      <c r="P4" s="81"/>
      <c r="Q4" s="81"/>
      <c r="R4" s="81"/>
      <c r="S4" s="81"/>
      <c r="T4" s="81"/>
      <c r="U4" s="81"/>
      <c r="V4" s="81"/>
      <c r="W4" s="81"/>
      <c r="X4" s="82"/>
      <c r="Y4" s="76" t="s">
        <v>55</v>
      </c>
      <c r="Z4" s="76"/>
      <c r="AA4" s="76"/>
      <c r="AB4" s="76"/>
      <c r="AC4" s="76"/>
      <c r="AD4" s="76"/>
      <c r="AE4" s="76"/>
      <c r="AF4" s="76"/>
      <c r="AG4" s="76"/>
      <c r="AH4" s="76"/>
      <c r="AI4" s="76"/>
      <c r="AJ4" s="76" t="s">
        <v>56</v>
      </c>
      <c r="AK4" s="76"/>
      <c r="AL4" s="76"/>
      <c r="AM4" s="76"/>
      <c r="AN4" s="76"/>
      <c r="AO4" s="76"/>
      <c r="AP4" s="76"/>
      <c r="AQ4" s="76"/>
      <c r="AR4" s="76"/>
      <c r="AS4" s="76"/>
      <c r="AT4" s="76"/>
      <c r="AU4" s="76" t="s">
        <v>57</v>
      </c>
      <c r="AV4" s="76"/>
      <c r="AW4" s="76"/>
      <c r="AX4" s="76"/>
      <c r="AY4" s="76"/>
      <c r="AZ4" s="76"/>
      <c r="BA4" s="76"/>
      <c r="BB4" s="76"/>
      <c r="BC4" s="76"/>
      <c r="BD4" s="76"/>
      <c r="BE4" s="76"/>
      <c r="BF4" s="76" t="s">
        <v>58</v>
      </c>
      <c r="BG4" s="76"/>
      <c r="BH4" s="76"/>
      <c r="BI4" s="76"/>
      <c r="BJ4" s="76"/>
      <c r="BK4" s="76"/>
      <c r="BL4" s="76"/>
      <c r="BM4" s="76"/>
      <c r="BN4" s="76"/>
      <c r="BO4" s="76"/>
      <c r="BP4" s="76"/>
      <c r="BQ4" s="76" t="s">
        <v>59</v>
      </c>
      <c r="BR4" s="76"/>
      <c r="BS4" s="76"/>
      <c r="BT4" s="76"/>
      <c r="BU4" s="76"/>
      <c r="BV4" s="76"/>
      <c r="BW4" s="76"/>
      <c r="BX4" s="76"/>
      <c r="BY4" s="76"/>
      <c r="BZ4" s="76"/>
      <c r="CA4" s="76"/>
      <c r="CB4" s="76" t="s">
        <v>60</v>
      </c>
      <c r="CC4" s="76"/>
      <c r="CD4" s="76"/>
      <c r="CE4" s="76"/>
      <c r="CF4" s="76"/>
      <c r="CG4" s="76"/>
      <c r="CH4" s="76"/>
      <c r="CI4" s="76"/>
      <c r="CJ4" s="76"/>
      <c r="CK4" s="76"/>
      <c r="CL4" s="76"/>
      <c r="CM4" s="76" t="s">
        <v>61</v>
      </c>
      <c r="CN4" s="76"/>
      <c r="CO4" s="76"/>
      <c r="CP4" s="76"/>
      <c r="CQ4" s="76"/>
      <c r="CR4" s="76"/>
      <c r="CS4" s="76"/>
      <c r="CT4" s="76"/>
      <c r="CU4" s="76"/>
      <c r="CV4" s="76"/>
      <c r="CW4" s="76"/>
      <c r="CX4" s="76" t="s">
        <v>62</v>
      </c>
      <c r="CY4" s="76"/>
      <c r="CZ4" s="76"/>
      <c r="DA4" s="76"/>
      <c r="DB4" s="76"/>
      <c r="DC4" s="76"/>
      <c r="DD4" s="76"/>
      <c r="DE4" s="76"/>
      <c r="DF4" s="76"/>
      <c r="DG4" s="76"/>
      <c r="DH4" s="76"/>
      <c r="DI4" s="76" t="s">
        <v>63</v>
      </c>
      <c r="DJ4" s="76"/>
      <c r="DK4" s="76"/>
      <c r="DL4" s="76"/>
      <c r="DM4" s="76"/>
      <c r="DN4" s="76"/>
      <c r="DO4" s="76"/>
      <c r="DP4" s="76"/>
      <c r="DQ4" s="76"/>
      <c r="DR4" s="76"/>
      <c r="DS4" s="76"/>
      <c r="DT4" s="76" t="s">
        <v>64</v>
      </c>
      <c r="DU4" s="76"/>
      <c r="DV4" s="76"/>
      <c r="DW4" s="76"/>
      <c r="DX4" s="76"/>
      <c r="DY4" s="76"/>
      <c r="DZ4" s="76"/>
      <c r="EA4" s="76"/>
      <c r="EB4" s="76"/>
      <c r="EC4" s="76"/>
      <c r="ED4" s="76"/>
      <c r="EE4" s="76" t="s">
        <v>65</v>
      </c>
      <c r="EF4" s="76"/>
      <c r="EG4" s="76"/>
      <c r="EH4" s="76"/>
      <c r="EI4" s="76"/>
      <c r="EJ4" s="76"/>
      <c r="EK4" s="76"/>
      <c r="EL4" s="76"/>
      <c r="EM4" s="76"/>
      <c r="EN4" s="76"/>
      <c r="EO4" s="76"/>
    </row>
    <row r="5" spans="1:148" x14ac:dyDescent="0.15">
      <c r="A5" s="28" t="s">
        <v>66</v>
      </c>
      <c r="B5" s="31"/>
      <c r="C5" s="31"/>
      <c r="D5" s="31"/>
      <c r="E5" s="31"/>
      <c r="F5" s="31"/>
      <c r="G5" s="31"/>
      <c r="H5" s="32" t="s">
        <v>67</v>
      </c>
      <c r="I5" s="32" t="s">
        <v>68</v>
      </c>
      <c r="J5" s="32" t="s">
        <v>69</v>
      </c>
      <c r="K5" s="32" t="s">
        <v>70</v>
      </c>
      <c r="L5" s="32" t="s">
        <v>71</v>
      </c>
      <c r="M5" s="32" t="s">
        <v>5</v>
      </c>
      <c r="N5" s="32" t="s">
        <v>72</v>
      </c>
      <c r="O5" s="32" t="s">
        <v>73</v>
      </c>
      <c r="P5" s="32" t="s">
        <v>74</v>
      </c>
      <c r="Q5" s="32" t="s">
        <v>75</v>
      </c>
      <c r="R5" s="32" t="s">
        <v>76</v>
      </c>
      <c r="S5" s="32" t="s">
        <v>77</v>
      </c>
      <c r="T5" s="32" t="s">
        <v>78</v>
      </c>
      <c r="U5" s="32" t="s">
        <v>79</v>
      </c>
      <c r="V5" s="32" t="s">
        <v>80</v>
      </c>
      <c r="W5" s="32" t="s">
        <v>81</v>
      </c>
      <c r="X5" s="32" t="s">
        <v>82</v>
      </c>
      <c r="Y5" s="32" t="s">
        <v>83</v>
      </c>
      <c r="Z5" s="32" t="s">
        <v>84</v>
      </c>
      <c r="AA5" s="32" t="s">
        <v>85</v>
      </c>
      <c r="AB5" s="32" t="s">
        <v>86</v>
      </c>
      <c r="AC5" s="32" t="s">
        <v>87</v>
      </c>
      <c r="AD5" s="32" t="s">
        <v>88</v>
      </c>
      <c r="AE5" s="32" t="s">
        <v>89</v>
      </c>
      <c r="AF5" s="32" t="s">
        <v>90</v>
      </c>
      <c r="AG5" s="32" t="s">
        <v>91</v>
      </c>
      <c r="AH5" s="32" t="s">
        <v>92</v>
      </c>
      <c r="AI5" s="32" t="s">
        <v>31</v>
      </c>
      <c r="AJ5" s="32" t="s">
        <v>83</v>
      </c>
      <c r="AK5" s="32" t="s">
        <v>84</v>
      </c>
      <c r="AL5" s="32" t="s">
        <v>85</v>
      </c>
      <c r="AM5" s="32" t="s">
        <v>86</v>
      </c>
      <c r="AN5" s="32" t="s">
        <v>87</v>
      </c>
      <c r="AO5" s="32" t="s">
        <v>88</v>
      </c>
      <c r="AP5" s="32" t="s">
        <v>89</v>
      </c>
      <c r="AQ5" s="32" t="s">
        <v>90</v>
      </c>
      <c r="AR5" s="32" t="s">
        <v>91</v>
      </c>
      <c r="AS5" s="32" t="s">
        <v>92</v>
      </c>
      <c r="AT5" s="32" t="s">
        <v>93</v>
      </c>
      <c r="AU5" s="32" t="s">
        <v>83</v>
      </c>
      <c r="AV5" s="32" t="s">
        <v>84</v>
      </c>
      <c r="AW5" s="32" t="s">
        <v>85</v>
      </c>
      <c r="AX5" s="32" t="s">
        <v>86</v>
      </c>
      <c r="AY5" s="32" t="s">
        <v>87</v>
      </c>
      <c r="AZ5" s="32" t="s">
        <v>88</v>
      </c>
      <c r="BA5" s="32" t="s">
        <v>89</v>
      </c>
      <c r="BB5" s="32" t="s">
        <v>90</v>
      </c>
      <c r="BC5" s="32" t="s">
        <v>91</v>
      </c>
      <c r="BD5" s="32" t="s">
        <v>92</v>
      </c>
      <c r="BE5" s="32" t="s">
        <v>93</v>
      </c>
      <c r="BF5" s="32" t="s">
        <v>83</v>
      </c>
      <c r="BG5" s="32" t="s">
        <v>84</v>
      </c>
      <c r="BH5" s="32" t="s">
        <v>85</v>
      </c>
      <c r="BI5" s="32" t="s">
        <v>86</v>
      </c>
      <c r="BJ5" s="32" t="s">
        <v>87</v>
      </c>
      <c r="BK5" s="32" t="s">
        <v>88</v>
      </c>
      <c r="BL5" s="32" t="s">
        <v>89</v>
      </c>
      <c r="BM5" s="32" t="s">
        <v>90</v>
      </c>
      <c r="BN5" s="32" t="s">
        <v>91</v>
      </c>
      <c r="BO5" s="32" t="s">
        <v>92</v>
      </c>
      <c r="BP5" s="32" t="s">
        <v>93</v>
      </c>
      <c r="BQ5" s="32" t="s">
        <v>83</v>
      </c>
      <c r="BR5" s="32" t="s">
        <v>84</v>
      </c>
      <c r="BS5" s="32" t="s">
        <v>85</v>
      </c>
      <c r="BT5" s="32" t="s">
        <v>86</v>
      </c>
      <c r="BU5" s="32" t="s">
        <v>87</v>
      </c>
      <c r="BV5" s="32" t="s">
        <v>88</v>
      </c>
      <c r="BW5" s="32" t="s">
        <v>89</v>
      </c>
      <c r="BX5" s="32" t="s">
        <v>90</v>
      </c>
      <c r="BY5" s="32" t="s">
        <v>91</v>
      </c>
      <c r="BZ5" s="32" t="s">
        <v>92</v>
      </c>
      <c r="CA5" s="32" t="s">
        <v>93</v>
      </c>
      <c r="CB5" s="32" t="s">
        <v>83</v>
      </c>
      <c r="CC5" s="32" t="s">
        <v>84</v>
      </c>
      <c r="CD5" s="32" t="s">
        <v>85</v>
      </c>
      <c r="CE5" s="32" t="s">
        <v>86</v>
      </c>
      <c r="CF5" s="32" t="s">
        <v>87</v>
      </c>
      <c r="CG5" s="32" t="s">
        <v>88</v>
      </c>
      <c r="CH5" s="32" t="s">
        <v>89</v>
      </c>
      <c r="CI5" s="32" t="s">
        <v>90</v>
      </c>
      <c r="CJ5" s="32" t="s">
        <v>91</v>
      </c>
      <c r="CK5" s="32" t="s">
        <v>92</v>
      </c>
      <c r="CL5" s="32" t="s">
        <v>93</v>
      </c>
      <c r="CM5" s="32" t="s">
        <v>83</v>
      </c>
      <c r="CN5" s="32" t="s">
        <v>84</v>
      </c>
      <c r="CO5" s="32" t="s">
        <v>85</v>
      </c>
      <c r="CP5" s="32" t="s">
        <v>86</v>
      </c>
      <c r="CQ5" s="32" t="s">
        <v>87</v>
      </c>
      <c r="CR5" s="32" t="s">
        <v>88</v>
      </c>
      <c r="CS5" s="32" t="s">
        <v>89</v>
      </c>
      <c r="CT5" s="32" t="s">
        <v>90</v>
      </c>
      <c r="CU5" s="32" t="s">
        <v>91</v>
      </c>
      <c r="CV5" s="32" t="s">
        <v>92</v>
      </c>
      <c r="CW5" s="32" t="s">
        <v>93</v>
      </c>
      <c r="CX5" s="32" t="s">
        <v>83</v>
      </c>
      <c r="CY5" s="32" t="s">
        <v>84</v>
      </c>
      <c r="CZ5" s="32" t="s">
        <v>85</v>
      </c>
      <c r="DA5" s="32" t="s">
        <v>86</v>
      </c>
      <c r="DB5" s="32" t="s">
        <v>87</v>
      </c>
      <c r="DC5" s="32" t="s">
        <v>88</v>
      </c>
      <c r="DD5" s="32" t="s">
        <v>89</v>
      </c>
      <c r="DE5" s="32" t="s">
        <v>90</v>
      </c>
      <c r="DF5" s="32" t="s">
        <v>91</v>
      </c>
      <c r="DG5" s="32" t="s">
        <v>92</v>
      </c>
      <c r="DH5" s="32" t="s">
        <v>93</v>
      </c>
      <c r="DI5" s="32" t="s">
        <v>83</v>
      </c>
      <c r="DJ5" s="32" t="s">
        <v>84</v>
      </c>
      <c r="DK5" s="32" t="s">
        <v>85</v>
      </c>
      <c r="DL5" s="32" t="s">
        <v>86</v>
      </c>
      <c r="DM5" s="32" t="s">
        <v>87</v>
      </c>
      <c r="DN5" s="32" t="s">
        <v>88</v>
      </c>
      <c r="DO5" s="32" t="s">
        <v>89</v>
      </c>
      <c r="DP5" s="32" t="s">
        <v>90</v>
      </c>
      <c r="DQ5" s="32" t="s">
        <v>91</v>
      </c>
      <c r="DR5" s="32" t="s">
        <v>92</v>
      </c>
      <c r="DS5" s="32" t="s">
        <v>93</v>
      </c>
      <c r="DT5" s="32" t="s">
        <v>83</v>
      </c>
      <c r="DU5" s="32" t="s">
        <v>84</v>
      </c>
      <c r="DV5" s="32" t="s">
        <v>85</v>
      </c>
      <c r="DW5" s="32" t="s">
        <v>86</v>
      </c>
      <c r="DX5" s="32" t="s">
        <v>87</v>
      </c>
      <c r="DY5" s="32" t="s">
        <v>88</v>
      </c>
      <c r="DZ5" s="32" t="s">
        <v>89</v>
      </c>
      <c r="EA5" s="32" t="s">
        <v>90</v>
      </c>
      <c r="EB5" s="32" t="s">
        <v>91</v>
      </c>
      <c r="EC5" s="32" t="s">
        <v>92</v>
      </c>
      <c r="ED5" s="32" t="s">
        <v>93</v>
      </c>
      <c r="EE5" s="32" t="s">
        <v>83</v>
      </c>
      <c r="EF5" s="32" t="s">
        <v>84</v>
      </c>
      <c r="EG5" s="32" t="s">
        <v>85</v>
      </c>
      <c r="EH5" s="32" t="s">
        <v>86</v>
      </c>
      <c r="EI5" s="32" t="s">
        <v>87</v>
      </c>
      <c r="EJ5" s="32" t="s">
        <v>88</v>
      </c>
      <c r="EK5" s="32" t="s">
        <v>89</v>
      </c>
      <c r="EL5" s="32" t="s">
        <v>90</v>
      </c>
      <c r="EM5" s="32" t="s">
        <v>91</v>
      </c>
      <c r="EN5" s="32" t="s">
        <v>92</v>
      </c>
      <c r="EO5" s="32" t="s">
        <v>93</v>
      </c>
    </row>
    <row r="6" spans="1:148" s="36" customFormat="1" x14ac:dyDescent="0.15">
      <c r="A6" s="28" t="s">
        <v>94</v>
      </c>
      <c r="B6" s="33">
        <f>B7</f>
        <v>2019</v>
      </c>
      <c r="C6" s="33">
        <f t="shared" ref="C6:X6" si="3">C7</f>
        <v>442038</v>
      </c>
      <c r="D6" s="33">
        <f t="shared" si="3"/>
        <v>46</v>
      </c>
      <c r="E6" s="33">
        <f t="shared" si="3"/>
        <v>17</v>
      </c>
      <c r="F6" s="33">
        <f t="shared" si="3"/>
        <v>1</v>
      </c>
      <c r="G6" s="33">
        <f t="shared" si="3"/>
        <v>0</v>
      </c>
      <c r="H6" s="33" t="str">
        <f t="shared" si="3"/>
        <v>大分県　中津市</v>
      </c>
      <c r="I6" s="33" t="str">
        <f t="shared" si="3"/>
        <v>法適用</v>
      </c>
      <c r="J6" s="33" t="str">
        <f t="shared" si="3"/>
        <v>下水道事業</v>
      </c>
      <c r="K6" s="33" t="str">
        <f t="shared" si="3"/>
        <v>公共下水道</v>
      </c>
      <c r="L6" s="33" t="str">
        <f t="shared" si="3"/>
        <v>Bd1</v>
      </c>
      <c r="M6" s="33" t="str">
        <f t="shared" si="3"/>
        <v>非設置</v>
      </c>
      <c r="N6" s="34" t="str">
        <f t="shared" si="3"/>
        <v>-</v>
      </c>
      <c r="O6" s="34">
        <f t="shared" si="3"/>
        <v>56.39</v>
      </c>
      <c r="P6" s="34">
        <f t="shared" si="3"/>
        <v>38.43</v>
      </c>
      <c r="Q6" s="34">
        <f t="shared" si="3"/>
        <v>74.2</v>
      </c>
      <c r="R6" s="34">
        <f t="shared" si="3"/>
        <v>3300</v>
      </c>
      <c r="S6" s="34">
        <f t="shared" si="3"/>
        <v>83993</v>
      </c>
      <c r="T6" s="34">
        <f t="shared" si="3"/>
        <v>491.44</v>
      </c>
      <c r="U6" s="34">
        <f t="shared" si="3"/>
        <v>170.91</v>
      </c>
      <c r="V6" s="34">
        <f t="shared" si="3"/>
        <v>32228</v>
      </c>
      <c r="W6" s="34">
        <f t="shared" si="3"/>
        <v>8.41</v>
      </c>
      <c r="X6" s="34">
        <f t="shared" si="3"/>
        <v>3832.1</v>
      </c>
      <c r="Y6" s="35" t="str">
        <f>IF(Y7="",NA(),Y7)</f>
        <v>-</v>
      </c>
      <c r="Z6" s="35" t="str">
        <f t="shared" ref="Z6:AH6" si="4">IF(Z7="",NA(),Z7)</f>
        <v>-</v>
      </c>
      <c r="AA6" s="35" t="str">
        <f t="shared" si="4"/>
        <v>-</v>
      </c>
      <c r="AB6" s="35" t="str">
        <f t="shared" si="4"/>
        <v>-</v>
      </c>
      <c r="AC6" s="35">
        <f t="shared" si="4"/>
        <v>106.61</v>
      </c>
      <c r="AD6" s="35" t="str">
        <f t="shared" si="4"/>
        <v>-</v>
      </c>
      <c r="AE6" s="35" t="str">
        <f t="shared" si="4"/>
        <v>-</v>
      </c>
      <c r="AF6" s="35" t="str">
        <f t="shared" si="4"/>
        <v>-</v>
      </c>
      <c r="AG6" s="35" t="str">
        <f t="shared" si="4"/>
        <v>-</v>
      </c>
      <c r="AH6" s="35">
        <f t="shared" si="4"/>
        <v>106.99</v>
      </c>
      <c r="AI6" s="34" t="str">
        <f>IF(AI7="","",IF(AI7="-","【-】","【"&amp;SUBSTITUTE(TEXT(AI7,"#,##0.00"),"-","△")&amp;"】"))</f>
        <v>【108.07】</v>
      </c>
      <c r="AJ6" s="35" t="str">
        <f>IF(AJ7="",NA(),AJ7)</f>
        <v>-</v>
      </c>
      <c r="AK6" s="35" t="str">
        <f t="shared" ref="AK6:AS6" si="5">IF(AK7="",NA(),AK7)</f>
        <v>-</v>
      </c>
      <c r="AL6" s="35" t="str">
        <f t="shared" si="5"/>
        <v>-</v>
      </c>
      <c r="AM6" s="35" t="str">
        <f t="shared" si="5"/>
        <v>-</v>
      </c>
      <c r="AN6" s="34">
        <f t="shared" si="5"/>
        <v>0</v>
      </c>
      <c r="AO6" s="35" t="str">
        <f t="shared" si="5"/>
        <v>-</v>
      </c>
      <c r="AP6" s="35" t="str">
        <f t="shared" si="5"/>
        <v>-</v>
      </c>
      <c r="AQ6" s="35" t="str">
        <f t="shared" si="5"/>
        <v>-</v>
      </c>
      <c r="AR6" s="35" t="str">
        <f t="shared" si="5"/>
        <v>-</v>
      </c>
      <c r="AS6" s="35">
        <f t="shared" si="5"/>
        <v>7.42</v>
      </c>
      <c r="AT6" s="34" t="str">
        <f>IF(AT7="","",IF(AT7="-","【-】","【"&amp;SUBSTITUTE(TEXT(AT7,"#,##0.00"),"-","△")&amp;"】"))</f>
        <v>【3.09】</v>
      </c>
      <c r="AU6" s="35" t="str">
        <f>IF(AU7="",NA(),AU7)</f>
        <v>-</v>
      </c>
      <c r="AV6" s="35" t="str">
        <f t="shared" ref="AV6:BD6" si="6">IF(AV7="",NA(),AV7)</f>
        <v>-</v>
      </c>
      <c r="AW6" s="35" t="str">
        <f t="shared" si="6"/>
        <v>-</v>
      </c>
      <c r="AX6" s="35" t="str">
        <f t="shared" si="6"/>
        <v>-</v>
      </c>
      <c r="AY6" s="35">
        <f t="shared" si="6"/>
        <v>40.03</v>
      </c>
      <c r="AZ6" s="35" t="str">
        <f t="shared" si="6"/>
        <v>-</v>
      </c>
      <c r="BA6" s="35" t="str">
        <f t="shared" si="6"/>
        <v>-</v>
      </c>
      <c r="BB6" s="35" t="str">
        <f t="shared" si="6"/>
        <v>-</v>
      </c>
      <c r="BC6" s="35" t="str">
        <f t="shared" si="6"/>
        <v>-</v>
      </c>
      <c r="BD6" s="35">
        <f t="shared" si="6"/>
        <v>68.180000000000007</v>
      </c>
      <c r="BE6" s="34" t="str">
        <f>IF(BE7="","",IF(BE7="-","【-】","【"&amp;SUBSTITUTE(TEXT(BE7,"#,##0.00"),"-","△")&amp;"】"))</f>
        <v>【69.54】</v>
      </c>
      <c r="BF6" s="35" t="str">
        <f>IF(BF7="",NA(),BF7)</f>
        <v>-</v>
      </c>
      <c r="BG6" s="35" t="str">
        <f t="shared" ref="BG6:BO6" si="7">IF(BG7="",NA(),BG7)</f>
        <v>-</v>
      </c>
      <c r="BH6" s="35" t="str">
        <f t="shared" si="7"/>
        <v>-</v>
      </c>
      <c r="BI6" s="35" t="str">
        <f t="shared" si="7"/>
        <v>-</v>
      </c>
      <c r="BJ6" s="35">
        <f t="shared" si="7"/>
        <v>2323.8200000000002</v>
      </c>
      <c r="BK6" s="35" t="str">
        <f t="shared" si="7"/>
        <v>-</v>
      </c>
      <c r="BL6" s="35" t="str">
        <f t="shared" si="7"/>
        <v>-</v>
      </c>
      <c r="BM6" s="35" t="str">
        <f t="shared" si="7"/>
        <v>-</v>
      </c>
      <c r="BN6" s="35" t="str">
        <f t="shared" si="7"/>
        <v>-</v>
      </c>
      <c r="BO6" s="35">
        <f t="shared" si="7"/>
        <v>847.44</v>
      </c>
      <c r="BP6" s="34" t="str">
        <f>IF(BP7="","",IF(BP7="-","【-】","【"&amp;SUBSTITUTE(TEXT(BP7,"#,##0.00"),"-","△")&amp;"】"))</f>
        <v>【682.51】</v>
      </c>
      <c r="BQ6" s="35" t="str">
        <f>IF(BQ7="",NA(),BQ7)</f>
        <v>-</v>
      </c>
      <c r="BR6" s="35" t="str">
        <f t="shared" ref="BR6:BZ6" si="8">IF(BR7="",NA(),BR7)</f>
        <v>-</v>
      </c>
      <c r="BS6" s="35" t="str">
        <f t="shared" si="8"/>
        <v>-</v>
      </c>
      <c r="BT6" s="35" t="str">
        <f t="shared" si="8"/>
        <v>-</v>
      </c>
      <c r="BU6" s="35">
        <f t="shared" si="8"/>
        <v>98.39</v>
      </c>
      <c r="BV6" s="35" t="str">
        <f t="shared" si="8"/>
        <v>-</v>
      </c>
      <c r="BW6" s="35" t="str">
        <f t="shared" si="8"/>
        <v>-</v>
      </c>
      <c r="BX6" s="35" t="str">
        <f t="shared" si="8"/>
        <v>-</v>
      </c>
      <c r="BY6" s="35" t="str">
        <f t="shared" si="8"/>
        <v>-</v>
      </c>
      <c r="BZ6" s="35">
        <f t="shared" si="8"/>
        <v>94.69</v>
      </c>
      <c r="CA6" s="34" t="str">
        <f>IF(CA7="","",IF(CA7="-","【-】","【"&amp;SUBSTITUTE(TEXT(CA7,"#,##0.00"),"-","△")&amp;"】"))</f>
        <v>【100.34】</v>
      </c>
      <c r="CB6" s="35" t="str">
        <f>IF(CB7="",NA(),CB7)</f>
        <v>-</v>
      </c>
      <c r="CC6" s="35" t="str">
        <f t="shared" ref="CC6:CK6" si="9">IF(CC7="",NA(),CC7)</f>
        <v>-</v>
      </c>
      <c r="CD6" s="35" t="str">
        <f t="shared" si="9"/>
        <v>-</v>
      </c>
      <c r="CE6" s="35" t="str">
        <f t="shared" si="9"/>
        <v>-</v>
      </c>
      <c r="CF6" s="35">
        <f t="shared" si="9"/>
        <v>175.85</v>
      </c>
      <c r="CG6" s="35" t="str">
        <f t="shared" si="9"/>
        <v>-</v>
      </c>
      <c r="CH6" s="35" t="str">
        <f t="shared" si="9"/>
        <v>-</v>
      </c>
      <c r="CI6" s="35" t="str">
        <f t="shared" si="9"/>
        <v>-</v>
      </c>
      <c r="CJ6" s="35" t="str">
        <f t="shared" si="9"/>
        <v>-</v>
      </c>
      <c r="CK6" s="35">
        <f t="shared" si="9"/>
        <v>159.78</v>
      </c>
      <c r="CL6" s="34" t="str">
        <f>IF(CL7="","",IF(CL7="-","【-】","【"&amp;SUBSTITUTE(TEXT(CL7,"#,##0.00"),"-","△")&amp;"】"))</f>
        <v>【136.15】</v>
      </c>
      <c r="CM6" s="35" t="str">
        <f>IF(CM7="",NA(),CM7)</f>
        <v>-</v>
      </c>
      <c r="CN6" s="35" t="str">
        <f t="shared" ref="CN6:CV6" si="10">IF(CN7="",NA(),CN7)</f>
        <v>-</v>
      </c>
      <c r="CO6" s="35" t="str">
        <f t="shared" si="10"/>
        <v>-</v>
      </c>
      <c r="CP6" s="35" t="str">
        <f t="shared" si="10"/>
        <v>-</v>
      </c>
      <c r="CQ6" s="35">
        <f t="shared" si="10"/>
        <v>59.04</v>
      </c>
      <c r="CR6" s="35" t="str">
        <f t="shared" si="10"/>
        <v>-</v>
      </c>
      <c r="CS6" s="35" t="str">
        <f t="shared" si="10"/>
        <v>-</v>
      </c>
      <c r="CT6" s="35" t="str">
        <f t="shared" si="10"/>
        <v>-</v>
      </c>
      <c r="CU6" s="35" t="str">
        <f t="shared" si="10"/>
        <v>-</v>
      </c>
      <c r="CV6" s="35">
        <f t="shared" si="10"/>
        <v>68.31</v>
      </c>
      <c r="CW6" s="34" t="str">
        <f>IF(CW7="","",IF(CW7="-","【-】","【"&amp;SUBSTITUTE(TEXT(CW7,"#,##0.00"),"-","△")&amp;"】"))</f>
        <v>【59.64】</v>
      </c>
      <c r="CX6" s="35" t="str">
        <f>IF(CX7="",NA(),CX7)</f>
        <v>-</v>
      </c>
      <c r="CY6" s="35" t="str">
        <f t="shared" ref="CY6:DG6" si="11">IF(CY7="",NA(),CY7)</f>
        <v>-</v>
      </c>
      <c r="CZ6" s="35" t="str">
        <f t="shared" si="11"/>
        <v>-</v>
      </c>
      <c r="DA6" s="35" t="str">
        <f t="shared" si="11"/>
        <v>-</v>
      </c>
      <c r="DB6" s="35">
        <f t="shared" si="11"/>
        <v>79.53</v>
      </c>
      <c r="DC6" s="35" t="str">
        <f t="shared" si="11"/>
        <v>-</v>
      </c>
      <c r="DD6" s="35" t="str">
        <f t="shared" si="11"/>
        <v>-</v>
      </c>
      <c r="DE6" s="35" t="str">
        <f t="shared" si="11"/>
        <v>-</v>
      </c>
      <c r="DF6" s="35" t="str">
        <f t="shared" si="11"/>
        <v>-</v>
      </c>
      <c r="DG6" s="35">
        <f t="shared" si="11"/>
        <v>92.62</v>
      </c>
      <c r="DH6" s="34" t="str">
        <f>IF(DH7="","",IF(DH7="-","【-】","【"&amp;SUBSTITUTE(TEXT(DH7,"#,##0.00"),"-","△")&amp;"】"))</f>
        <v>【95.35】</v>
      </c>
      <c r="DI6" s="35" t="str">
        <f>IF(DI7="",NA(),DI7)</f>
        <v>-</v>
      </c>
      <c r="DJ6" s="35" t="str">
        <f t="shared" ref="DJ6:DR6" si="12">IF(DJ7="",NA(),DJ7)</f>
        <v>-</v>
      </c>
      <c r="DK6" s="35" t="str">
        <f t="shared" si="12"/>
        <v>-</v>
      </c>
      <c r="DL6" s="35" t="str">
        <f t="shared" si="12"/>
        <v>-</v>
      </c>
      <c r="DM6" s="35">
        <f t="shared" si="12"/>
        <v>3.91</v>
      </c>
      <c r="DN6" s="35" t="str">
        <f t="shared" si="12"/>
        <v>-</v>
      </c>
      <c r="DO6" s="35" t="str">
        <f t="shared" si="12"/>
        <v>-</v>
      </c>
      <c r="DP6" s="35" t="str">
        <f t="shared" si="12"/>
        <v>-</v>
      </c>
      <c r="DQ6" s="35" t="str">
        <f t="shared" si="12"/>
        <v>-</v>
      </c>
      <c r="DR6" s="35">
        <f t="shared" si="12"/>
        <v>26.36</v>
      </c>
      <c r="DS6" s="34" t="str">
        <f>IF(DS7="","",IF(DS7="-","【-】","【"&amp;SUBSTITUTE(TEXT(DS7,"#,##0.00"),"-","△")&amp;"】"))</f>
        <v>【38.57】</v>
      </c>
      <c r="DT6" s="35" t="str">
        <f>IF(DT7="",NA(),DT7)</f>
        <v>-</v>
      </c>
      <c r="DU6" s="35" t="str">
        <f t="shared" ref="DU6:EC6" si="13">IF(DU7="",NA(),DU7)</f>
        <v>-</v>
      </c>
      <c r="DV6" s="35" t="str">
        <f t="shared" si="13"/>
        <v>-</v>
      </c>
      <c r="DW6" s="35" t="str">
        <f t="shared" si="13"/>
        <v>-</v>
      </c>
      <c r="DX6" s="34">
        <f t="shared" si="13"/>
        <v>0</v>
      </c>
      <c r="DY6" s="35" t="str">
        <f t="shared" si="13"/>
        <v>-</v>
      </c>
      <c r="DZ6" s="35" t="str">
        <f t="shared" si="13"/>
        <v>-</v>
      </c>
      <c r="EA6" s="35" t="str">
        <f t="shared" si="13"/>
        <v>-</v>
      </c>
      <c r="EB6" s="35" t="str">
        <f t="shared" si="13"/>
        <v>-</v>
      </c>
      <c r="EC6" s="35">
        <f t="shared" si="13"/>
        <v>1.43</v>
      </c>
      <c r="ED6" s="34" t="str">
        <f>IF(ED7="","",IF(ED7="-","【-】","【"&amp;SUBSTITUTE(TEXT(ED7,"#,##0.00"),"-","△")&amp;"】"))</f>
        <v>【5.90】</v>
      </c>
      <c r="EE6" s="35" t="str">
        <f>IF(EE7="",NA(),EE7)</f>
        <v>-</v>
      </c>
      <c r="EF6" s="35" t="str">
        <f t="shared" ref="EF6:EN6" si="14">IF(EF7="",NA(),EF7)</f>
        <v>-</v>
      </c>
      <c r="EG6" s="35" t="str">
        <f t="shared" si="14"/>
        <v>-</v>
      </c>
      <c r="EH6" s="35" t="str">
        <f t="shared" si="14"/>
        <v>-</v>
      </c>
      <c r="EI6" s="34">
        <f t="shared" si="14"/>
        <v>0</v>
      </c>
      <c r="EJ6" s="35" t="str">
        <f t="shared" si="14"/>
        <v>-</v>
      </c>
      <c r="EK6" s="35" t="str">
        <f t="shared" si="14"/>
        <v>-</v>
      </c>
      <c r="EL6" s="35" t="str">
        <f t="shared" si="14"/>
        <v>-</v>
      </c>
      <c r="EM6" s="35" t="str">
        <f t="shared" si="14"/>
        <v>-</v>
      </c>
      <c r="EN6" s="35">
        <f t="shared" si="14"/>
        <v>0.09</v>
      </c>
      <c r="EO6" s="34" t="str">
        <f>IF(EO7="","",IF(EO7="-","【-】","【"&amp;SUBSTITUTE(TEXT(EO7,"#,##0.00"),"-","△")&amp;"】"))</f>
        <v>【0.22】</v>
      </c>
    </row>
    <row r="7" spans="1:148" s="36" customFormat="1" x14ac:dyDescent="0.15">
      <c r="A7" s="28"/>
      <c r="B7" s="37">
        <v>2019</v>
      </c>
      <c r="C7" s="37">
        <v>442038</v>
      </c>
      <c r="D7" s="37">
        <v>46</v>
      </c>
      <c r="E7" s="37">
        <v>17</v>
      </c>
      <c r="F7" s="37">
        <v>1</v>
      </c>
      <c r="G7" s="37">
        <v>0</v>
      </c>
      <c r="H7" s="37" t="s">
        <v>95</v>
      </c>
      <c r="I7" s="37" t="s">
        <v>96</v>
      </c>
      <c r="J7" s="37" t="s">
        <v>97</v>
      </c>
      <c r="K7" s="37" t="s">
        <v>98</v>
      </c>
      <c r="L7" s="37" t="s">
        <v>99</v>
      </c>
      <c r="M7" s="37" t="s">
        <v>100</v>
      </c>
      <c r="N7" s="38" t="s">
        <v>101</v>
      </c>
      <c r="O7" s="38">
        <v>56.39</v>
      </c>
      <c r="P7" s="38">
        <v>38.43</v>
      </c>
      <c r="Q7" s="38">
        <v>74.2</v>
      </c>
      <c r="R7" s="38">
        <v>3300</v>
      </c>
      <c r="S7" s="38">
        <v>83993</v>
      </c>
      <c r="T7" s="38">
        <v>491.44</v>
      </c>
      <c r="U7" s="38">
        <v>170.91</v>
      </c>
      <c r="V7" s="38">
        <v>32228</v>
      </c>
      <c r="W7" s="38">
        <v>8.41</v>
      </c>
      <c r="X7" s="38">
        <v>3832.1</v>
      </c>
      <c r="Y7" s="38" t="s">
        <v>101</v>
      </c>
      <c r="Z7" s="38" t="s">
        <v>101</v>
      </c>
      <c r="AA7" s="38" t="s">
        <v>101</v>
      </c>
      <c r="AB7" s="38" t="s">
        <v>101</v>
      </c>
      <c r="AC7" s="38">
        <v>106.61</v>
      </c>
      <c r="AD7" s="38" t="s">
        <v>101</v>
      </c>
      <c r="AE7" s="38" t="s">
        <v>101</v>
      </c>
      <c r="AF7" s="38" t="s">
        <v>101</v>
      </c>
      <c r="AG7" s="38" t="s">
        <v>101</v>
      </c>
      <c r="AH7" s="38">
        <v>106.99</v>
      </c>
      <c r="AI7" s="38">
        <v>108.07</v>
      </c>
      <c r="AJ7" s="38" t="s">
        <v>101</v>
      </c>
      <c r="AK7" s="38" t="s">
        <v>101</v>
      </c>
      <c r="AL7" s="38" t="s">
        <v>101</v>
      </c>
      <c r="AM7" s="38" t="s">
        <v>101</v>
      </c>
      <c r="AN7" s="38">
        <v>0</v>
      </c>
      <c r="AO7" s="38" t="s">
        <v>101</v>
      </c>
      <c r="AP7" s="38" t="s">
        <v>101</v>
      </c>
      <c r="AQ7" s="38" t="s">
        <v>101</v>
      </c>
      <c r="AR7" s="38" t="s">
        <v>101</v>
      </c>
      <c r="AS7" s="38">
        <v>7.42</v>
      </c>
      <c r="AT7" s="38">
        <v>3.09</v>
      </c>
      <c r="AU7" s="38" t="s">
        <v>101</v>
      </c>
      <c r="AV7" s="38" t="s">
        <v>101</v>
      </c>
      <c r="AW7" s="38" t="s">
        <v>101</v>
      </c>
      <c r="AX7" s="38" t="s">
        <v>101</v>
      </c>
      <c r="AY7" s="38">
        <v>40.03</v>
      </c>
      <c r="AZ7" s="38" t="s">
        <v>101</v>
      </c>
      <c r="BA7" s="38" t="s">
        <v>101</v>
      </c>
      <c r="BB7" s="38" t="s">
        <v>101</v>
      </c>
      <c r="BC7" s="38" t="s">
        <v>101</v>
      </c>
      <c r="BD7" s="38">
        <v>68.180000000000007</v>
      </c>
      <c r="BE7" s="38">
        <v>69.540000000000006</v>
      </c>
      <c r="BF7" s="38" t="s">
        <v>101</v>
      </c>
      <c r="BG7" s="38" t="s">
        <v>101</v>
      </c>
      <c r="BH7" s="38" t="s">
        <v>101</v>
      </c>
      <c r="BI7" s="38" t="s">
        <v>101</v>
      </c>
      <c r="BJ7" s="38">
        <v>2323.8200000000002</v>
      </c>
      <c r="BK7" s="38" t="s">
        <v>101</v>
      </c>
      <c r="BL7" s="38" t="s">
        <v>101</v>
      </c>
      <c r="BM7" s="38" t="s">
        <v>101</v>
      </c>
      <c r="BN7" s="38" t="s">
        <v>101</v>
      </c>
      <c r="BO7" s="38">
        <v>847.44</v>
      </c>
      <c r="BP7" s="38">
        <v>682.51</v>
      </c>
      <c r="BQ7" s="38" t="s">
        <v>101</v>
      </c>
      <c r="BR7" s="38" t="s">
        <v>101</v>
      </c>
      <c r="BS7" s="38" t="s">
        <v>101</v>
      </c>
      <c r="BT7" s="38" t="s">
        <v>101</v>
      </c>
      <c r="BU7" s="38">
        <v>98.39</v>
      </c>
      <c r="BV7" s="38" t="s">
        <v>101</v>
      </c>
      <c r="BW7" s="38" t="s">
        <v>101</v>
      </c>
      <c r="BX7" s="38" t="s">
        <v>101</v>
      </c>
      <c r="BY7" s="38" t="s">
        <v>101</v>
      </c>
      <c r="BZ7" s="38">
        <v>94.69</v>
      </c>
      <c r="CA7" s="38">
        <v>100.34</v>
      </c>
      <c r="CB7" s="38" t="s">
        <v>101</v>
      </c>
      <c r="CC7" s="38" t="s">
        <v>101</v>
      </c>
      <c r="CD7" s="38" t="s">
        <v>101</v>
      </c>
      <c r="CE7" s="38" t="s">
        <v>101</v>
      </c>
      <c r="CF7" s="38">
        <v>175.85</v>
      </c>
      <c r="CG7" s="38" t="s">
        <v>101</v>
      </c>
      <c r="CH7" s="38" t="s">
        <v>101</v>
      </c>
      <c r="CI7" s="38" t="s">
        <v>101</v>
      </c>
      <c r="CJ7" s="38" t="s">
        <v>101</v>
      </c>
      <c r="CK7" s="38">
        <v>159.78</v>
      </c>
      <c r="CL7" s="38">
        <v>136.15</v>
      </c>
      <c r="CM7" s="38" t="s">
        <v>101</v>
      </c>
      <c r="CN7" s="38" t="s">
        <v>101</v>
      </c>
      <c r="CO7" s="38" t="s">
        <v>101</v>
      </c>
      <c r="CP7" s="38" t="s">
        <v>101</v>
      </c>
      <c r="CQ7" s="38">
        <v>59.04</v>
      </c>
      <c r="CR7" s="38" t="s">
        <v>101</v>
      </c>
      <c r="CS7" s="38" t="s">
        <v>101</v>
      </c>
      <c r="CT7" s="38" t="s">
        <v>101</v>
      </c>
      <c r="CU7" s="38" t="s">
        <v>101</v>
      </c>
      <c r="CV7" s="38">
        <v>68.31</v>
      </c>
      <c r="CW7" s="38">
        <v>59.64</v>
      </c>
      <c r="CX7" s="38" t="s">
        <v>101</v>
      </c>
      <c r="CY7" s="38" t="s">
        <v>101</v>
      </c>
      <c r="CZ7" s="38" t="s">
        <v>101</v>
      </c>
      <c r="DA7" s="38" t="s">
        <v>101</v>
      </c>
      <c r="DB7" s="38">
        <v>79.53</v>
      </c>
      <c r="DC7" s="38" t="s">
        <v>101</v>
      </c>
      <c r="DD7" s="38" t="s">
        <v>101</v>
      </c>
      <c r="DE7" s="38" t="s">
        <v>101</v>
      </c>
      <c r="DF7" s="38" t="s">
        <v>101</v>
      </c>
      <c r="DG7" s="38">
        <v>92.62</v>
      </c>
      <c r="DH7" s="38">
        <v>95.35</v>
      </c>
      <c r="DI7" s="38" t="s">
        <v>101</v>
      </c>
      <c r="DJ7" s="38" t="s">
        <v>101</v>
      </c>
      <c r="DK7" s="38" t="s">
        <v>101</v>
      </c>
      <c r="DL7" s="38" t="s">
        <v>101</v>
      </c>
      <c r="DM7" s="38">
        <v>3.91</v>
      </c>
      <c r="DN7" s="38" t="s">
        <v>101</v>
      </c>
      <c r="DO7" s="38" t="s">
        <v>101</v>
      </c>
      <c r="DP7" s="38" t="s">
        <v>101</v>
      </c>
      <c r="DQ7" s="38" t="s">
        <v>101</v>
      </c>
      <c r="DR7" s="38">
        <v>26.36</v>
      </c>
      <c r="DS7" s="38">
        <v>38.57</v>
      </c>
      <c r="DT7" s="38" t="s">
        <v>101</v>
      </c>
      <c r="DU7" s="38" t="s">
        <v>101</v>
      </c>
      <c r="DV7" s="38" t="s">
        <v>101</v>
      </c>
      <c r="DW7" s="38" t="s">
        <v>101</v>
      </c>
      <c r="DX7" s="38">
        <v>0</v>
      </c>
      <c r="DY7" s="38" t="s">
        <v>101</v>
      </c>
      <c r="DZ7" s="38" t="s">
        <v>101</v>
      </c>
      <c r="EA7" s="38" t="s">
        <v>101</v>
      </c>
      <c r="EB7" s="38" t="s">
        <v>101</v>
      </c>
      <c r="EC7" s="38">
        <v>1.43</v>
      </c>
      <c r="ED7" s="38">
        <v>5.9</v>
      </c>
      <c r="EE7" s="38" t="s">
        <v>101</v>
      </c>
      <c r="EF7" s="38" t="s">
        <v>101</v>
      </c>
      <c r="EG7" s="38" t="s">
        <v>101</v>
      </c>
      <c r="EH7" s="38" t="s">
        <v>101</v>
      </c>
      <c r="EI7" s="38">
        <v>0</v>
      </c>
      <c r="EJ7" s="38" t="s">
        <v>101</v>
      </c>
      <c r="EK7" s="38" t="s">
        <v>101</v>
      </c>
      <c r="EL7" s="38" t="s">
        <v>101</v>
      </c>
      <c r="EM7" s="38" t="s">
        <v>101</v>
      </c>
      <c r="EN7" s="38">
        <v>0.09</v>
      </c>
      <c r="EO7" s="38">
        <v>0.22</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102</v>
      </c>
      <c r="C9" s="40" t="s">
        <v>103</v>
      </c>
      <c r="D9" s="40" t="s">
        <v>104</v>
      </c>
      <c r="E9" s="40" t="s">
        <v>105</v>
      </c>
      <c r="F9" s="40" t="s">
        <v>106</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E10" si="15">DATEVALUE($B7+12-B11&amp;"/1/"&amp;B12)</f>
        <v>46388</v>
      </c>
      <c r="C10" s="41">
        <f t="shared" si="15"/>
        <v>46753</v>
      </c>
      <c r="D10" s="41">
        <f t="shared" si="15"/>
        <v>47119</v>
      </c>
      <c r="E10" s="41">
        <f t="shared" si="15"/>
        <v>47484</v>
      </c>
      <c r="F10" s="42">
        <f>DATEVALUE($B7+12-F11&amp;"/1/"&amp;F12)</f>
        <v>47849</v>
      </c>
    </row>
    <row r="11" spans="1:148" x14ac:dyDescent="0.15">
      <c r="B11">
        <v>4</v>
      </c>
      <c r="C11">
        <v>3</v>
      </c>
      <c r="D11">
        <v>2</v>
      </c>
      <c r="E11">
        <v>1</v>
      </c>
      <c r="F11">
        <v>0</v>
      </c>
      <c r="G11" t="s">
        <v>107</v>
      </c>
    </row>
    <row r="12" spans="1:148" x14ac:dyDescent="0.15">
      <c r="B12">
        <v>1</v>
      </c>
      <c r="C12">
        <v>1</v>
      </c>
      <c r="D12">
        <v>1</v>
      </c>
      <c r="E12">
        <v>1</v>
      </c>
      <c r="F12">
        <v>1</v>
      </c>
      <c r="G12" t="s">
        <v>108</v>
      </c>
    </row>
    <row r="13" spans="1:148" x14ac:dyDescent="0.15">
      <c r="B13" t="s">
        <v>109</v>
      </c>
      <c r="C13" t="s">
        <v>109</v>
      </c>
      <c r="D13" t="s">
        <v>109</v>
      </c>
      <c r="E13" t="s">
        <v>109</v>
      </c>
      <c r="F13" t="s">
        <v>110</v>
      </c>
      <c r="G13" t="s">
        <v>111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kasa</cp:lastModifiedBy>
  <cp:lastPrinted>2021-02-03T05:35:13Z</cp:lastPrinted>
  <dcterms:created xsi:type="dcterms:W3CDTF">2020-12-04T02:30:56Z</dcterms:created>
  <dcterms:modified xsi:type="dcterms:W3CDTF">2021-02-03T05:35:14Z</dcterms:modified>
  <cp:category/>
</cp:coreProperties>
</file>