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2豊後大野市\"/>
    </mc:Choice>
  </mc:AlternateContent>
  <workbookProtection workbookAlgorithmName="SHA-512" workbookHashValue="UnC1Zguuliu2XrkNr/Uy4+ggPu4iS64HFwEqQ3zSLM+FQOSJrdNL6pxWkEMkBlgxP/MAXh5V+TRvqzGuvwJRog==" workbookSaltValue="hRT+vtqJgxCv+UavACOtf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<sst xmlns="http://schemas.openxmlformats.org/spreadsheetml/2006/main" count="236" uniqueCount="116">
  <si>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</si>
  <si>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</si>
  <si>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</si>
  <si>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</si>
  <si>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</si>
  <si>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</si>
  <si>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</si>
  <si>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</si>
  <si>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</si>
  <si>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</si>
  <si>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</si>
  <si>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</si>
  <si>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</si>
  <si>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</si>
  <si>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</si>
  <si>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</si>
  <si>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</si>
  <si>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</si>
  <si>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</si>
  <si>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</si>
  <si>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</si>
  <si>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</si>
  <si>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</si>
  <si>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</si>
  <si>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</si>
  <si>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</si>
  <si>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</si>
  <si>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</si>
  <si>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</si>
  <si>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</si>
  <si>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</si>
  <si>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</si>
  <si>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</si>
  <si>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</si>
  <si>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</si>
  <si>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</si>
  <si>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</si>
  <si>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</si>
  <si>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</si>
  <si>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</si>
  <si>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</si>
  <si>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</si>
  <si>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</si>
  <si>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</si>
  <si>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</si>
  <si>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</si>
  <si>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</si>
  <si>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</si>
  <si>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</si>
  <si>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</si>
  <si>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</si>
  <si>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</si>
  <si>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</si>
  <si>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</si>
  <si>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</si>
  <si>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</si>
  <si>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</si>
  <si>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</si>
  <si>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</si>
  <si>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</si>
  <si>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</si>
  <si>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</si>
  <si>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</si>
  <si>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</si>
  <si>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</si>
  <si>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</si>
  <si>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</si>
  <si>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</si>
  <si>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</si>
  <si>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</si>
  <si>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</si>
  <si>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</si>
  <si>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</si>
  <si>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</si>
  <si>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</si>
  <si>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</si>
  <si>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</si>
  <si>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</si>
  <si>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</si>
  <si>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</si>
  <si>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</si>
  <si>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</si>
  <si>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</si>
  <si>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</si>
  <si>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</si>
  <si>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</si>
  <si>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</si>
  <si>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</si>
  <si>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</si>
  <si>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</si>
  <si>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</si>
  <si>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</si>
  <si>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</si>
  <si>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</si>
  <si>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</si>
  <si>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</si>
  <si>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</si>
  <si>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①『収益的収支比率』・・・総費用に地方債償還金を加えた費用を総収益でどの程度賄われているかを示す指標。企業債償還の減少に伴い徐々に改善されていますが、今後とも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を上回っているが、経費を料金収入で賄えていない。今後も接続率の向上対策に併せ、更なる費用削減に努める必要があります。
⑥『汚水処理原価』・・・有収水量１㎥あたりについて、汚水処理に係るコストを表した指標。全国平均・類似団体平均より高いことから費用削減に努めていく必要があります。
⑦『施設利用率』・・・処理能力に対する汚水処理量の割合で、施設の利用状況を判断する指標。全国平均と同程度ではあるが、類似団体平均を下回っている。今後も利用率向上に努める必要があります。
⑧『水洗化率』・・・実際に水洗便所を設置して汚水を処理している人口の割合を表した指標。全国平均より高くなっているが、類似団体平均より低いことから、更なる接続率の向上対策に努める必要があります。</t>
    <rPh sb="283" eb="285">
      <t>ウワマワ</t>
    </rPh>
    <rPh sb="397" eb="398">
      <t>タカ</t>
    </rPh>
    <rPh sb="471" eb="474">
      <t>ドウテイド</t>
    </rPh>
    <rPh sb="487" eb="489">
      <t>シタマワ</t>
    </rPh>
    <rPh sb="497" eb="500">
      <t>リヨウリツ</t>
    </rPh>
    <rPh sb="500" eb="502">
      <t>コウジョウ</t>
    </rPh>
    <rPh sb="558" eb="560">
      <t>ゼンコク</t>
    </rPh>
    <rPh sb="560" eb="562">
      <t>ヘイキン</t>
    </rPh>
    <rPh sb="564" eb="565">
      <t>タカ</t>
    </rPh>
    <rPh sb="581" eb="582">
      <t>ヒク</t>
    </rPh>
    <phoneticPr fontId="14"/>
  </si>
  <si>
    <t>法非適用</t>
  </si>
  <si>
    <t>下水道事業</t>
  </si>
  <si>
    <t>農業集落排水</t>
  </si>
  <si>
    <t>F1</t>
  </si>
  <si>
    <t>非設置</t>
  </si>
  <si>
    <t>該当数値なし</t>
  </si>
  <si>
    <r>
      <t>③『管渠改善率』・・・当該年度に更新した管路延長の割合を表す指標。</t>
    </r>
    <r>
      <rPr>
        <sz val="11"/>
        <rFont val="ＭＳ ゴシック"/>
        <family val="3"/>
        <charset val="128"/>
      </rPr>
      <t>供用開始後３０年を超える施設もあるが、今のところ大きな事故もなく運用できている。今後も定期的な調査を行いながら、事故防止に努めていきます。</t>
    </r>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phoneticPr fontId="14"/>
  </si>
  <si>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</si>
  <si>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</si>
  <si>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</si>
  <si>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</si>
  <si>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</si>
  <si>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</si>
  <si>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</si>
  <si>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</si>
  <si>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</si>
  <si>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</si>
  <si>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『経営の健全性及び効率性』は類似団体と比較してほぼ同等の経営ができている。今後も定期的な点検を行い施設の長寿命化を図る必要があります。</t>
    <rPh sb="1" eb="3">
      <t>ケイエイ</t>
    </rPh>
    <rPh sb="4" eb="7">
      <t>ケンゼンセイ</t>
    </rPh>
    <rPh sb="7" eb="8">
      <t>オヨ</t>
    </rPh>
    <rPh sb="9" eb="12">
      <t>コウリツセイ</t>
    </rPh>
    <rPh sb="14" eb="16">
      <t>ルイジ</t>
    </rPh>
    <rPh sb="16" eb="18">
      <t>ダンタイ</t>
    </rPh>
    <rPh sb="19" eb="21">
      <t>ヒカク</t>
    </rPh>
    <rPh sb="25" eb="27">
      <t>ドウトウ</t>
    </rPh>
    <rPh sb="28" eb="30">
      <t>ケイエイ</t>
    </rPh>
    <rPh sb="37" eb="39">
      <t>コンゴ</t>
    </rPh>
    <rPh sb="40" eb="43">
      <t>テイキテキ</t>
    </rPh>
    <rPh sb="44" eb="46">
      <t>テンケン</t>
    </rPh>
    <rPh sb="47" eb="48">
      <t>オコナ</t>
    </rPh>
    <rPh sb="49" eb="51">
      <t>シセツ</t>
    </rPh>
    <rPh sb="52" eb="53">
      <t>チョウ</t>
    </rPh>
    <rPh sb="53" eb="56">
      <t>ジュミョウカ</t>
    </rPh>
    <rPh sb="57" eb="58">
      <t>ハカ</t>
    </rPh>
    <rPh sb="59" eb="61">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</si>
</sst>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charset val="128"/>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2-409C-B334-C023CDB784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102-409C-B334-C023CDB784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55.07</c:v>
                </c:pt>
                <c:pt idx="1">
                  <c:v>54.46</c:v>
                </c:pt>
                <c:pt idx="2">
                  <c:v>52.09</c:v>
                </c:pt>
                <c:pt idx="3">
                  <c:v>52.75</c:v>
                </c:pt>
                <c:pt idx="4">
                  <c:v>51.1</c:v>
                </c:pt>
              </c:numCache>
            </c:numRef>
          </c:val>
          <c:extLst>
            <c:ext xmlns:c16="http://schemas.microsoft.com/office/drawing/2014/chart" uri="{C3380CC4-5D6E-409C-BE32-E72D297353CC}">
              <c16:uniqueId val="{00000000-1786-4FF5-9210-587C2600AF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1786-4FF5-9210-587C2600AF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87.19</c:v>
                </c:pt>
                <c:pt idx="1">
                  <c:v>86.45</c:v>
                </c:pt>
                <c:pt idx="2">
                  <c:v>86.88</c:v>
                </c:pt>
                <c:pt idx="3">
                  <c:v>87.77</c:v>
                </c:pt>
                <c:pt idx="4">
                  <c:v>88.28</c:v>
                </c:pt>
              </c:numCache>
            </c:numRef>
          </c:val>
          <c:extLst>
            <c:ext xmlns:c16="http://schemas.microsoft.com/office/drawing/2014/chart" uri="{C3380CC4-5D6E-409C-BE32-E72D297353CC}">
              <c16:uniqueId val="{00000000-D9FF-41E1-AEC4-574AB58B85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D9FF-41E1-AEC4-574AB58B85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72.33</c:v>
                </c:pt>
                <c:pt idx="1">
                  <c:v>82.58</c:v>
                </c:pt>
                <c:pt idx="2">
                  <c:v>87.49</c:v>
                </c:pt>
                <c:pt idx="3">
                  <c:v>89.58</c:v>
                </c:pt>
                <c:pt idx="4">
                  <c:v>99.29</c:v>
                </c:pt>
              </c:numCache>
            </c:numRef>
          </c:val>
          <c:extLst>
            <c:ext xmlns:c16="http://schemas.microsoft.com/office/drawing/2014/chart" uri="{C3380CC4-5D6E-409C-BE32-E72D297353CC}">
              <c16:uniqueId val="{00000000-1A13-4B8E-A6F7-BBBDBC9AB5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3-4B8E-A6F7-BBBDBC9AB5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84-4749-AB07-2409444856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4-4749-AB07-2409444856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3-4EE3-A398-BFC0E8717B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3-4EE3-A398-BFC0E8717B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3-497D-983C-7E512D5C6B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3-497D-983C-7E512D5C6B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E-4751-96E1-2151EBD36A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E-4751-96E1-2151EBD36A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461.87</c:v>
                </c:pt>
                <c:pt idx="1">
                  <c:v>0</c:v>
                </c:pt>
                <c:pt idx="2">
                  <c:v>0</c:v>
                </c:pt>
                <c:pt idx="3">
                  <c:v>0</c:v>
                </c:pt>
                <c:pt idx="4">
                  <c:v>0</c:v>
                </c:pt>
              </c:numCache>
            </c:numRef>
          </c:val>
          <c:extLst>
            <c:ext xmlns:c16="http://schemas.microsoft.com/office/drawing/2014/chart" uri="{C3380CC4-5D6E-409C-BE32-E72D297353CC}">
              <c16:uniqueId val="{00000000-D970-40A2-A72B-D4294B8591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D970-40A2-A72B-D4294B8591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68.709999999999994</c:v>
                </c:pt>
                <c:pt idx="1">
                  <c:v>83.42</c:v>
                </c:pt>
                <c:pt idx="2">
                  <c:v>73.760000000000005</c:v>
                </c:pt>
                <c:pt idx="3">
                  <c:v>75.66</c:v>
                </c:pt>
                <c:pt idx="4">
                  <c:v>69.83</c:v>
                </c:pt>
              </c:numCache>
            </c:numRef>
          </c:val>
          <c:extLst>
            <c:ext xmlns:c16="http://schemas.microsoft.com/office/drawing/2014/chart" uri="{C3380CC4-5D6E-409C-BE32-E72D297353CC}">
              <c16:uniqueId val="{00000000-D362-47D0-8E64-84EECCAE0E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D362-47D0-8E64-84EECCAE0E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287.02</c:v>
                </c:pt>
                <c:pt idx="1">
                  <c:v>236.96</c:v>
                </c:pt>
                <c:pt idx="2">
                  <c:v>270.99</c:v>
                </c:pt>
                <c:pt idx="3">
                  <c:v>263.36</c:v>
                </c:pt>
                <c:pt idx="4">
                  <c:v>290.83999999999997</c:v>
                </c:pt>
              </c:numCache>
            </c:numRef>
          </c:val>
          <c:extLst>
            <c:ext xmlns:c16="http://schemas.microsoft.com/office/drawing/2014/chart" uri="{C3380CC4-5D6E-409C-BE32-E72D297353CC}">
              <c16:uniqueId val="{00000000-C0FC-4175-8BB6-9C71B178E9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C0FC-4175-8BB6-9C71B178E9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豊後大野市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9</v>
      </c>
      <c r="C7" s="76"/>
      <c r="D7" s="76"/>
      <c r="E7" s="76"/>
      <c r="F7" s="76"/>
      <c r="G7" s="76"/>
      <c r="H7" s="76"/>
      <c r="I7" s="76" t="s">
        <v>14</v>
      </c>
      <c r="J7" s="76"/>
      <c r="K7" s="76"/>
      <c r="L7" s="76"/>
      <c r="M7" s="76"/>
      <c r="N7" s="76"/>
      <c r="O7" s="76"/>
      <c r="P7" s="76" t="s">
        <v>5</v>
      </c>
      <c r="Q7" s="76"/>
      <c r="R7" s="76"/>
      <c r="S7" s="76"/>
      <c r="T7" s="76"/>
      <c r="U7" s="76"/>
      <c r="V7" s="76"/>
      <c r="W7" s="76" t="s">
        <v>4</v>
      </c>
      <c r="X7" s="76"/>
      <c r="Y7" s="76"/>
      <c r="Z7" s="76"/>
      <c r="AA7" s="76"/>
      <c r="AB7" s="76"/>
      <c r="AC7" s="76"/>
      <c r="AD7" s="76" t="s">
        <v>8</v>
      </c>
      <c r="AE7" s="76"/>
      <c r="AF7" s="76"/>
      <c r="AG7" s="76"/>
      <c r="AH7" s="76"/>
      <c r="AI7" s="76"/>
      <c r="AJ7" s="76"/>
      <c r="AK7" s="3"/>
      <c r="AL7" s="76" t="s">
        <v>16</v>
      </c>
      <c r="AM7" s="76"/>
      <c r="AN7" s="76"/>
      <c r="AO7" s="76"/>
      <c r="AP7" s="76"/>
      <c r="AQ7" s="76"/>
      <c r="AR7" s="76"/>
      <c r="AS7" s="76"/>
      <c r="AT7" s="76" t="s">
        <v>10</v>
      </c>
      <c r="AU7" s="76"/>
      <c r="AV7" s="76"/>
      <c r="AW7" s="76"/>
      <c r="AX7" s="76"/>
      <c r="AY7" s="76"/>
      <c r="AZ7" s="76"/>
      <c r="BA7" s="76"/>
      <c r="BB7" s="76" t="s">
        <v>17</v>
      </c>
      <c r="BC7" s="76"/>
      <c r="BD7" s="76"/>
      <c r="BE7" s="76"/>
      <c r="BF7" s="76"/>
      <c r="BG7" s="76"/>
      <c r="BH7" s="76"/>
      <c r="BI7" s="76"/>
      <c r="BJ7" s="3"/>
      <c r="BK7" s="3"/>
      <c r="BL7" s="15" t="s">
        <v>18</v>
      </c>
      <c r="BM7" s="16"/>
      <c r="BN7" s="16"/>
      <c r="BO7" s="16"/>
      <c r="BP7" s="16"/>
      <c r="BQ7" s="16"/>
      <c r="BR7" s="16"/>
      <c r="BS7" s="16"/>
      <c r="BT7" s="16"/>
      <c r="BU7" s="16"/>
      <c r="BV7" s="16"/>
      <c r="BW7" s="16"/>
      <c r="BX7" s="16"/>
      <c r="BY7" s="23"/>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F1</v>
      </c>
      <c r="X8" s="79"/>
      <c r="Y8" s="79"/>
      <c r="Z8" s="79"/>
      <c r="AA8" s="79"/>
      <c r="AB8" s="79"/>
      <c r="AC8" s="79"/>
      <c r="AD8" s="80" t="str">
        <f>データ!$M$6</f>
        <v>非設置</v>
      </c>
      <c r="AE8" s="80"/>
      <c r="AF8" s="80"/>
      <c r="AG8" s="80"/>
      <c r="AH8" s="80"/>
      <c r="AI8" s="80"/>
      <c r="AJ8" s="80"/>
      <c r="AK8" s="3"/>
      <c r="AL8" s="69">
        <f>データ!S6</f>
        <v>35377</v>
      </c>
      <c r="AM8" s="69"/>
      <c r="AN8" s="69"/>
      <c r="AO8" s="69"/>
      <c r="AP8" s="69"/>
      <c r="AQ8" s="69"/>
      <c r="AR8" s="69"/>
      <c r="AS8" s="69"/>
      <c r="AT8" s="70">
        <f>データ!T6</f>
        <v>603.14</v>
      </c>
      <c r="AU8" s="70"/>
      <c r="AV8" s="70"/>
      <c r="AW8" s="70"/>
      <c r="AX8" s="70"/>
      <c r="AY8" s="70"/>
      <c r="AZ8" s="70"/>
      <c r="BA8" s="70"/>
      <c r="BB8" s="70">
        <f>データ!U6</f>
        <v>58.65</v>
      </c>
      <c r="BC8" s="70"/>
      <c r="BD8" s="70"/>
      <c r="BE8" s="70"/>
      <c r="BF8" s="70"/>
      <c r="BG8" s="70"/>
      <c r="BH8" s="70"/>
      <c r="BI8" s="70"/>
      <c r="BJ8" s="3"/>
      <c r="BK8" s="3"/>
      <c r="BL8" s="74" t="s">
        <v>15</v>
      </c>
      <c r="BM8" s="75"/>
      <c r="BN8" s="17" t="s">
        <v>20</v>
      </c>
      <c r="BO8" s="20"/>
      <c r="BP8" s="20"/>
      <c r="BQ8" s="20"/>
      <c r="BR8" s="20"/>
      <c r="BS8" s="20"/>
      <c r="BT8" s="20"/>
      <c r="BU8" s="20"/>
      <c r="BV8" s="20"/>
      <c r="BW8" s="20"/>
      <c r="BX8" s="20"/>
      <c r="BY8" s="24"/>
    </row>
    <row r="9" spans="1:78" ht="18.75" customHeight="1" x14ac:dyDescent="0.15">
      <c r="A9" s="2"/>
      <c r="B9" s="76" t="s">
        <v>1</v>
      </c>
      <c r="C9" s="76"/>
      <c r="D9" s="76"/>
      <c r="E9" s="76"/>
      <c r="F9" s="76"/>
      <c r="G9" s="76"/>
      <c r="H9" s="76"/>
      <c r="I9" s="76" t="s">
        <v>21</v>
      </c>
      <c r="J9" s="76"/>
      <c r="K9" s="76"/>
      <c r="L9" s="76"/>
      <c r="M9" s="76"/>
      <c r="N9" s="76"/>
      <c r="O9" s="76"/>
      <c r="P9" s="76" t="s">
        <v>23</v>
      </c>
      <c r="Q9" s="76"/>
      <c r="R9" s="76"/>
      <c r="S9" s="76"/>
      <c r="T9" s="76"/>
      <c r="U9" s="76"/>
      <c r="V9" s="76"/>
      <c r="W9" s="76" t="s">
        <v>26</v>
      </c>
      <c r="X9" s="76"/>
      <c r="Y9" s="76"/>
      <c r="Z9" s="76"/>
      <c r="AA9" s="76"/>
      <c r="AB9" s="76"/>
      <c r="AC9" s="76"/>
      <c r="AD9" s="76" t="s">
        <v>0</v>
      </c>
      <c r="AE9" s="76"/>
      <c r="AF9" s="76"/>
      <c r="AG9" s="76"/>
      <c r="AH9" s="76"/>
      <c r="AI9" s="76"/>
      <c r="AJ9" s="76"/>
      <c r="AK9" s="3"/>
      <c r="AL9" s="76" t="s">
        <v>28</v>
      </c>
      <c r="AM9" s="76"/>
      <c r="AN9" s="76"/>
      <c r="AO9" s="76"/>
      <c r="AP9" s="76"/>
      <c r="AQ9" s="76"/>
      <c r="AR9" s="76"/>
      <c r="AS9" s="76"/>
      <c r="AT9" s="76" t="s">
        <v>29</v>
      </c>
      <c r="AU9" s="76"/>
      <c r="AV9" s="76"/>
      <c r="AW9" s="76"/>
      <c r="AX9" s="76"/>
      <c r="AY9" s="76"/>
      <c r="AZ9" s="76"/>
      <c r="BA9" s="76"/>
      <c r="BB9" s="76" t="s">
        <v>30</v>
      </c>
      <c r="BC9" s="76"/>
      <c r="BD9" s="76"/>
      <c r="BE9" s="76"/>
      <c r="BF9" s="76"/>
      <c r="BG9" s="76"/>
      <c r="BH9" s="76"/>
      <c r="BI9" s="76"/>
      <c r="BJ9" s="3"/>
      <c r="BK9" s="3"/>
      <c r="BL9" s="77" t="s">
        <v>33</v>
      </c>
      <c r="BM9" s="78"/>
      <c r="BN9" s="18" t="s">
        <v>34</v>
      </c>
      <c r="BO9" s="21"/>
      <c r="BP9" s="21"/>
      <c r="BQ9" s="21"/>
      <c r="BR9" s="21"/>
      <c r="BS9" s="21"/>
      <c r="BT9" s="21"/>
      <c r="BU9" s="21"/>
      <c r="BV9" s="21"/>
      <c r="BW9" s="21"/>
      <c r="BX9" s="21"/>
      <c r="BY9" s="25"/>
    </row>
    <row r="10" spans="1:78" ht="18.75" customHeight="1" x14ac:dyDescent="0.15">
      <c r="A10" s="2"/>
      <c r="B10" s="70" t="str">
        <f>データ!N6</f>
        <v>-</v>
      </c>
      <c r="C10" s="70"/>
      <c r="D10" s="70"/>
      <c r="E10" s="70"/>
      <c r="F10" s="70"/>
      <c r="G10" s="70"/>
      <c r="H10" s="70"/>
      <c r="I10" s="70" t="str">
        <f>データ!O6</f>
        <v>該当数値なし</v>
      </c>
      <c r="J10" s="70"/>
      <c r="K10" s="70"/>
      <c r="L10" s="70"/>
      <c r="M10" s="70"/>
      <c r="N10" s="70"/>
      <c r="O10" s="70"/>
      <c r="P10" s="70">
        <f>データ!P6</f>
        <v>8.44</v>
      </c>
      <c r="Q10" s="70"/>
      <c r="R10" s="70"/>
      <c r="S10" s="70"/>
      <c r="T10" s="70"/>
      <c r="U10" s="70"/>
      <c r="V10" s="70"/>
      <c r="W10" s="70">
        <f>データ!Q6</f>
        <v>99.95</v>
      </c>
      <c r="X10" s="70"/>
      <c r="Y10" s="70"/>
      <c r="Z10" s="70"/>
      <c r="AA10" s="70"/>
      <c r="AB10" s="70"/>
      <c r="AC10" s="70"/>
      <c r="AD10" s="69">
        <f>データ!R6</f>
        <v>3680</v>
      </c>
      <c r="AE10" s="69"/>
      <c r="AF10" s="69"/>
      <c r="AG10" s="69"/>
      <c r="AH10" s="69"/>
      <c r="AI10" s="69"/>
      <c r="AJ10" s="69"/>
      <c r="AK10" s="2"/>
      <c r="AL10" s="69">
        <f>データ!V6</f>
        <v>2962</v>
      </c>
      <c r="AM10" s="69"/>
      <c r="AN10" s="69"/>
      <c r="AO10" s="69"/>
      <c r="AP10" s="69"/>
      <c r="AQ10" s="69"/>
      <c r="AR10" s="69"/>
      <c r="AS10" s="69"/>
      <c r="AT10" s="70">
        <f>データ!W6</f>
        <v>1.51</v>
      </c>
      <c r="AU10" s="70"/>
      <c r="AV10" s="70"/>
      <c r="AW10" s="70"/>
      <c r="AX10" s="70"/>
      <c r="AY10" s="70"/>
      <c r="AZ10" s="70"/>
      <c r="BA10" s="70"/>
      <c r="BB10" s="70">
        <f>データ!X6</f>
        <v>1961.59</v>
      </c>
      <c r="BC10" s="70"/>
      <c r="BD10" s="70"/>
      <c r="BE10" s="70"/>
      <c r="BF10" s="70"/>
      <c r="BG10" s="70"/>
      <c r="BH10" s="70"/>
      <c r="BI10" s="70"/>
      <c r="BJ10" s="2"/>
      <c r="BK10" s="2"/>
      <c r="BL10" s="71" t="s">
        <v>36</v>
      </c>
      <c r="BM10" s="72"/>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38</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40</v>
      </c>
      <c r="BM14" s="44"/>
      <c r="BN14" s="44"/>
      <c r="BO14" s="44"/>
      <c r="BP14" s="44"/>
      <c r="BQ14" s="44"/>
      <c r="BR14" s="44"/>
      <c r="BS14" s="44"/>
      <c r="BT14" s="44"/>
      <c r="BU14" s="44"/>
      <c r="BV14" s="44"/>
      <c r="BW14" s="44"/>
      <c r="BX14" s="44"/>
      <c r="BY14" s="44"/>
      <c r="BZ14" s="45"/>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97</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41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5" t="s">
        <v>104</v>
      </c>
      <c r="BM47" s="56"/>
      <c r="BN47" s="56"/>
      <c r="BO47" s="56"/>
      <c r="BP47" s="56"/>
      <c r="BQ47" s="56"/>
      <c r="BR47" s="56"/>
      <c r="BS47" s="56"/>
      <c r="BT47" s="56"/>
      <c r="BU47" s="56"/>
      <c r="BV47" s="56"/>
      <c r="BW47" s="56"/>
      <c r="BX47" s="56"/>
      <c r="BY47" s="56"/>
      <c r="BZ47" s="5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5"/>
      <c r="BM48" s="56"/>
      <c r="BN48" s="56"/>
      <c r="BO48" s="56"/>
      <c r="BP48" s="56"/>
      <c r="BQ48" s="56"/>
      <c r="BR48" s="56"/>
      <c r="BS48" s="56"/>
      <c r="BT48" s="56"/>
      <c r="BU48" s="56"/>
      <c r="BV48" s="56"/>
      <c r="BW48" s="56"/>
      <c r="BX48" s="56"/>
      <c r="BY48" s="56"/>
      <c r="BZ48" s="5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5"/>
      <c r="BM49" s="56"/>
      <c r="BN49" s="56"/>
      <c r="BO49" s="56"/>
      <c r="BP49" s="56"/>
      <c r="BQ49" s="56"/>
      <c r="BR49" s="56"/>
      <c r="BS49" s="56"/>
      <c r="BT49" s="56"/>
      <c r="BU49" s="56"/>
      <c r="BV49" s="56"/>
      <c r="BW49" s="56"/>
      <c r="BX49" s="56"/>
      <c r="BY49" s="56"/>
      <c r="BZ49" s="5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5"/>
      <c r="BM50" s="56"/>
      <c r="BN50" s="56"/>
      <c r="BO50" s="56"/>
      <c r="BP50" s="56"/>
      <c r="BQ50" s="56"/>
      <c r="BR50" s="56"/>
      <c r="BS50" s="56"/>
      <c r="BT50" s="56"/>
      <c r="BU50" s="56"/>
      <c r="BV50" s="56"/>
      <c r="BW50" s="56"/>
      <c r="BX50" s="56"/>
      <c r="BY50" s="56"/>
      <c r="BZ50" s="5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5"/>
      <c r="BM51" s="56"/>
      <c r="BN51" s="56"/>
      <c r="BO51" s="56"/>
      <c r="BP51" s="56"/>
      <c r="BQ51" s="56"/>
      <c r="BR51" s="56"/>
      <c r="BS51" s="56"/>
      <c r="BT51" s="56"/>
      <c r="BU51" s="56"/>
      <c r="BV51" s="56"/>
      <c r="BW51" s="56"/>
      <c r="BX51" s="56"/>
      <c r="BY51" s="56"/>
      <c r="BZ51" s="5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5"/>
      <c r="BM52" s="56"/>
      <c r="BN52" s="56"/>
      <c r="BO52" s="56"/>
      <c r="BP52" s="56"/>
      <c r="BQ52" s="56"/>
      <c r="BR52" s="56"/>
      <c r="BS52" s="56"/>
      <c r="BT52" s="56"/>
      <c r="BU52" s="56"/>
      <c r="BV52" s="56"/>
      <c r="BW52" s="56"/>
      <c r="BX52" s="56"/>
      <c r="BY52" s="56"/>
      <c r="BZ52" s="5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5"/>
      <c r="BM53" s="56"/>
      <c r="BN53" s="56"/>
      <c r="BO53" s="56"/>
      <c r="BP53" s="56"/>
      <c r="BQ53" s="56"/>
      <c r="BR53" s="56"/>
      <c r="BS53" s="56"/>
      <c r="BT53" s="56"/>
      <c r="BU53" s="56"/>
      <c r="BV53" s="56"/>
      <c r="BW53" s="56"/>
      <c r="BX53" s="56"/>
      <c r="BY53" s="56"/>
      <c r="BZ53" s="5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5"/>
      <c r="BM54" s="56"/>
      <c r="BN54" s="56"/>
      <c r="BO54" s="56"/>
      <c r="BP54" s="56"/>
      <c r="BQ54" s="56"/>
      <c r="BR54" s="56"/>
      <c r="BS54" s="56"/>
      <c r="BT54" s="56"/>
      <c r="BU54" s="56"/>
      <c r="BV54" s="56"/>
      <c r="BW54" s="56"/>
      <c r="BX54" s="56"/>
      <c r="BY54" s="56"/>
      <c r="BZ54" s="5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5"/>
      <c r="BM55" s="56"/>
      <c r="BN55" s="56"/>
      <c r="BO55" s="56"/>
      <c r="BP55" s="56"/>
      <c r="BQ55" s="56"/>
      <c r="BR55" s="56"/>
      <c r="BS55" s="56"/>
      <c r="BT55" s="56"/>
      <c r="BU55" s="56"/>
      <c r="BV55" s="56"/>
      <c r="BW55" s="56"/>
      <c r="BX55" s="56"/>
      <c r="BY55" s="56"/>
      <c r="BZ55" s="57"/>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55"/>
      <c r="BM56" s="56"/>
      <c r="BN56" s="56"/>
      <c r="BO56" s="56"/>
      <c r="BP56" s="56"/>
      <c r="BQ56" s="56"/>
      <c r="BR56" s="56"/>
      <c r="BS56" s="56"/>
      <c r="BT56" s="56"/>
      <c r="BU56" s="56"/>
      <c r="BV56" s="56"/>
      <c r="BW56" s="56"/>
      <c r="BX56" s="56"/>
      <c r="BY56" s="56"/>
      <c r="BZ56" s="57"/>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55"/>
      <c r="BM57" s="56"/>
      <c r="BN57" s="56"/>
      <c r="BO57" s="56"/>
      <c r="BP57" s="56"/>
      <c r="BQ57" s="56"/>
      <c r="BR57" s="56"/>
      <c r="BS57" s="56"/>
      <c r="BT57" s="56"/>
      <c r="BU57" s="56"/>
      <c r="BV57" s="56"/>
      <c r="BW57" s="56"/>
      <c r="BX57" s="56"/>
      <c r="BY57" s="56"/>
      <c r="BZ57" s="57"/>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5"/>
      <c r="BM58" s="56"/>
      <c r="BN58" s="56"/>
      <c r="BO58" s="56"/>
      <c r="BP58" s="56"/>
      <c r="BQ58" s="56"/>
      <c r="BR58" s="56"/>
      <c r="BS58" s="56"/>
      <c r="BT58" s="56"/>
      <c r="BU58" s="56"/>
      <c r="BV58" s="56"/>
      <c r="BW58" s="56"/>
      <c r="BX58" s="56"/>
      <c r="BY58" s="56"/>
      <c r="BZ58" s="5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5"/>
      <c r="BM59" s="56"/>
      <c r="BN59" s="56"/>
      <c r="BO59" s="56"/>
      <c r="BP59" s="56"/>
      <c r="BQ59" s="56"/>
      <c r="BR59" s="56"/>
      <c r="BS59" s="56"/>
      <c r="BT59" s="56"/>
      <c r="BU59" s="56"/>
      <c r="BV59" s="56"/>
      <c r="BW59" s="56"/>
      <c r="BX59" s="56"/>
      <c r="BY59" s="56"/>
      <c r="BZ59" s="57"/>
    </row>
    <row r="60" spans="1:78" ht="13.5" customHeight="1" x14ac:dyDescent="0.15">
      <c r="A60" s="2"/>
      <c r="B60" s="66" t="s">
        <v>11</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5"/>
      <c r="BM60" s="56"/>
      <c r="BN60" s="56"/>
      <c r="BO60" s="56"/>
      <c r="BP60" s="56"/>
      <c r="BQ60" s="56"/>
      <c r="BR60" s="56"/>
      <c r="BS60" s="56"/>
      <c r="BT60" s="56"/>
      <c r="BU60" s="56"/>
      <c r="BV60" s="56"/>
      <c r="BW60" s="56"/>
      <c r="BX60" s="56"/>
      <c r="BY60" s="56"/>
      <c r="BZ60" s="5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5"/>
      <c r="BM61" s="56"/>
      <c r="BN61" s="56"/>
      <c r="BO61" s="56"/>
      <c r="BP61" s="56"/>
      <c r="BQ61" s="56"/>
      <c r="BR61" s="56"/>
      <c r="BS61" s="56"/>
      <c r="BT61" s="56"/>
      <c r="BU61" s="56"/>
      <c r="BV61" s="56"/>
      <c r="BW61" s="56"/>
      <c r="BX61" s="56"/>
      <c r="BY61" s="56"/>
      <c r="BZ61" s="5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5"/>
      <c r="BM62" s="56"/>
      <c r="BN62" s="56"/>
      <c r="BO62" s="56"/>
      <c r="BP62" s="56"/>
      <c r="BQ62" s="56"/>
      <c r="BR62" s="56"/>
      <c r="BS62" s="56"/>
      <c r="BT62" s="56"/>
      <c r="BU62" s="56"/>
      <c r="BV62" s="56"/>
      <c r="BW62" s="56"/>
      <c r="BX62" s="56"/>
      <c r="BY62" s="56"/>
      <c r="BZ62" s="5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8"/>
      <c r="BM63" s="59"/>
      <c r="BN63" s="59"/>
      <c r="BO63" s="59"/>
      <c r="BP63" s="59"/>
      <c r="BQ63" s="59"/>
      <c r="BR63" s="59"/>
      <c r="BS63" s="59"/>
      <c r="BT63" s="59"/>
      <c r="BU63" s="59"/>
      <c r="BV63" s="59"/>
      <c r="BW63" s="59"/>
      <c r="BX63" s="59"/>
      <c r="BY63" s="59"/>
      <c r="BZ63" s="6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12</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115</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43</v>
      </c>
    </row>
    <row r="84" spans="1:78" x14ac:dyDescent="0.15">
      <c r="C84" s="2"/>
    </row>
    <row r="85" spans="1:78" hidden="1" x14ac:dyDescent="0.15">
      <c r="B85" s="6" t="s">
        <v>44</v>
      </c>
      <c r="C85" s="6"/>
      <c r="D85" s="6"/>
      <c r="E85" s="6" t="s">
        <v>45</v>
      </c>
      <c r="F85" s="6" t="s">
        <v>47</v>
      </c>
      <c r="G85" s="6" t="s">
        <v>48</v>
      </c>
      <c r="H85" s="6" t="s">
        <v>42</v>
      </c>
      <c r="I85" s="6" t="s">
        <v>13</v>
      </c>
      <c r="J85" s="6" t="s">
        <v>49</v>
      </c>
      <c r="K85" s="6" t="s">
        <v>50</v>
      </c>
      <c r="L85" s="6" t="s">
        <v>31</v>
      </c>
      <c r="M85" s="6" t="s">
        <v>35</v>
      </c>
      <c r="N85" s="6" t="s">
        <v>51</v>
      </c>
      <c r="O85" s="6" t="s">
        <v>52</v>
      </c>
    </row>
    <row r="86" spans="1:78" hidden="1" x14ac:dyDescent="0.15">
      <c r="B86" s="6"/>
      <c r="C86" s="6"/>
      <c r="D86" s="6"/>
      <c r="E86" s="6" t="str">
        <f>データ!AI6</f>
        <v/>
      </c>
      <c r="F86" s="6" t="s">
        <v>39</v>
      </c>
      <c r="G86" s="6" t="s">
        <v>39</v>
      </c>
      <c r="H86" s="6" t="str">
        <f>データ!BP6</f>
        <v>【765.47】</v>
      </c>
      <c r="I86" s="6" t="str">
        <f>データ!CA6</f>
        <v>【59.59】</v>
      </c>
      <c r="J86" s="6" t="str">
        <f>データ!CL6</f>
        <v>【257.86】</v>
      </c>
      <c r="K86" s="6" t="str">
        <f>データ!CW6</f>
        <v>【51.30】</v>
      </c>
      <c r="L86" s="6" t="str">
        <f>データ!DH6</f>
        <v>【86.22】</v>
      </c>
      <c r="M86" s="6" t="s">
        <v>39</v>
      </c>
      <c r="N86" s="6" t="s">
        <v>39</v>
      </c>
      <c r="O86" s="6" t="str">
        <f>データ!EO6</f>
        <v>【0.02】</v>
      </c>
    </row>
  </sheetData>
  <sheetProtection algorithmName="SHA-512" hashValue="p6ewkHQcUAb081oLVDOE3VM0iePgPrK/ANRUKsdg2vMuCm242Bmx/V98SrchEy3CiZaopY7l+ftL/3efb4v09Q==" saltValue="kVGI+dP/xhi9+NLukDACR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7</v>
      </c>
      <c r="F3" s="30" t="s">
        <v>6</v>
      </c>
      <c r="G3" s="30" t="s">
        <v>22</v>
      </c>
      <c r="H3" s="82" t="s">
        <v>55</v>
      </c>
      <c r="I3" s="83"/>
      <c r="J3" s="83"/>
      <c r="K3" s="83"/>
      <c r="L3" s="83"/>
      <c r="M3" s="83"/>
      <c r="N3" s="83"/>
      <c r="O3" s="83"/>
      <c r="P3" s="83"/>
      <c r="Q3" s="83"/>
      <c r="R3" s="83"/>
      <c r="S3" s="83"/>
      <c r="T3" s="83"/>
      <c r="U3" s="83"/>
      <c r="V3" s="83"/>
      <c r="W3" s="83"/>
      <c r="X3" s="84"/>
      <c r="Y3" s="88"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11</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5" x14ac:dyDescent="0.15">
      <c r="A4" s="28" t="s">
        <v>60</v>
      </c>
      <c r="B4" s="31"/>
      <c r="C4" s="31"/>
      <c r="D4" s="31"/>
      <c r="E4" s="31"/>
      <c r="F4" s="31"/>
      <c r="G4" s="31"/>
      <c r="H4" s="85"/>
      <c r="I4" s="86"/>
      <c r="J4" s="86"/>
      <c r="K4" s="86"/>
      <c r="L4" s="86"/>
      <c r="M4" s="86"/>
      <c r="N4" s="86"/>
      <c r="O4" s="86"/>
      <c r="P4" s="86"/>
      <c r="Q4" s="86"/>
      <c r="R4" s="86"/>
      <c r="S4" s="86"/>
      <c r="T4" s="86"/>
      <c r="U4" s="86"/>
      <c r="V4" s="86"/>
      <c r="W4" s="86"/>
      <c r="X4" s="87"/>
      <c r="Y4" s="89" t="s">
        <v>24</v>
      </c>
      <c r="Z4" s="89"/>
      <c r="AA4" s="89"/>
      <c r="AB4" s="89"/>
      <c r="AC4" s="89"/>
      <c r="AD4" s="89"/>
      <c r="AE4" s="89"/>
      <c r="AF4" s="89"/>
      <c r="AG4" s="89"/>
      <c r="AH4" s="89"/>
      <c r="AI4" s="89"/>
      <c r="AJ4" s="89" t="s">
        <v>46</v>
      </c>
      <c r="AK4" s="89"/>
      <c r="AL4" s="89"/>
      <c r="AM4" s="89"/>
      <c r="AN4" s="89"/>
      <c r="AO4" s="89"/>
      <c r="AP4" s="89"/>
      <c r="AQ4" s="89"/>
      <c r="AR4" s="89"/>
      <c r="AS4" s="89"/>
      <c r="AT4" s="89"/>
      <c r="AU4" s="89" t="s">
        <v>27</v>
      </c>
      <c r="AV4" s="89"/>
      <c r="AW4" s="89"/>
      <c r="AX4" s="89"/>
      <c r="AY4" s="89"/>
      <c r="AZ4" s="89"/>
      <c r="BA4" s="89"/>
      <c r="BB4" s="89"/>
      <c r="BC4" s="89"/>
      <c r="BD4" s="89"/>
      <c r="BE4" s="89"/>
      <c r="BF4" s="89" t="s">
        <v>61</v>
      </c>
      <c r="BG4" s="89"/>
      <c r="BH4" s="89"/>
      <c r="BI4" s="89"/>
      <c r="BJ4" s="89"/>
      <c r="BK4" s="89"/>
      <c r="BL4" s="89"/>
      <c r="BM4" s="89"/>
      <c r="BN4" s="89"/>
      <c r="BO4" s="89"/>
      <c r="BP4" s="89"/>
      <c r="BQ4" s="89" t="s">
        <v>3</v>
      </c>
      <c r="BR4" s="89"/>
      <c r="BS4" s="89"/>
      <c r="BT4" s="89"/>
      <c r="BU4" s="89"/>
      <c r="BV4" s="89"/>
      <c r="BW4" s="89"/>
      <c r="BX4" s="89"/>
      <c r="BY4" s="89"/>
      <c r="BZ4" s="89"/>
      <c r="CA4" s="89"/>
      <c r="CB4" s="89" t="s">
        <v>62</v>
      </c>
      <c r="CC4" s="89"/>
      <c r="CD4" s="89"/>
      <c r="CE4" s="89"/>
      <c r="CF4" s="89"/>
      <c r="CG4" s="89"/>
      <c r="CH4" s="89"/>
      <c r="CI4" s="89"/>
      <c r="CJ4" s="89"/>
      <c r="CK4" s="89"/>
      <c r="CL4" s="89"/>
      <c r="CM4" s="89" t="s">
        <v>64</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5" x14ac:dyDescent="0.15">
      <c r="A5" s="28" t="s">
        <v>69</v>
      </c>
      <c r="B5" s="32"/>
      <c r="C5" s="32"/>
      <c r="D5" s="32"/>
      <c r="E5" s="32"/>
      <c r="F5" s="32"/>
      <c r="G5" s="32"/>
      <c r="H5" s="37" t="s">
        <v>57</v>
      </c>
      <c r="I5" s="37" t="s">
        <v>70</v>
      </c>
      <c r="J5" s="37" t="s">
        <v>71</v>
      </c>
      <c r="K5" s="37" t="s">
        <v>72</v>
      </c>
      <c r="L5" s="37" t="s">
        <v>73</v>
      </c>
      <c r="M5" s="37" t="s">
        <v>8</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15">
      <c r="A6" s="28" t="s">
        <v>95</v>
      </c>
      <c r="B6" s="33">
        <f t="shared" ref="B6:X6" si="1">B7</f>
        <v>2019</v>
      </c>
      <c r="C6" s="33">
        <f t="shared" si="1"/>
        <v>442127</v>
      </c>
      <c r="D6" s="33">
        <f t="shared" si="1"/>
        <v>47</v>
      </c>
      <c r="E6" s="33">
        <f t="shared" si="1"/>
        <v>17</v>
      </c>
      <c r="F6" s="33">
        <f t="shared" si="1"/>
        <v>5</v>
      </c>
      <c r="G6" s="33">
        <f t="shared" si="1"/>
        <v>0</v>
      </c>
      <c r="H6" s="33" t="str">
        <f t="shared" si="1"/>
        <v>大分県　豊後大野市</v>
      </c>
      <c r="I6" s="33" t="str">
        <f t="shared" si="1"/>
        <v>法非適用</v>
      </c>
      <c r="J6" s="33" t="str">
        <f t="shared" si="1"/>
        <v>下水道事業</v>
      </c>
      <c r="K6" s="33" t="str">
        <f t="shared" si="1"/>
        <v>農業集落排水</v>
      </c>
      <c r="L6" s="33" t="str">
        <f t="shared" si="1"/>
        <v>F1</v>
      </c>
      <c r="M6" s="33" t="str">
        <f t="shared" si="1"/>
        <v>非設置</v>
      </c>
      <c r="N6" s="38" t="str">
        <f t="shared" si="1"/>
        <v>-</v>
      </c>
      <c r="O6" s="38" t="str">
        <f t="shared" si="1"/>
        <v>該当数値なし</v>
      </c>
      <c r="P6" s="38">
        <f t="shared" si="1"/>
        <v>8.44</v>
      </c>
      <c r="Q6" s="38">
        <f t="shared" si="1"/>
        <v>99.95</v>
      </c>
      <c r="R6" s="38">
        <f t="shared" si="1"/>
        <v>3680</v>
      </c>
      <c r="S6" s="38">
        <f t="shared" si="1"/>
        <v>35377</v>
      </c>
      <c r="T6" s="38">
        <f t="shared" si="1"/>
        <v>603.14</v>
      </c>
      <c r="U6" s="38">
        <f t="shared" si="1"/>
        <v>58.65</v>
      </c>
      <c r="V6" s="38">
        <f t="shared" si="1"/>
        <v>2962</v>
      </c>
      <c r="W6" s="38">
        <f t="shared" si="1"/>
        <v>1.51</v>
      </c>
      <c r="X6" s="38">
        <f t="shared" si="1"/>
        <v>1961.59</v>
      </c>
      <c r="Y6" s="42">
        <f t="shared" ref="Y6:AH6" si="2">IF(Y7="",NA(),Y7)</f>
        <v>72.33</v>
      </c>
      <c r="Z6" s="42">
        <f t="shared" si="2"/>
        <v>82.58</v>
      </c>
      <c r="AA6" s="42">
        <f t="shared" si="2"/>
        <v>87.49</v>
      </c>
      <c r="AB6" s="42">
        <f t="shared" si="2"/>
        <v>89.58</v>
      </c>
      <c r="AC6" s="42">
        <f t="shared" si="2"/>
        <v>99.29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461.87</v>
      </c>
      <c r="BG6" s="38">
        <f t="shared" si="5"/>
        <v>0</v>
      </c>
      <c r="BH6" s="38">
        <f t="shared" si="5"/>
        <v>0</v>
      </c>
      <c r="BI6" s="38">
        <f t="shared" si="5"/>
        <v>0</v>
      </c>
      <c r="BJ6" s="38">
        <f t="shared" si="5"/>
        <v>0</v>
      </c>
      <c r="BK6" s="42">
        <f t="shared" si="5"/>
        <v>1081.8</v>
      </c>
      <c r="BL6" s="42">
        <f t="shared" si="5"/>
        <v>974.93</v>
      </c>
      <c r="BM6" s="42">
        <f t="shared" si="5"/>
        <v>855.8</v>
      </c>
      <c r="BN6" s="42">
        <f t="shared" si="5"/>
        <v>789.46</v>
      </c>
      <c r="BO6" s="42">
        <f t="shared" si="5"/>
        <v>654.71</v>
      </c>
      <c r="BP6" s="38" t="str">
        <f>IF(BP7="","",IF(BP7="-","【-】","【"&amp;SUBSTITUTE(TEXT(BP7,"#,##0.00"),"-","△")&amp;"】"))</f>
        <v>【765.47】</v>
      </c>
      <c r="BQ6" s="42">
        <f t="shared" ref="BQ6:BZ6" si="6">IF(BQ7="",NA(),BQ7)</f>
        <v>68.709999999999994</v>
      </c>
      <c r="BR6" s="42">
        <f t="shared" si="6"/>
        <v>83.42</v>
      </c>
      <c r="BS6" s="42">
        <f t="shared" si="6"/>
        <v>73.760000000000005</v>
      </c>
      <c r="BT6" s="42">
        <f t="shared" si="6"/>
        <v>75.66</v>
      </c>
      <c r="BU6" s="42">
        <f t="shared" si="6"/>
        <v>69.83</v>
      </c>
      <c r="BV6" s="42">
        <f t="shared" si="6"/>
        <v>52.19</v>
      </c>
      <c r="BW6" s="42">
        <f t="shared" si="6"/>
        <v>55.32</v>
      </c>
      <c r="BX6" s="42">
        <f t="shared" si="6"/>
        <v>59.8</v>
      </c>
      <c r="BY6" s="42">
        <f t="shared" si="6"/>
        <v>57.77</v>
      </c>
      <c r="BZ6" s="42">
        <f t="shared" si="6"/>
        <v>65.37</v>
      </c>
      <c r="CA6" s="38" t="str">
        <f>IF(CA7="","",IF(CA7="-","【-】","【"&amp;SUBSTITUTE(TEXT(CA7,"#,##0.00"),"-","△")&amp;"】"))</f>
        <v>【59.59】</v>
      </c>
      <c r="CB6" s="42">
        <f t="shared" ref="CB6:CK6" si="7">IF(CB7="",NA(),CB7)</f>
        <v>287.02</v>
      </c>
      <c r="CC6" s="42">
        <f t="shared" si="7"/>
        <v>236.96</v>
      </c>
      <c r="CD6" s="42">
        <f t="shared" si="7"/>
        <v>270.99</v>
      </c>
      <c r="CE6" s="42">
        <f t="shared" si="7"/>
        <v>263.36</v>
      </c>
      <c r="CF6" s="42">
        <f t="shared" si="7"/>
        <v>290.83999999999997</v>
      </c>
      <c r="CG6" s="42">
        <f t="shared" si="7"/>
        <v>296.14</v>
      </c>
      <c r="CH6" s="42">
        <f t="shared" si="7"/>
        <v>283.17</v>
      </c>
      <c r="CI6" s="42">
        <f t="shared" si="7"/>
        <v>263.76</v>
      </c>
      <c r="CJ6" s="42">
        <f t="shared" si="7"/>
        <v>274.35000000000002</v>
      </c>
      <c r="CK6" s="42">
        <f t="shared" si="7"/>
        <v>228.99</v>
      </c>
      <c r="CL6" s="38" t="str">
        <f>IF(CL7="","",IF(CL7="-","【-】","【"&amp;SUBSTITUTE(TEXT(CL7,"#,##0.00"),"-","△")&amp;"】"))</f>
        <v>【257.86】</v>
      </c>
      <c r="CM6" s="42">
        <f t="shared" ref="CM6:CV6" si="8">IF(CM7="",NA(),CM7)</f>
        <v>55.07</v>
      </c>
      <c r="CN6" s="42">
        <f t="shared" si="8"/>
        <v>54.46</v>
      </c>
      <c r="CO6" s="42">
        <f t="shared" si="8"/>
        <v>52.09</v>
      </c>
      <c r="CP6" s="42">
        <f t="shared" si="8"/>
        <v>52.75</v>
      </c>
      <c r="CQ6" s="42">
        <f t="shared" si="8"/>
        <v>51.1</v>
      </c>
      <c r="CR6" s="42">
        <f t="shared" si="8"/>
        <v>52.31</v>
      </c>
      <c r="CS6" s="42">
        <f t="shared" si="8"/>
        <v>60.65</v>
      </c>
      <c r="CT6" s="42">
        <f t="shared" si="8"/>
        <v>51.75</v>
      </c>
      <c r="CU6" s="42">
        <f t="shared" si="8"/>
        <v>50.68</v>
      </c>
      <c r="CV6" s="42">
        <f t="shared" si="8"/>
        <v>54.06</v>
      </c>
      <c r="CW6" s="38" t="str">
        <f>IF(CW7="","",IF(CW7="-","【-】","【"&amp;SUBSTITUTE(TEXT(CW7,"#,##0.00"),"-","△")&amp;"】"))</f>
        <v>【51.30】</v>
      </c>
      <c r="CX6" s="42">
        <f t="shared" ref="CX6:DG6" si="9">IF(CX7="",NA(),CX7)</f>
        <v>87.19</v>
      </c>
      <c r="CY6" s="42">
        <f t="shared" si="9"/>
        <v>86.45</v>
      </c>
      <c r="CZ6" s="42">
        <f t="shared" si="9"/>
        <v>86.88</v>
      </c>
      <c r="DA6" s="42">
        <f t="shared" si="9"/>
        <v>87.77</v>
      </c>
      <c r="DB6" s="42">
        <f t="shared" si="9"/>
        <v>88.28</v>
      </c>
      <c r="DC6" s="42">
        <f t="shared" si="9"/>
        <v>84.32</v>
      </c>
      <c r="DD6" s="42">
        <f t="shared" si="9"/>
        <v>84.58</v>
      </c>
      <c r="DE6" s="42">
        <f t="shared" si="9"/>
        <v>84.84</v>
      </c>
      <c r="DF6" s="42">
        <f t="shared" si="9"/>
        <v>84.86</v>
      </c>
      <c r="DG6" s="42">
        <f t="shared" si="9"/>
        <v>90.11</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2.0499999999999998</v>
      </c>
      <c r="EL6" s="42">
        <f t="shared" si="12"/>
        <v>0.01</v>
      </c>
      <c r="EM6" s="42">
        <f t="shared" si="12"/>
        <v>0.01</v>
      </c>
      <c r="EN6" s="42">
        <f t="shared" si="12"/>
        <v>0.02</v>
      </c>
      <c r="EO6" s="38" t="str">
        <f>IF(EO7="","",IF(EO7="-","【-】","【"&amp;SUBSTITUTE(TEXT(EO7,"#,##0.00"),"-","△")&amp;"】"))</f>
        <v>【0.02】</v>
      </c>
    </row>
    <row r="7" spans="1:145" s="27" customFormat="1" x14ac:dyDescent="0.15">
      <c r="A7" s="28"/>
      <c r="B7" s="34">
        <v>2019</v>
      </c>
      <c r="C7" s="34">
        <v>442127</v>
      </c>
      <c r="D7" s="34">
        <v>47</v>
      </c>
      <c r="E7" s="34">
        <v>17</v>
      </c>
      <c r="F7" s="34">
        <v>5</v>
      </c>
      <c r="G7" s="34">
        <v>0</v>
      </c>
      <c r="H7" s="34" t="s">
        <v>96</v>
      </c>
      <c r="I7" s="34" t="s">
        <v>98</v>
      </c>
      <c r="J7" s="34" t="s">
        <v>99</v>
      </c>
      <c r="K7" s="34" t="s">
        <v>100</v>
      </c>
      <c r="L7" s="34" t="s">
        <v>101</v>
      </c>
      <c r="M7" s="34" t="s">
        <v>102</v>
      </c>
      <c r="N7" s="39" t="s">
        <v>39</v>
      </c>
      <c r="O7" s="39" t="s">
        <v>103</v>
      </c>
      <c r="P7" s="39">
        <v>8.44</v>
      </c>
      <c r="Q7" s="39">
        <v>99.95</v>
      </c>
      <c r="R7" s="39">
        <v>3680</v>
      </c>
      <c r="S7" s="39">
        <v>35377</v>
      </c>
      <c r="T7" s="39">
        <v>603.14</v>
      </c>
      <c r="U7" s="39">
        <v>58.65</v>
      </c>
      <c r="V7" s="39">
        <v>2962</v>
      </c>
      <c r="W7" s="39">
        <v>1.51</v>
      </c>
      <c r="X7" s="39">
        <v>1961.59</v>
      </c>
      <c r="Y7" s="39">
        <v>72.33</v>
      </c>
      <c r="Z7" s="39">
        <v>82.58</v>
      </c>
      <c r="AA7" s="39">
        <v>87.49</v>
      </c>
      <c r="AB7" s="39">
        <v>89.58</v>
      </c>
      <c r="AC7" s="39">
        <v>99.29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461.87</v>
      </c>
      <c r="BG7" s="39">
        <v>0</v>
      </c>
      <c r="BH7" s="39">
        <v>0</v>
      </c>
      <c r="BI7" s="39">
        <v>0</v>
      </c>
      <c r="BJ7" s="39">
        <v>0</v>
      </c>
      <c r="BK7" s="39">
        <v>1081.8</v>
      </c>
      <c r="BL7" s="39">
        <v>974.93</v>
      </c>
      <c r="BM7" s="39">
        <v>855.8</v>
      </c>
      <c r="BN7" s="39">
        <v>789.46</v>
      </c>
      <c r="BO7" s="39">
        <v>654.71</v>
      </c>
      <c r="BP7" s="39">
        <v>765.47</v>
      </c>
      <c r="BQ7" s="39">
        <v>68.709999999999994</v>
      </c>
      <c r="BR7" s="39">
        <v>83.42</v>
      </c>
      <c r="BS7" s="39">
        <v>73.760000000000005</v>
      </c>
      <c r="BT7" s="39">
        <v>75.66</v>
      </c>
      <c r="BU7" s="39">
        <v>69.83</v>
      </c>
      <c r="BV7" s="39">
        <v>52.19</v>
      </c>
      <c r="BW7" s="39">
        <v>55.32</v>
      </c>
      <c r="BX7" s="39">
        <v>59.8</v>
      </c>
      <c r="BY7" s="39">
        <v>57.77</v>
      </c>
      <c r="BZ7" s="39">
        <v>65.37</v>
      </c>
      <c r="CA7" s="39">
        <v>59.59</v>
      </c>
      <c r="CB7" s="39">
        <v>287.02</v>
      </c>
      <c r="CC7" s="39">
        <v>236.96</v>
      </c>
      <c r="CD7" s="39">
        <v>270.99</v>
      </c>
      <c r="CE7" s="39">
        <v>263.36</v>
      </c>
      <c r="CF7" s="39">
        <v>290.83999999999997</v>
      </c>
      <c r="CG7" s="39">
        <v>296.14</v>
      </c>
      <c r="CH7" s="39">
        <v>283.17</v>
      </c>
      <c r="CI7" s="39">
        <v>263.76</v>
      </c>
      <c r="CJ7" s="39">
        <v>274.35000000000002</v>
      </c>
      <c r="CK7" s="39">
        <v>228.99</v>
      </c>
      <c r="CL7" s="39">
        <v>257.86</v>
      </c>
      <c r="CM7" s="39">
        <v>55.07</v>
      </c>
      <c r="CN7" s="39">
        <v>54.46</v>
      </c>
      <c r="CO7" s="39">
        <v>52.09</v>
      </c>
      <c r="CP7" s="39">
        <v>52.75</v>
      </c>
      <c r="CQ7" s="39">
        <v>51.1</v>
      </c>
      <c r="CR7" s="39">
        <v>52.31</v>
      </c>
      <c r="CS7" s="39">
        <v>60.65</v>
      </c>
      <c r="CT7" s="39">
        <v>51.75</v>
      </c>
      <c r="CU7" s="39">
        <v>50.68</v>
      </c>
      <c r="CV7" s="39">
        <v>54.06</v>
      </c>
      <c r="CW7" s="39">
        <v>51.3</v>
      </c>
      <c r="CX7" s="39">
        <v>87.19</v>
      </c>
      <c r="CY7" s="39">
        <v>86.45</v>
      </c>
      <c r="CZ7" s="39">
        <v>86.88</v>
      </c>
      <c r="DA7" s="39">
        <v>87.77</v>
      </c>
      <c r="DB7" s="39">
        <v>88.28</v>
      </c>
      <c r="DC7" s="39">
        <v>84.32</v>
      </c>
      <c r="DD7" s="39">
        <v>84.58</v>
      </c>
      <c r="DE7" s="39">
        <v>84.84</v>
      </c>
      <c r="DF7" s="39">
        <v>84.86</v>
      </c>
      <c r="DG7" s="39">
        <v>90.11</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2.0499999999999998</v>
      </c>
      <c r="EL7" s="39">
        <v>0.01</v>
      </c>
      <c r="EM7" s="39">
        <v>0.01</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105</v>
      </c>
      <c r="C9" s="29" t="s">
        <v>106</v>
      </c>
      <c r="D9" s="29" t="s">
        <v>107</v>
      </c>
      <c r="E9" s="29" t="s">
        <v>108</v>
      </c>
      <c r="F9" s="29" t="s">
        <v>109</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2021-02-22T05:35:59Z</cp:lastPrinted>
  <dcterms:created xsi:type="dcterms:W3CDTF">2020-12-04T03:09:33Z</dcterms:created>
  <dcterms:modified xsi:type="dcterms:W3CDTF">2021-02-22T05:36:02Z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2021-01-19T04:24:45Z</vt:filetime>
  </property>
</Properties>
</file>