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産業連関表関係\作業＆資料フォルダ\①産業連関表\①H27産業連関表作成作業\1 H27年表作表作業フォルダ\⑬分析ツール追加\③設備投資（36部門）\"/>
    </mc:Choice>
  </mc:AlternateContent>
  <bookViews>
    <workbookView xWindow="-10980" yWindow="855" windowWidth="18315" windowHeight="11595"/>
  </bookViews>
  <sheets>
    <sheet name="ご利用にあたって（必ずお読みください）" sheetId="17" r:id="rId1"/>
    <sheet name="データ入力表" sheetId="7" r:id="rId2"/>
    <sheet name="①結果" sheetId="8" r:id="rId3"/>
    <sheet name="②表" sheetId="11" r:id="rId4"/>
    <sheet name="③フロー" sheetId="13" r:id="rId5"/>
    <sheet name="④グラフ" sheetId="16" r:id="rId6"/>
    <sheet name="設備投資組替" sheetId="20" r:id="rId7"/>
    <sheet name="固定資本M" sheetId="18" r:id="rId8"/>
    <sheet name="固定資本M係数" sheetId="19" r:id="rId9"/>
    <sheet name="計算" sheetId="3" r:id="rId10"/>
    <sheet name="価格変換" sheetId="6" r:id="rId11"/>
    <sheet name="マージン" sheetId="1" r:id="rId12"/>
    <sheet name="各種係数" sheetId="2" r:id="rId13"/>
    <sheet name="逆行列係数" sheetId="5" r:id="rId14"/>
    <sheet name="投入係数" sheetId="4" r:id="rId15"/>
    <sheet name="H27取引基本表（生産者）(36)" sheetId="10" r:id="rId16"/>
  </sheets>
  <definedNames>
    <definedName name="_xlnm.Print_Titles" localSheetId="15">'H27取引基本表（生産者）(36)'!$A:$B</definedName>
    <definedName name="_xlnm.Print_Titles" localSheetId="13">逆行列係数!$A:$B</definedName>
    <definedName name="_xlnm.Print_Titles" localSheetId="14">投入係数!$A:$B</definedName>
  </definedNames>
  <calcPr calcId="162913"/>
</workbook>
</file>

<file path=xl/calcChain.xml><?xml version="1.0" encoding="utf-8"?>
<calcChain xmlns="http://schemas.openxmlformats.org/spreadsheetml/2006/main">
  <c r="C5" i="2" l="1"/>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 i="2"/>
  <c r="M41" i="3" l="1"/>
  <c r="Q17" i="19" l="1"/>
  <c r="B4" i="8" l="1"/>
  <c r="E45" i="7"/>
  <c r="G39" i="2" l="1"/>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6" i="2"/>
  <c r="G5" i="2"/>
  <c r="G4" i="2"/>
  <c r="D60" i="7" l="1"/>
  <c r="C4" i="20" l="1" a="1"/>
  <c r="E4" i="20" s="1"/>
  <c r="AM40" i="19"/>
  <c r="AL40" i="19"/>
  <c r="AK40" i="19"/>
  <c r="AJ40" i="19"/>
  <c r="AI40" i="19"/>
  <c r="AH40" i="19"/>
  <c r="AG40" i="19"/>
  <c r="AF40" i="19"/>
  <c r="AE40" i="19"/>
  <c r="AD40" i="19"/>
  <c r="AC40" i="19"/>
  <c r="AB40" i="19"/>
  <c r="AA40" i="19"/>
  <c r="Z40" i="19"/>
  <c r="Y40" i="19"/>
  <c r="X40" i="19"/>
  <c r="W40" i="19"/>
  <c r="V40" i="19"/>
  <c r="U40" i="19"/>
  <c r="T40" i="19"/>
  <c r="S40" i="19"/>
  <c r="R40" i="19"/>
  <c r="Q40" i="19"/>
  <c r="P40" i="19"/>
  <c r="O40" i="19"/>
  <c r="N40" i="19"/>
  <c r="M40" i="19"/>
  <c r="L40" i="19"/>
  <c r="K40" i="19"/>
  <c r="J40" i="19"/>
  <c r="I40" i="19"/>
  <c r="H40" i="19"/>
  <c r="G40" i="19"/>
  <c r="F40" i="19"/>
  <c r="E40" i="19"/>
  <c r="D40" i="19"/>
  <c r="C40" i="19"/>
  <c r="AM39" i="19"/>
  <c r="AL39" i="19"/>
  <c r="AK39" i="19"/>
  <c r="AJ39" i="19"/>
  <c r="AI39" i="19"/>
  <c r="AH39" i="19"/>
  <c r="AG39" i="19"/>
  <c r="AF39" i="19"/>
  <c r="AE39" i="19"/>
  <c r="AD39" i="19"/>
  <c r="AC39" i="19"/>
  <c r="AB39" i="19"/>
  <c r="AA39" i="19"/>
  <c r="Z39" i="19"/>
  <c r="Y39" i="19"/>
  <c r="X39" i="19"/>
  <c r="W39" i="19"/>
  <c r="V39" i="19"/>
  <c r="U39" i="19"/>
  <c r="T39" i="19"/>
  <c r="S39" i="19"/>
  <c r="R39" i="19"/>
  <c r="Q39" i="19"/>
  <c r="P39" i="19"/>
  <c r="O39" i="19"/>
  <c r="N39" i="19"/>
  <c r="M39" i="19"/>
  <c r="L39" i="19"/>
  <c r="K39" i="19"/>
  <c r="J39" i="19"/>
  <c r="I39" i="19"/>
  <c r="H39" i="19"/>
  <c r="G39" i="19"/>
  <c r="F39" i="19"/>
  <c r="E39" i="19"/>
  <c r="D39" i="19"/>
  <c r="C39" i="19"/>
  <c r="AM38" i="19"/>
  <c r="AL38" i="19"/>
  <c r="AK38" i="19"/>
  <c r="AJ38" i="19"/>
  <c r="AI38" i="19"/>
  <c r="AH38" i="19"/>
  <c r="AG38" i="19"/>
  <c r="AF38" i="19"/>
  <c r="AE38" i="19"/>
  <c r="AD38" i="19"/>
  <c r="AC38" i="19"/>
  <c r="AB38" i="19"/>
  <c r="AA38" i="19"/>
  <c r="Z38" i="19"/>
  <c r="Y38" i="19"/>
  <c r="X38" i="19"/>
  <c r="W38" i="19"/>
  <c r="V38" i="19"/>
  <c r="U38" i="19"/>
  <c r="T38" i="19"/>
  <c r="S38" i="19"/>
  <c r="R38" i="19"/>
  <c r="Q38" i="19"/>
  <c r="P38" i="19"/>
  <c r="O38" i="19"/>
  <c r="N38" i="19"/>
  <c r="M38" i="19"/>
  <c r="L38" i="19"/>
  <c r="K38" i="19"/>
  <c r="J38" i="19"/>
  <c r="I38" i="19"/>
  <c r="H38" i="19"/>
  <c r="G38" i="19"/>
  <c r="F38" i="19"/>
  <c r="E38" i="19"/>
  <c r="D38" i="19"/>
  <c r="C38" i="19"/>
  <c r="AM37" i="19"/>
  <c r="AL37" i="19"/>
  <c r="AK37" i="19"/>
  <c r="AJ37" i="19"/>
  <c r="AI37" i="19"/>
  <c r="AH37" i="19"/>
  <c r="AG37" i="19"/>
  <c r="AF37" i="19"/>
  <c r="AE37" i="19"/>
  <c r="AD37" i="19"/>
  <c r="AC37" i="19"/>
  <c r="AB37" i="19"/>
  <c r="AA37" i="19"/>
  <c r="Z37" i="19"/>
  <c r="Y37" i="19"/>
  <c r="X37" i="19"/>
  <c r="W37" i="19"/>
  <c r="V37" i="19"/>
  <c r="U37" i="19"/>
  <c r="T37" i="19"/>
  <c r="S37" i="19"/>
  <c r="R37" i="19"/>
  <c r="Q37" i="19"/>
  <c r="P37" i="19"/>
  <c r="O37" i="19"/>
  <c r="N37" i="19"/>
  <c r="M37" i="19"/>
  <c r="L37" i="19"/>
  <c r="K37" i="19"/>
  <c r="J37" i="19"/>
  <c r="I37" i="19"/>
  <c r="H37" i="19"/>
  <c r="G37" i="19"/>
  <c r="F37" i="19"/>
  <c r="E37" i="19"/>
  <c r="D37" i="19"/>
  <c r="C37" i="19"/>
  <c r="AM36" i="19"/>
  <c r="AL36" i="19"/>
  <c r="AK36" i="19"/>
  <c r="AJ36" i="19"/>
  <c r="AI36" i="19"/>
  <c r="AH36" i="19"/>
  <c r="AG36" i="19"/>
  <c r="AF36" i="19"/>
  <c r="AE36" i="19"/>
  <c r="AD36" i="19"/>
  <c r="AC36" i="19"/>
  <c r="AB36" i="19"/>
  <c r="AA36" i="19"/>
  <c r="Z36" i="19"/>
  <c r="Y36" i="19"/>
  <c r="X36" i="19"/>
  <c r="W36" i="19"/>
  <c r="V36" i="19"/>
  <c r="U36" i="19"/>
  <c r="T36" i="19"/>
  <c r="S36" i="19"/>
  <c r="R36" i="19"/>
  <c r="Q36" i="19"/>
  <c r="P36" i="19"/>
  <c r="O36" i="19"/>
  <c r="N36" i="19"/>
  <c r="M36" i="19"/>
  <c r="L36" i="19"/>
  <c r="K36" i="19"/>
  <c r="J36" i="19"/>
  <c r="I36" i="19"/>
  <c r="H36" i="19"/>
  <c r="G36" i="19"/>
  <c r="F36" i="19"/>
  <c r="E36" i="19"/>
  <c r="D36" i="19"/>
  <c r="C36" i="19"/>
  <c r="AM35" i="19"/>
  <c r="AL35" i="19"/>
  <c r="AK35" i="19"/>
  <c r="AJ35" i="19"/>
  <c r="AI35" i="19"/>
  <c r="AH35" i="19"/>
  <c r="AG35" i="19"/>
  <c r="AF35" i="19"/>
  <c r="AE35" i="19"/>
  <c r="AD35" i="19"/>
  <c r="AC35" i="19"/>
  <c r="AB35" i="19"/>
  <c r="AA35" i="19"/>
  <c r="Z35" i="19"/>
  <c r="Y35" i="19"/>
  <c r="X35" i="19"/>
  <c r="W35" i="19"/>
  <c r="V35" i="19"/>
  <c r="U35" i="19"/>
  <c r="T35" i="19"/>
  <c r="S35" i="19"/>
  <c r="R35" i="19"/>
  <c r="Q35" i="19"/>
  <c r="P35" i="19"/>
  <c r="O35" i="19"/>
  <c r="N35" i="19"/>
  <c r="M35" i="19"/>
  <c r="L35" i="19"/>
  <c r="K35" i="19"/>
  <c r="J35" i="19"/>
  <c r="I35" i="19"/>
  <c r="H35" i="19"/>
  <c r="G35" i="19"/>
  <c r="F35" i="19"/>
  <c r="E35" i="19"/>
  <c r="D35" i="19"/>
  <c r="C35" i="19"/>
  <c r="AM34" i="19"/>
  <c r="AL34" i="19"/>
  <c r="AK34" i="19"/>
  <c r="AJ34" i="19"/>
  <c r="AI34" i="19"/>
  <c r="AH34" i="19"/>
  <c r="AG34" i="19"/>
  <c r="AF34" i="19"/>
  <c r="AE34" i="19"/>
  <c r="AD34" i="19"/>
  <c r="AC34" i="19"/>
  <c r="AB34" i="19"/>
  <c r="AA34" i="19"/>
  <c r="Z34" i="19"/>
  <c r="Y34" i="19"/>
  <c r="X34" i="19"/>
  <c r="W34" i="19"/>
  <c r="V34" i="19"/>
  <c r="U34" i="19"/>
  <c r="T34" i="19"/>
  <c r="S34" i="19"/>
  <c r="R34" i="19"/>
  <c r="Q34" i="19"/>
  <c r="P34" i="19"/>
  <c r="O34" i="19"/>
  <c r="N34" i="19"/>
  <c r="M34" i="19"/>
  <c r="L34" i="19"/>
  <c r="K34" i="19"/>
  <c r="J34" i="19"/>
  <c r="I34" i="19"/>
  <c r="H34" i="19"/>
  <c r="G34" i="19"/>
  <c r="F34" i="19"/>
  <c r="E34" i="19"/>
  <c r="D34" i="19"/>
  <c r="C34" i="19"/>
  <c r="AM33" i="19"/>
  <c r="AL33" i="19"/>
  <c r="AK33" i="19"/>
  <c r="AJ33" i="19"/>
  <c r="AI33" i="19"/>
  <c r="AH33" i="19"/>
  <c r="AG33" i="19"/>
  <c r="AF33" i="19"/>
  <c r="AE33" i="19"/>
  <c r="AD33" i="19"/>
  <c r="AC33" i="19"/>
  <c r="AB33" i="19"/>
  <c r="AA33" i="19"/>
  <c r="Z33" i="19"/>
  <c r="Y33" i="19"/>
  <c r="X33" i="19"/>
  <c r="W33" i="19"/>
  <c r="V33" i="19"/>
  <c r="U33" i="19"/>
  <c r="T33" i="19"/>
  <c r="S33" i="19"/>
  <c r="R33" i="19"/>
  <c r="Q33" i="19"/>
  <c r="P33" i="19"/>
  <c r="O33" i="19"/>
  <c r="N33" i="19"/>
  <c r="M33" i="19"/>
  <c r="L33" i="19"/>
  <c r="K33" i="19"/>
  <c r="J33" i="19"/>
  <c r="I33" i="19"/>
  <c r="H33" i="19"/>
  <c r="G33" i="19"/>
  <c r="F33" i="19"/>
  <c r="E33" i="19"/>
  <c r="D33" i="19"/>
  <c r="C33" i="19"/>
  <c r="AM32" i="19"/>
  <c r="AL32" i="19"/>
  <c r="AK32" i="19"/>
  <c r="AJ32" i="19"/>
  <c r="AI32" i="19"/>
  <c r="AH32" i="19"/>
  <c r="AG32" i="19"/>
  <c r="AF32" i="19"/>
  <c r="AE32" i="19"/>
  <c r="AD32" i="19"/>
  <c r="AC32" i="19"/>
  <c r="AB32" i="19"/>
  <c r="AA32" i="19"/>
  <c r="Z32" i="19"/>
  <c r="Y32" i="19"/>
  <c r="X32" i="19"/>
  <c r="W32" i="19"/>
  <c r="V32" i="19"/>
  <c r="U32" i="19"/>
  <c r="T32" i="19"/>
  <c r="S32" i="19"/>
  <c r="R32" i="19"/>
  <c r="Q32" i="19"/>
  <c r="P32" i="19"/>
  <c r="O32" i="19"/>
  <c r="N32" i="19"/>
  <c r="M32" i="19"/>
  <c r="L32" i="19"/>
  <c r="K32" i="19"/>
  <c r="J32" i="19"/>
  <c r="I32" i="19"/>
  <c r="H32" i="19"/>
  <c r="G32" i="19"/>
  <c r="F32" i="19"/>
  <c r="E32" i="19"/>
  <c r="D32" i="19"/>
  <c r="C32" i="19"/>
  <c r="AM31" i="19"/>
  <c r="AL31" i="19"/>
  <c r="AK31" i="19"/>
  <c r="AJ31" i="19"/>
  <c r="AI31" i="19"/>
  <c r="AH31" i="19"/>
  <c r="AG31" i="19"/>
  <c r="AF31" i="19"/>
  <c r="AE31" i="19"/>
  <c r="AD31" i="19"/>
  <c r="AC31" i="19"/>
  <c r="AB31" i="19"/>
  <c r="AA31" i="19"/>
  <c r="Z31" i="19"/>
  <c r="Y31" i="19"/>
  <c r="X31" i="19"/>
  <c r="W31" i="19"/>
  <c r="V31" i="19"/>
  <c r="U31" i="19"/>
  <c r="T31" i="19"/>
  <c r="S31" i="19"/>
  <c r="R31" i="19"/>
  <c r="Q31" i="19"/>
  <c r="P31" i="19"/>
  <c r="O31" i="19"/>
  <c r="N31" i="19"/>
  <c r="M31" i="19"/>
  <c r="L31" i="19"/>
  <c r="K31" i="19"/>
  <c r="J31" i="19"/>
  <c r="I31" i="19"/>
  <c r="H31" i="19"/>
  <c r="G31" i="19"/>
  <c r="F31" i="19"/>
  <c r="E31" i="19"/>
  <c r="D31" i="19"/>
  <c r="C31" i="19"/>
  <c r="AM30" i="19"/>
  <c r="AL30" i="19"/>
  <c r="AK30" i="19"/>
  <c r="AJ30" i="19"/>
  <c r="AI30" i="19"/>
  <c r="AH30" i="19"/>
  <c r="AG30" i="19"/>
  <c r="AF30" i="19"/>
  <c r="AE30" i="19"/>
  <c r="AD30" i="19"/>
  <c r="AC30" i="19"/>
  <c r="AB30" i="19"/>
  <c r="AA30" i="19"/>
  <c r="Z30" i="19"/>
  <c r="Y30" i="19"/>
  <c r="X30" i="19"/>
  <c r="W30" i="19"/>
  <c r="V30" i="19"/>
  <c r="U30" i="19"/>
  <c r="T30" i="19"/>
  <c r="S30" i="19"/>
  <c r="R30" i="19"/>
  <c r="Q30" i="19"/>
  <c r="P30" i="19"/>
  <c r="O30" i="19"/>
  <c r="N30" i="19"/>
  <c r="M30" i="19"/>
  <c r="L30" i="19"/>
  <c r="K30" i="19"/>
  <c r="J30" i="19"/>
  <c r="I30" i="19"/>
  <c r="H30" i="19"/>
  <c r="G30" i="19"/>
  <c r="F30" i="19"/>
  <c r="E30" i="19"/>
  <c r="D30" i="19"/>
  <c r="C30" i="19"/>
  <c r="AM29" i="19"/>
  <c r="AL29" i="19"/>
  <c r="AK29" i="19"/>
  <c r="AJ29" i="19"/>
  <c r="AI29" i="19"/>
  <c r="AH29" i="19"/>
  <c r="AG29" i="19"/>
  <c r="AF29" i="19"/>
  <c r="AE29" i="19"/>
  <c r="AD29" i="19"/>
  <c r="AC29" i="19"/>
  <c r="AB29" i="19"/>
  <c r="AA29" i="19"/>
  <c r="Z29" i="19"/>
  <c r="Y29" i="19"/>
  <c r="X29" i="19"/>
  <c r="W29" i="19"/>
  <c r="V29" i="19"/>
  <c r="U29" i="19"/>
  <c r="T29" i="19"/>
  <c r="S29" i="19"/>
  <c r="R29" i="19"/>
  <c r="Q29" i="19"/>
  <c r="P29" i="19"/>
  <c r="O29" i="19"/>
  <c r="N29" i="19"/>
  <c r="M29" i="19"/>
  <c r="L29" i="19"/>
  <c r="K29" i="19"/>
  <c r="J29" i="19"/>
  <c r="I29" i="19"/>
  <c r="H29" i="19"/>
  <c r="G29" i="19"/>
  <c r="F29" i="19"/>
  <c r="E29" i="19"/>
  <c r="D29" i="19"/>
  <c r="C29" i="19"/>
  <c r="AM28" i="19"/>
  <c r="AL28" i="19"/>
  <c r="AK28" i="19"/>
  <c r="AJ28" i="19"/>
  <c r="AI28" i="19"/>
  <c r="AH28" i="19"/>
  <c r="AG28" i="19"/>
  <c r="AF28" i="19"/>
  <c r="AE28" i="19"/>
  <c r="AD28" i="19"/>
  <c r="AC28" i="19"/>
  <c r="AB28" i="19"/>
  <c r="AA28" i="19"/>
  <c r="Z28" i="19"/>
  <c r="Y28" i="19"/>
  <c r="X28" i="19"/>
  <c r="W28" i="19"/>
  <c r="V28" i="19"/>
  <c r="U28" i="19"/>
  <c r="T28" i="19"/>
  <c r="S28" i="19"/>
  <c r="R28" i="19"/>
  <c r="Q28" i="19"/>
  <c r="P28" i="19"/>
  <c r="O28" i="19"/>
  <c r="N28" i="19"/>
  <c r="M28" i="19"/>
  <c r="L28" i="19"/>
  <c r="K28" i="19"/>
  <c r="J28" i="19"/>
  <c r="I28" i="19"/>
  <c r="H28" i="19"/>
  <c r="G28" i="19"/>
  <c r="F28" i="19"/>
  <c r="E28" i="19"/>
  <c r="D28" i="19"/>
  <c r="C28" i="19"/>
  <c r="AM27" i="19"/>
  <c r="AL27" i="19"/>
  <c r="AK27" i="19"/>
  <c r="AJ27" i="19"/>
  <c r="AI27" i="19"/>
  <c r="AH27" i="19"/>
  <c r="AG27" i="19"/>
  <c r="AF27" i="19"/>
  <c r="AE27" i="19"/>
  <c r="AD27" i="19"/>
  <c r="AC27" i="19"/>
  <c r="AB27" i="19"/>
  <c r="AA27" i="19"/>
  <c r="Z27" i="19"/>
  <c r="Y27" i="19"/>
  <c r="X27" i="19"/>
  <c r="W27" i="19"/>
  <c r="V27" i="19"/>
  <c r="U27" i="19"/>
  <c r="T27" i="19"/>
  <c r="S27" i="19"/>
  <c r="R27" i="19"/>
  <c r="Q27" i="19"/>
  <c r="P27" i="19"/>
  <c r="O27" i="19"/>
  <c r="N27" i="19"/>
  <c r="M27" i="19"/>
  <c r="L27" i="19"/>
  <c r="K27" i="19"/>
  <c r="J27" i="19"/>
  <c r="I27" i="19"/>
  <c r="H27" i="19"/>
  <c r="G27" i="19"/>
  <c r="F27" i="19"/>
  <c r="E27" i="19"/>
  <c r="D27" i="19"/>
  <c r="C27" i="19"/>
  <c r="AM26" i="19"/>
  <c r="AL26" i="19"/>
  <c r="AK26" i="19"/>
  <c r="AJ26" i="19"/>
  <c r="AI26" i="19"/>
  <c r="AH26" i="19"/>
  <c r="AG26" i="19"/>
  <c r="AF26" i="19"/>
  <c r="AE26" i="19"/>
  <c r="AD26" i="19"/>
  <c r="AC26" i="19"/>
  <c r="AB26" i="19"/>
  <c r="AA26" i="19"/>
  <c r="Z26" i="19"/>
  <c r="Y26" i="19"/>
  <c r="X26" i="19"/>
  <c r="W26" i="19"/>
  <c r="V26" i="19"/>
  <c r="U26" i="19"/>
  <c r="T26" i="19"/>
  <c r="S26" i="19"/>
  <c r="R26" i="19"/>
  <c r="Q26" i="19"/>
  <c r="P26" i="19"/>
  <c r="O26" i="19"/>
  <c r="N26" i="19"/>
  <c r="M26" i="19"/>
  <c r="L26" i="19"/>
  <c r="K26" i="19"/>
  <c r="J26" i="19"/>
  <c r="I26" i="19"/>
  <c r="H26" i="19"/>
  <c r="G26" i="19"/>
  <c r="F26" i="19"/>
  <c r="E26" i="19"/>
  <c r="D26" i="19"/>
  <c r="C26" i="19"/>
  <c r="AM25" i="19"/>
  <c r="AL25" i="19"/>
  <c r="AK25" i="19"/>
  <c r="AJ25" i="19"/>
  <c r="AI25" i="19"/>
  <c r="AH25" i="19"/>
  <c r="AG25" i="19"/>
  <c r="AF25" i="19"/>
  <c r="AE25" i="19"/>
  <c r="AD25" i="19"/>
  <c r="AC25" i="19"/>
  <c r="AB25" i="19"/>
  <c r="AA25" i="19"/>
  <c r="Z25" i="19"/>
  <c r="Y25" i="19"/>
  <c r="X25" i="19"/>
  <c r="W25" i="19"/>
  <c r="V25" i="19"/>
  <c r="U25" i="19"/>
  <c r="T25" i="19"/>
  <c r="S25" i="19"/>
  <c r="R25" i="19"/>
  <c r="Q25" i="19"/>
  <c r="P25" i="19"/>
  <c r="O25" i="19"/>
  <c r="N25" i="19"/>
  <c r="M25" i="19"/>
  <c r="L25" i="19"/>
  <c r="K25" i="19"/>
  <c r="J25" i="19"/>
  <c r="I25" i="19"/>
  <c r="H25" i="19"/>
  <c r="G25" i="19"/>
  <c r="F25" i="19"/>
  <c r="E25" i="19"/>
  <c r="D25" i="19"/>
  <c r="C25" i="19"/>
  <c r="AM24" i="19"/>
  <c r="AL24" i="19"/>
  <c r="AK24" i="19"/>
  <c r="AJ24" i="19"/>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J24" i="19"/>
  <c r="I24" i="19"/>
  <c r="H24" i="19"/>
  <c r="G24" i="19"/>
  <c r="F24" i="19"/>
  <c r="E24" i="19"/>
  <c r="D24" i="19"/>
  <c r="C24" i="19"/>
  <c r="AM23" i="19"/>
  <c r="AL23" i="19"/>
  <c r="AK23" i="19"/>
  <c r="AJ23" i="19"/>
  <c r="AI23" i="19"/>
  <c r="AH23" i="19"/>
  <c r="AG23" i="19"/>
  <c r="AF23" i="19"/>
  <c r="AE23" i="19"/>
  <c r="AD23" i="19"/>
  <c r="AC23" i="19"/>
  <c r="AB23" i="19"/>
  <c r="AA23" i="19"/>
  <c r="Z23" i="19"/>
  <c r="Y23" i="19"/>
  <c r="X23" i="19"/>
  <c r="W23" i="19"/>
  <c r="V23" i="19"/>
  <c r="U23" i="19"/>
  <c r="T23" i="19"/>
  <c r="S23" i="19"/>
  <c r="R23" i="19"/>
  <c r="Q23" i="19"/>
  <c r="P23" i="19"/>
  <c r="O23" i="19"/>
  <c r="N23" i="19"/>
  <c r="M23" i="19"/>
  <c r="L23" i="19"/>
  <c r="K23" i="19"/>
  <c r="J23" i="19"/>
  <c r="I23" i="19"/>
  <c r="H23" i="19"/>
  <c r="G23" i="19"/>
  <c r="F23" i="19"/>
  <c r="E23" i="19"/>
  <c r="D23" i="19"/>
  <c r="C23" i="19"/>
  <c r="AM22" i="19"/>
  <c r="AL22" i="19"/>
  <c r="AK22" i="19"/>
  <c r="AJ22" i="19"/>
  <c r="AI22" i="19"/>
  <c r="AH22" i="19"/>
  <c r="AG22" i="19"/>
  <c r="AF22" i="19"/>
  <c r="AE22" i="19"/>
  <c r="AD22" i="19"/>
  <c r="AC22" i="19"/>
  <c r="AB22" i="19"/>
  <c r="AA22" i="19"/>
  <c r="Z22" i="19"/>
  <c r="Y22" i="19"/>
  <c r="X22" i="19"/>
  <c r="W22" i="19"/>
  <c r="V22" i="19"/>
  <c r="U22" i="19"/>
  <c r="T22" i="19"/>
  <c r="S22" i="19"/>
  <c r="R22" i="19"/>
  <c r="Q22" i="19"/>
  <c r="P22" i="19"/>
  <c r="O22" i="19"/>
  <c r="N22" i="19"/>
  <c r="M22" i="19"/>
  <c r="L22" i="19"/>
  <c r="K22" i="19"/>
  <c r="J22" i="19"/>
  <c r="I22" i="19"/>
  <c r="H22" i="19"/>
  <c r="G22" i="19"/>
  <c r="F22" i="19"/>
  <c r="E22" i="19"/>
  <c r="D22" i="19"/>
  <c r="C22" i="19"/>
  <c r="AM21" i="19"/>
  <c r="AL21" i="19"/>
  <c r="AK21" i="19"/>
  <c r="AJ21" i="19"/>
  <c r="AI21" i="19"/>
  <c r="AH21" i="19"/>
  <c r="AG21" i="19"/>
  <c r="AF21" i="19"/>
  <c r="AE21" i="19"/>
  <c r="AD21" i="19"/>
  <c r="AC21" i="19"/>
  <c r="AB21" i="19"/>
  <c r="AA21" i="19"/>
  <c r="Z21" i="19"/>
  <c r="Y21" i="19"/>
  <c r="X21" i="19"/>
  <c r="W21" i="19"/>
  <c r="V21" i="19"/>
  <c r="U21" i="19"/>
  <c r="T21" i="19"/>
  <c r="S21" i="19"/>
  <c r="R21" i="19"/>
  <c r="Q21" i="19"/>
  <c r="P21" i="19"/>
  <c r="O21" i="19"/>
  <c r="N21" i="19"/>
  <c r="M21" i="19"/>
  <c r="L21" i="19"/>
  <c r="K21" i="19"/>
  <c r="J21" i="19"/>
  <c r="I21" i="19"/>
  <c r="H21" i="19"/>
  <c r="G21" i="19"/>
  <c r="F21" i="19"/>
  <c r="E21" i="19"/>
  <c r="D21" i="19"/>
  <c r="C21" i="19"/>
  <c r="AM20" i="19"/>
  <c r="AL20" i="19"/>
  <c r="AK20" i="19"/>
  <c r="AJ20" i="19"/>
  <c r="AI20" i="19"/>
  <c r="AH20" i="19"/>
  <c r="AG20" i="19"/>
  <c r="AF20" i="19"/>
  <c r="AE20" i="19"/>
  <c r="AD20" i="19"/>
  <c r="AC20" i="19"/>
  <c r="AB20" i="19"/>
  <c r="AA20" i="19"/>
  <c r="Z20" i="19"/>
  <c r="Y20" i="19"/>
  <c r="X20" i="19"/>
  <c r="W20" i="19"/>
  <c r="V20" i="19"/>
  <c r="U20" i="19"/>
  <c r="T20" i="19"/>
  <c r="S20" i="19"/>
  <c r="R20" i="19"/>
  <c r="Q20" i="19"/>
  <c r="P20" i="19"/>
  <c r="O20" i="19"/>
  <c r="N20" i="19"/>
  <c r="M20" i="19"/>
  <c r="L20" i="19"/>
  <c r="K20" i="19"/>
  <c r="J20" i="19"/>
  <c r="I20" i="19"/>
  <c r="H20" i="19"/>
  <c r="G20" i="19"/>
  <c r="F20" i="19"/>
  <c r="E20" i="19"/>
  <c r="D20" i="19"/>
  <c r="C20" i="19"/>
  <c r="AM19" i="19"/>
  <c r="AL19" i="19"/>
  <c r="AK19" i="19"/>
  <c r="AJ19" i="19"/>
  <c r="AI19" i="19"/>
  <c r="AH19" i="19"/>
  <c r="AG19" i="19"/>
  <c r="AF19" i="19"/>
  <c r="AE19" i="19"/>
  <c r="AD19" i="19"/>
  <c r="AC19" i="19"/>
  <c r="AB19" i="19"/>
  <c r="AA19" i="19"/>
  <c r="Z19" i="19"/>
  <c r="Y19" i="19"/>
  <c r="X19" i="19"/>
  <c r="W19" i="19"/>
  <c r="V19" i="19"/>
  <c r="U19" i="19"/>
  <c r="T19" i="19"/>
  <c r="S19" i="19"/>
  <c r="R19" i="19"/>
  <c r="Q19" i="19"/>
  <c r="P19" i="19"/>
  <c r="O19" i="19"/>
  <c r="N19" i="19"/>
  <c r="M19" i="19"/>
  <c r="L19" i="19"/>
  <c r="K19" i="19"/>
  <c r="J19" i="19"/>
  <c r="I19" i="19"/>
  <c r="H19" i="19"/>
  <c r="G19" i="19"/>
  <c r="F19" i="19"/>
  <c r="E19" i="19"/>
  <c r="D19" i="19"/>
  <c r="C19"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H18" i="19"/>
  <c r="G18" i="19"/>
  <c r="F18" i="19"/>
  <c r="E18" i="19"/>
  <c r="D18" i="19"/>
  <c r="C18" i="19"/>
  <c r="AM17" i="19"/>
  <c r="AL17" i="19"/>
  <c r="AK17" i="19"/>
  <c r="AJ17" i="19"/>
  <c r="AI17" i="19"/>
  <c r="AH17" i="19"/>
  <c r="AG17" i="19"/>
  <c r="AF17" i="19"/>
  <c r="AE17" i="19"/>
  <c r="AD17" i="19"/>
  <c r="AC17" i="19"/>
  <c r="AB17" i="19"/>
  <c r="AA17" i="19"/>
  <c r="Z17" i="19"/>
  <c r="Y17" i="19"/>
  <c r="X17" i="19"/>
  <c r="W17" i="19"/>
  <c r="V17" i="19"/>
  <c r="U17" i="19"/>
  <c r="T17" i="19"/>
  <c r="S17" i="19"/>
  <c r="R17" i="19"/>
  <c r="P17" i="19"/>
  <c r="O17" i="19"/>
  <c r="N17" i="19"/>
  <c r="M17" i="19"/>
  <c r="L17" i="19"/>
  <c r="K17" i="19"/>
  <c r="J17" i="19"/>
  <c r="I17" i="19"/>
  <c r="H17" i="19"/>
  <c r="G17" i="19"/>
  <c r="F17" i="19"/>
  <c r="E17" i="19"/>
  <c r="D17" i="19"/>
  <c r="C17" i="19"/>
  <c r="AM16" i="19"/>
  <c r="AL16" i="19"/>
  <c r="AK16" i="19"/>
  <c r="AJ16" i="19"/>
  <c r="AI16" i="19"/>
  <c r="AH16" i="19"/>
  <c r="AG16" i="19"/>
  <c r="AF16" i="19"/>
  <c r="AE16" i="19"/>
  <c r="AD16" i="19"/>
  <c r="AC16" i="19"/>
  <c r="AB16" i="19"/>
  <c r="AA16" i="19"/>
  <c r="Z16" i="19"/>
  <c r="Y16" i="19"/>
  <c r="X16" i="19"/>
  <c r="W16" i="19"/>
  <c r="V16" i="19"/>
  <c r="U16" i="19"/>
  <c r="T16" i="19"/>
  <c r="S16" i="19"/>
  <c r="R16" i="19"/>
  <c r="Q16" i="19"/>
  <c r="P16" i="19"/>
  <c r="O16" i="19"/>
  <c r="N16" i="19"/>
  <c r="M16" i="19"/>
  <c r="L16" i="19"/>
  <c r="K16" i="19"/>
  <c r="J16" i="19"/>
  <c r="I16" i="19"/>
  <c r="H16" i="19"/>
  <c r="G16" i="19"/>
  <c r="F16" i="19"/>
  <c r="E16" i="19"/>
  <c r="D16" i="19"/>
  <c r="C16" i="19"/>
  <c r="AM15" i="19"/>
  <c r="AL15" i="19"/>
  <c r="AK15" i="19"/>
  <c r="AJ15" i="19"/>
  <c r="AI15" i="19"/>
  <c r="AH15" i="19"/>
  <c r="AG15" i="19"/>
  <c r="AF15" i="19"/>
  <c r="AE15" i="19"/>
  <c r="AD15" i="19"/>
  <c r="AC15" i="19"/>
  <c r="AB15" i="19"/>
  <c r="AA15" i="19"/>
  <c r="Z15" i="19"/>
  <c r="Y15" i="19"/>
  <c r="X15" i="19"/>
  <c r="W15" i="19"/>
  <c r="V15" i="19"/>
  <c r="U15" i="19"/>
  <c r="T15" i="19"/>
  <c r="S15" i="19"/>
  <c r="R15" i="19"/>
  <c r="Q15" i="19"/>
  <c r="P15" i="19"/>
  <c r="O15" i="19"/>
  <c r="N15" i="19"/>
  <c r="M15" i="19"/>
  <c r="L15" i="19"/>
  <c r="K15" i="19"/>
  <c r="J15" i="19"/>
  <c r="I15" i="19"/>
  <c r="H15" i="19"/>
  <c r="G15" i="19"/>
  <c r="F15" i="19"/>
  <c r="E15" i="19"/>
  <c r="D15" i="19"/>
  <c r="C15" i="19"/>
  <c r="AM14" i="19"/>
  <c r="AL14" i="19"/>
  <c r="AK14" i="19"/>
  <c r="AJ14" i="19"/>
  <c r="AI14" i="19"/>
  <c r="AH14" i="19"/>
  <c r="AG14" i="19"/>
  <c r="AF14" i="19"/>
  <c r="AE14" i="19"/>
  <c r="AD14" i="19"/>
  <c r="AC14" i="19"/>
  <c r="AB14" i="19"/>
  <c r="AA14" i="19"/>
  <c r="Z14" i="19"/>
  <c r="Y14" i="19"/>
  <c r="X14" i="19"/>
  <c r="W14" i="19"/>
  <c r="V14" i="19"/>
  <c r="U14" i="19"/>
  <c r="T14" i="19"/>
  <c r="S14" i="19"/>
  <c r="R14" i="19"/>
  <c r="Q14" i="19"/>
  <c r="P14" i="19"/>
  <c r="O14" i="19"/>
  <c r="N14" i="19"/>
  <c r="M14" i="19"/>
  <c r="L14" i="19"/>
  <c r="K14" i="19"/>
  <c r="J14" i="19"/>
  <c r="I14" i="19"/>
  <c r="H14" i="19"/>
  <c r="G14" i="19"/>
  <c r="F14" i="19"/>
  <c r="E14" i="19"/>
  <c r="D14" i="19"/>
  <c r="C14"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I13" i="19"/>
  <c r="H13" i="19"/>
  <c r="G13" i="19"/>
  <c r="F13" i="19"/>
  <c r="E13" i="19"/>
  <c r="D13" i="19"/>
  <c r="C13" i="19"/>
  <c r="AM12" i="19"/>
  <c r="AL12" i="19"/>
  <c r="AK12" i="19"/>
  <c r="AJ12" i="19"/>
  <c r="AI12" i="19"/>
  <c r="AH12" i="19"/>
  <c r="AG12" i="19"/>
  <c r="AF12" i="19"/>
  <c r="AE12" i="19"/>
  <c r="AD12" i="19"/>
  <c r="AC12" i="19"/>
  <c r="AB12" i="19"/>
  <c r="AA12" i="19"/>
  <c r="Z12" i="19"/>
  <c r="Y12" i="19"/>
  <c r="X12" i="19"/>
  <c r="W12" i="19"/>
  <c r="V12" i="19"/>
  <c r="U12" i="19"/>
  <c r="T12" i="19"/>
  <c r="S12" i="19"/>
  <c r="R12" i="19"/>
  <c r="Q12" i="19"/>
  <c r="P12" i="19"/>
  <c r="O12" i="19"/>
  <c r="N12" i="19"/>
  <c r="M12" i="19"/>
  <c r="L12" i="19"/>
  <c r="K12" i="19"/>
  <c r="J12" i="19"/>
  <c r="I12" i="19"/>
  <c r="H12" i="19"/>
  <c r="G12" i="19"/>
  <c r="F12" i="19"/>
  <c r="E12" i="19"/>
  <c r="D12" i="19"/>
  <c r="C12" i="19"/>
  <c r="AM11" i="19"/>
  <c r="AL11" i="19"/>
  <c r="AK11" i="19"/>
  <c r="AJ11" i="19"/>
  <c r="AI11" i="19"/>
  <c r="AH11" i="19"/>
  <c r="AG11" i="19"/>
  <c r="AF11" i="19"/>
  <c r="AE11" i="19"/>
  <c r="AD11" i="19"/>
  <c r="AC11" i="19"/>
  <c r="AB11" i="19"/>
  <c r="AA11" i="19"/>
  <c r="Z11" i="19"/>
  <c r="Y11" i="19"/>
  <c r="X11" i="19"/>
  <c r="W11" i="19"/>
  <c r="V11" i="19"/>
  <c r="U11" i="19"/>
  <c r="T11" i="19"/>
  <c r="S11" i="19"/>
  <c r="R11" i="19"/>
  <c r="Q11" i="19"/>
  <c r="P11" i="19"/>
  <c r="O11" i="19"/>
  <c r="N11" i="19"/>
  <c r="M11" i="19"/>
  <c r="L11" i="19"/>
  <c r="K11" i="19"/>
  <c r="J11" i="19"/>
  <c r="I11" i="19"/>
  <c r="H11" i="19"/>
  <c r="G11" i="19"/>
  <c r="F11" i="19"/>
  <c r="E11" i="19"/>
  <c r="D11" i="19"/>
  <c r="C11" i="19"/>
  <c r="AM10" i="19"/>
  <c r="AL10" i="19"/>
  <c r="AK10" i="19"/>
  <c r="AJ10" i="19"/>
  <c r="AI10" i="19"/>
  <c r="AH10" i="19"/>
  <c r="AG10" i="19"/>
  <c r="AF10" i="19"/>
  <c r="AE10" i="19"/>
  <c r="AD10" i="19"/>
  <c r="AC10" i="19"/>
  <c r="AB10" i="19"/>
  <c r="AA10" i="19"/>
  <c r="Z10" i="19"/>
  <c r="Y10" i="19"/>
  <c r="X10" i="19"/>
  <c r="W10" i="19"/>
  <c r="V10" i="19"/>
  <c r="U10" i="19"/>
  <c r="T10" i="19"/>
  <c r="S10" i="19"/>
  <c r="R10" i="19"/>
  <c r="Q10" i="19"/>
  <c r="P10" i="19"/>
  <c r="O10" i="19"/>
  <c r="N10" i="19"/>
  <c r="M10" i="19"/>
  <c r="L10" i="19"/>
  <c r="K10" i="19"/>
  <c r="J10" i="19"/>
  <c r="I10" i="19"/>
  <c r="H10" i="19"/>
  <c r="G10" i="19"/>
  <c r="F10" i="19"/>
  <c r="E10" i="19"/>
  <c r="D10" i="19"/>
  <c r="C10" i="19"/>
  <c r="AM9" i="19"/>
  <c r="AL9" i="19"/>
  <c r="AK9" i="19"/>
  <c r="AJ9" i="19"/>
  <c r="AI9" i="19"/>
  <c r="AH9" i="19"/>
  <c r="AG9" i="19"/>
  <c r="AF9" i="19"/>
  <c r="AE9" i="19"/>
  <c r="AD9" i="19"/>
  <c r="AC9" i="19"/>
  <c r="AB9" i="19"/>
  <c r="AA9" i="19"/>
  <c r="Z9" i="19"/>
  <c r="Y9" i="19"/>
  <c r="X9" i="19"/>
  <c r="W9" i="19"/>
  <c r="V9" i="19"/>
  <c r="U9" i="19"/>
  <c r="T9" i="19"/>
  <c r="S9" i="19"/>
  <c r="R9" i="19"/>
  <c r="Q9" i="19"/>
  <c r="P9" i="19"/>
  <c r="O9" i="19"/>
  <c r="N9" i="19"/>
  <c r="M9" i="19"/>
  <c r="L9" i="19"/>
  <c r="K9" i="19"/>
  <c r="J9" i="19"/>
  <c r="I9" i="19"/>
  <c r="H9" i="19"/>
  <c r="G9" i="19"/>
  <c r="F9" i="19"/>
  <c r="E9" i="19"/>
  <c r="D9" i="19"/>
  <c r="C9" i="19"/>
  <c r="AM8" i="19"/>
  <c r="AL8" i="19"/>
  <c r="AK8" i="19"/>
  <c r="AJ8" i="19"/>
  <c r="AI8" i="19"/>
  <c r="AH8" i="19"/>
  <c r="AG8" i="19"/>
  <c r="AF8" i="19"/>
  <c r="AE8" i="19"/>
  <c r="AD8" i="19"/>
  <c r="AC8" i="19"/>
  <c r="AB8" i="19"/>
  <c r="AA8" i="19"/>
  <c r="Z8" i="19"/>
  <c r="Y8" i="19"/>
  <c r="X8" i="19"/>
  <c r="W8" i="19"/>
  <c r="V8" i="19"/>
  <c r="U8" i="19"/>
  <c r="T8" i="19"/>
  <c r="S8" i="19"/>
  <c r="R8" i="19"/>
  <c r="Q8" i="19"/>
  <c r="P8" i="19"/>
  <c r="O8" i="19"/>
  <c r="N8" i="19"/>
  <c r="M8" i="19"/>
  <c r="L8" i="19"/>
  <c r="K8" i="19"/>
  <c r="J8" i="19"/>
  <c r="I8" i="19"/>
  <c r="H8" i="19"/>
  <c r="G8" i="19"/>
  <c r="F8" i="19"/>
  <c r="E8" i="19"/>
  <c r="D8" i="19"/>
  <c r="C8" i="19"/>
  <c r="AM7" i="19"/>
  <c r="AL7" i="19"/>
  <c r="AK7" i="19"/>
  <c r="AJ7" i="19"/>
  <c r="AI7" i="19"/>
  <c r="AH7" i="19"/>
  <c r="AG7" i="19"/>
  <c r="AF7" i="19"/>
  <c r="AE7" i="19"/>
  <c r="AD7" i="19"/>
  <c r="AC7" i="19"/>
  <c r="AB7" i="19"/>
  <c r="AA7" i="19"/>
  <c r="Z7" i="19"/>
  <c r="Y7" i="19"/>
  <c r="X7" i="19"/>
  <c r="W7" i="19"/>
  <c r="V7" i="19"/>
  <c r="U7" i="19"/>
  <c r="T7" i="19"/>
  <c r="S7" i="19"/>
  <c r="R7" i="19"/>
  <c r="Q7" i="19"/>
  <c r="P7" i="19"/>
  <c r="O7" i="19"/>
  <c r="N7" i="19"/>
  <c r="M7" i="19"/>
  <c r="L7" i="19"/>
  <c r="K7" i="19"/>
  <c r="J7" i="19"/>
  <c r="I7" i="19"/>
  <c r="H7" i="19"/>
  <c r="G7" i="19"/>
  <c r="F7" i="19"/>
  <c r="E7" i="19"/>
  <c r="D7" i="19"/>
  <c r="C7" i="19"/>
  <c r="AM6" i="19"/>
  <c r="AL6" i="19"/>
  <c r="AK6" i="19"/>
  <c r="AJ6" i="19"/>
  <c r="AI6" i="19"/>
  <c r="AH6" i="19"/>
  <c r="AG6" i="19"/>
  <c r="AF6" i="19"/>
  <c r="AE6" i="19"/>
  <c r="AD6" i="19"/>
  <c r="AC6" i="19"/>
  <c r="AB6" i="19"/>
  <c r="AA6" i="19"/>
  <c r="Z6" i="19"/>
  <c r="Y6" i="19"/>
  <c r="X6" i="19"/>
  <c r="W6" i="19"/>
  <c r="V6" i="19"/>
  <c r="U6" i="19"/>
  <c r="T6" i="19"/>
  <c r="S6" i="19"/>
  <c r="R6" i="19"/>
  <c r="Q6" i="19"/>
  <c r="P6" i="19"/>
  <c r="O6" i="19"/>
  <c r="N6" i="19"/>
  <c r="M6" i="19"/>
  <c r="L6" i="19"/>
  <c r="K6" i="19"/>
  <c r="J6" i="19"/>
  <c r="I6" i="19"/>
  <c r="H6" i="19"/>
  <c r="G6" i="19"/>
  <c r="F6" i="19"/>
  <c r="E6" i="19"/>
  <c r="D6" i="19"/>
  <c r="C6" i="19"/>
  <c r="AM5" i="19"/>
  <c r="AL5" i="19"/>
  <c r="AK5" i="19"/>
  <c r="AJ5" i="19"/>
  <c r="AI5" i="19"/>
  <c r="AH5" i="19"/>
  <c r="AG5" i="19"/>
  <c r="AF5" i="19"/>
  <c r="AE5" i="19"/>
  <c r="AD5" i="19"/>
  <c r="AC5" i="19"/>
  <c r="AB5" i="19"/>
  <c r="AA5" i="19"/>
  <c r="Z5" i="19"/>
  <c r="Y5" i="19"/>
  <c r="X5" i="19"/>
  <c r="W5" i="19"/>
  <c r="V5" i="19"/>
  <c r="U5" i="19"/>
  <c r="T5" i="19"/>
  <c r="S5" i="19"/>
  <c r="R5" i="19"/>
  <c r="Q5" i="19"/>
  <c r="P5" i="19"/>
  <c r="O5" i="19"/>
  <c r="N5" i="19"/>
  <c r="M5" i="19"/>
  <c r="L5" i="19"/>
  <c r="K5" i="19"/>
  <c r="J5" i="19"/>
  <c r="I5" i="19"/>
  <c r="H5" i="19"/>
  <c r="G5" i="19"/>
  <c r="F5" i="19"/>
  <c r="E5" i="19"/>
  <c r="D5" i="19"/>
  <c r="C5" i="19"/>
  <c r="AM4" i="19"/>
  <c r="AL4" i="19"/>
  <c r="AK4" i="19"/>
  <c r="AJ4" i="19"/>
  <c r="AI4" i="19"/>
  <c r="AH4" i="19"/>
  <c r="AG4" i="19"/>
  <c r="AF4" i="19"/>
  <c r="AE4" i="19"/>
  <c r="AD4" i="19"/>
  <c r="AC4" i="19"/>
  <c r="AB4" i="19"/>
  <c r="AA4" i="19"/>
  <c r="Z4" i="19"/>
  <c r="Y4" i="19"/>
  <c r="X4" i="19"/>
  <c r="W4" i="19"/>
  <c r="V4" i="19"/>
  <c r="U4" i="19"/>
  <c r="T4" i="19"/>
  <c r="S4" i="19"/>
  <c r="R4" i="19"/>
  <c r="Q4" i="19"/>
  <c r="P4" i="19"/>
  <c r="O4" i="19"/>
  <c r="N4" i="19"/>
  <c r="M4" i="19"/>
  <c r="L4" i="19"/>
  <c r="K4" i="19"/>
  <c r="J4" i="19"/>
  <c r="I4" i="19"/>
  <c r="H4" i="19"/>
  <c r="G4" i="19"/>
  <c r="F4" i="19"/>
  <c r="E4" i="19"/>
  <c r="D4" i="19"/>
  <c r="C4" i="19"/>
  <c r="E40" i="20" l="1"/>
  <c r="J4" i="20"/>
  <c r="J25" i="20" s="1"/>
  <c r="D4" i="20"/>
  <c r="D17" i="20" s="1"/>
  <c r="E12" i="20"/>
  <c r="E16" i="20"/>
  <c r="E28" i="20"/>
  <c r="E39" i="20"/>
  <c r="E20" i="20"/>
  <c r="X4" i="20"/>
  <c r="X15" i="20" s="1"/>
  <c r="E5" i="20"/>
  <c r="E22" i="20"/>
  <c r="W4" i="20"/>
  <c r="W40" i="20" s="1"/>
  <c r="E6" i="20"/>
  <c r="E14" i="20"/>
  <c r="E17" i="20"/>
  <c r="E23" i="20"/>
  <c r="AH4" i="20"/>
  <c r="AH27" i="20" s="1"/>
  <c r="S4" i="20"/>
  <c r="S20" i="20" s="1"/>
  <c r="E15" i="20"/>
  <c r="E26" i="20"/>
  <c r="AE4" i="20"/>
  <c r="AE5" i="20" s="1"/>
  <c r="L4" i="20"/>
  <c r="L6" i="20" s="1"/>
  <c r="E13" i="20"/>
  <c r="W21" i="20"/>
  <c r="E38" i="20"/>
  <c r="AD4" i="20"/>
  <c r="AD17" i="20" s="1"/>
  <c r="O4" i="20"/>
  <c r="O5" i="20" s="1"/>
  <c r="C4" i="20"/>
  <c r="C10" i="20" s="1"/>
  <c r="E8" i="20"/>
  <c r="E9" i="20"/>
  <c r="D11" i="20"/>
  <c r="W17" i="20"/>
  <c r="E24" i="20"/>
  <c r="E29" i="20"/>
  <c r="E31" i="20"/>
  <c r="E37" i="20"/>
  <c r="AJ4" i="20"/>
  <c r="AJ13" i="20" s="1"/>
  <c r="Z4" i="20"/>
  <c r="Z26" i="20" s="1"/>
  <c r="R4" i="20"/>
  <c r="R31" i="20" s="1"/>
  <c r="H4" i="20"/>
  <c r="H15" i="20" s="1"/>
  <c r="E19" i="20"/>
  <c r="E25" i="20"/>
  <c r="E27" i="20"/>
  <c r="E30" i="20"/>
  <c r="E33" i="20"/>
  <c r="E34" i="20"/>
  <c r="E35" i="20"/>
  <c r="E36" i="20"/>
  <c r="E32" i="20"/>
  <c r="E21" i="20"/>
  <c r="E18" i="20"/>
  <c r="E11" i="20"/>
  <c r="E10" i="20"/>
  <c r="E7" i="20"/>
  <c r="AI4" i="20"/>
  <c r="AI33" i="20" s="1"/>
  <c r="AB4" i="20"/>
  <c r="AB26" i="20" s="1"/>
  <c r="T4" i="20"/>
  <c r="T31" i="20" s="1"/>
  <c r="N4" i="20"/>
  <c r="N28" i="20" s="1"/>
  <c r="G4" i="20"/>
  <c r="G32" i="20" s="1"/>
  <c r="AL4" i="20"/>
  <c r="AL38" i="20" s="1"/>
  <c r="AF4" i="20"/>
  <c r="AA4" i="20"/>
  <c r="V4" i="20"/>
  <c r="V39" i="20" s="1"/>
  <c r="P4" i="20"/>
  <c r="K4" i="20"/>
  <c r="F4" i="20"/>
  <c r="F40" i="20" s="1"/>
  <c r="J29" i="20"/>
  <c r="AK4" i="20"/>
  <c r="AG4" i="20"/>
  <c r="AC4" i="20"/>
  <c r="Y4" i="20"/>
  <c r="U4" i="20"/>
  <c r="Q4" i="20"/>
  <c r="M4" i="20"/>
  <c r="I4" i="20"/>
  <c r="F4" i="2" a="1"/>
  <c r="F6" i="2" s="1"/>
  <c r="E4" i="2" a="1"/>
  <c r="E4" i="2" s="1"/>
  <c r="A39" i="2"/>
  <c r="A35" i="2"/>
  <c r="B34" i="1"/>
  <c r="A31" i="2"/>
  <c r="B30" i="1"/>
  <c r="A28" i="1"/>
  <c r="A27" i="2"/>
  <c r="A23" i="2"/>
  <c r="A19" i="2"/>
  <c r="A15" i="2"/>
  <c r="A11" i="2"/>
  <c r="A7" i="2"/>
  <c r="B38" i="2"/>
  <c r="A38" i="2"/>
  <c r="B37" i="2"/>
  <c r="B36" i="2"/>
  <c r="A36" i="2"/>
  <c r="B34" i="2"/>
  <c r="A34" i="2"/>
  <c r="B33" i="2"/>
  <c r="B32" i="2"/>
  <c r="A32" i="2"/>
  <c r="B30" i="2"/>
  <c r="A30" i="2"/>
  <c r="B29" i="2"/>
  <c r="B28" i="2"/>
  <c r="A28" i="2"/>
  <c r="B26" i="2"/>
  <c r="A26" i="2"/>
  <c r="B25" i="2"/>
  <c r="B24" i="2"/>
  <c r="B22" i="2"/>
  <c r="A22" i="2"/>
  <c r="B21" i="2"/>
  <c r="B20" i="2"/>
  <c r="A20" i="2"/>
  <c r="A18" i="2"/>
  <c r="B17" i="2"/>
  <c r="B16" i="2"/>
  <c r="A16" i="2"/>
  <c r="A14" i="2"/>
  <c r="B13" i="2"/>
  <c r="B12" i="2"/>
  <c r="B10" i="2"/>
  <c r="A10" i="2"/>
  <c r="B9" i="2"/>
  <c r="B8" i="2"/>
  <c r="B6" i="2"/>
  <c r="A6" i="2"/>
  <c r="B5" i="2"/>
  <c r="B4" i="2"/>
  <c r="A4" i="2"/>
  <c r="B38" i="1"/>
  <c r="A38" i="1"/>
  <c r="B37" i="1"/>
  <c r="B36" i="1"/>
  <c r="A36" i="1"/>
  <c r="A34" i="1"/>
  <c r="B33" i="1"/>
  <c r="B32" i="1"/>
  <c r="A32" i="1"/>
  <c r="A30" i="1"/>
  <c r="B29" i="1"/>
  <c r="B28" i="1"/>
  <c r="B26" i="1"/>
  <c r="A26" i="1"/>
  <c r="B25" i="1"/>
  <c r="B24" i="1"/>
  <c r="B22" i="1"/>
  <c r="A22" i="1"/>
  <c r="B21" i="1"/>
  <c r="B20" i="1"/>
  <c r="A20" i="1"/>
  <c r="A18" i="1"/>
  <c r="B17" i="1"/>
  <c r="B16" i="1"/>
  <c r="A16" i="1"/>
  <c r="A14" i="1"/>
  <c r="B13" i="1"/>
  <c r="B12" i="1"/>
  <c r="B10" i="1"/>
  <c r="A10" i="1"/>
  <c r="B9" i="1"/>
  <c r="B8" i="1"/>
  <c r="B6" i="1"/>
  <c r="A6" i="1"/>
  <c r="B5" i="1"/>
  <c r="B4" i="1"/>
  <c r="A4" i="1"/>
  <c r="A7" i="1"/>
  <c r="A11" i="1"/>
  <c r="A15" i="1"/>
  <c r="A19" i="1"/>
  <c r="A23" i="1"/>
  <c r="A27" i="1"/>
  <c r="A31" i="1"/>
  <c r="A35" i="1"/>
  <c r="A39" i="1"/>
  <c r="D39" i="2"/>
  <c r="D38" i="2"/>
  <c r="D37" i="2"/>
  <c r="D36" i="2"/>
  <c r="D35" i="2"/>
  <c r="D34" i="2"/>
  <c r="D33" i="2"/>
  <c r="D32" i="2"/>
  <c r="D31" i="2"/>
  <c r="D30" i="2"/>
  <c r="D28" i="2"/>
  <c r="D27" i="2"/>
  <c r="D26" i="2"/>
  <c r="D25" i="2"/>
  <c r="D24" i="2"/>
  <c r="D23" i="2"/>
  <c r="D22" i="2"/>
  <c r="D21" i="2"/>
  <c r="D20" i="2"/>
  <c r="D19" i="2"/>
  <c r="D18" i="2"/>
  <c r="D17" i="2"/>
  <c r="D15" i="2"/>
  <c r="D14" i="2"/>
  <c r="D12" i="2"/>
  <c r="D11" i="2"/>
  <c r="D10" i="2"/>
  <c r="D9" i="2"/>
  <c r="D8" i="2"/>
  <c r="D6" i="2"/>
  <c r="D5" i="2"/>
  <c r="L5" i="2"/>
  <c r="K4" i="16"/>
  <c r="O2" i="13"/>
  <c r="V1" i="11"/>
  <c r="H14" i="8"/>
  <c r="D9" i="8"/>
  <c r="E1" i="11"/>
  <c r="C3" i="16"/>
  <c r="D3" i="13"/>
  <c r="D12" i="8"/>
  <c r="D7" i="2"/>
  <c r="D13" i="2"/>
  <c r="D16" i="2"/>
  <c r="D29" i="2"/>
  <c r="D4" i="2"/>
  <c r="D7" i="6"/>
  <c r="E7" i="6"/>
  <c r="D8" i="6"/>
  <c r="E8" i="6"/>
  <c r="D9" i="6"/>
  <c r="E9" i="6"/>
  <c r="D10" i="6"/>
  <c r="E10" i="6"/>
  <c r="D11" i="6"/>
  <c r="E11" i="6"/>
  <c r="D12" i="6"/>
  <c r="E12" i="6"/>
  <c r="D13" i="6"/>
  <c r="E13" i="6"/>
  <c r="D14" i="6"/>
  <c r="E14" i="6"/>
  <c r="D15" i="6"/>
  <c r="E15" i="6"/>
  <c r="D16" i="6"/>
  <c r="E16" i="6"/>
  <c r="D17" i="6"/>
  <c r="E17" i="6"/>
  <c r="D18" i="6"/>
  <c r="E18" i="6"/>
  <c r="D19" i="6"/>
  <c r="E19" i="6"/>
  <c r="D20" i="6"/>
  <c r="E20" i="6"/>
  <c r="D21" i="6"/>
  <c r="E21" i="6"/>
  <c r="D22" i="6"/>
  <c r="E22" i="6"/>
  <c r="D23" i="6"/>
  <c r="E23" i="6"/>
  <c r="D24" i="6"/>
  <c r="E24" i="6"/>
  <c r="D25" i="6"/>
  <c r="E25" i="6"/>
  <c r="D26" i="6"/>
  <c r="E26" i="6"/>
  <c r="D27" i="6"/>
  <c r="E27" i="6"/>
  <c r="D28" i="6"/>
  <c r="E28" i="6"/>
  <c r="E29" i="6"/>
  <c r="D30" i="6"/>
  <c r="E30" i="6"/>
  <c r="D31" i="6"/>
  <c r="E31" i="6"/>
  <c r="D32" i="6"/>
  <c r="D33" i="6"/>
  <c r="E33" i="6"/>
  <c r="D34" i="6"/>
  <c r="E34" i="6"/>
  <c r="D35" i="6"/>
  <c r="E35" i="6"/>
  <c r="D36" i="6"/>
  <c r="E36" i="6"/>
  <c r="D37" i="6"/>
  <c r="E37" i="6"/>
  <c r="D38" i="6"/>
  <c r="E38" i="6"/>
  <c r="D39" i="6"/>
  <c r="E39" i="6"/>
  <c r="D40" i="6"/>
  <c r="E40" i="6"/>
  <c r="D41" i="6"/>
  <c r="E41" i="6"/>
  <c r="E6" i="6"/>
  <c r="D6" i="6"/>
  <c r="A8" i="1"/>
  <c r="A8" i="2"/>
  <c r="A13" i="2"/>
  <c r="A13" i="1"/>
  <c r="B14" i="1"/>
  <c r="B14" i="2"/>
  <c r="B15" i="2"/>
  <c r="B15" i="1"/>
  <c r="A24" i="1"/>
  <c r="A24" i="2"/>
  <c r="A29" i="2"/>
  <c r="A29" i="1"/>
  <c r="B31" i="2"/>
  <c r="B31" i="1"/>
  <c r="A12" i="1"/>
  <c r="A12" i="2"/>
  <c r="A17" i="2"/>
  <c r="A17" i="1"/>
  <c r="B18" i="2"/>
  <c r="B18" i="1"/>
  <c r="B19" i="1"/>
  <c r="B19" i="2"/>
  <c r="A33" i="2"/>
  <c r="A33" i="1"/>
  <c r="B35" i="1"/>
  <c r="B35" i="2"/>
  <c r="A9" i="2"/>
  <c r="A9" i="1"/>
  <c r="B11" i="1"/>
  <c r="B11" i="2"/>
  <c r="A25" i="2"/>
  <c r="A25" i="1"/>
  <c r="B27" i="1"/>
  <c r="B27" i="2"/>
  <c r="A5" i="2"/>
  <c r="A5" i="1"/>
  <c r="B7" i="2"/>
  <c r="B7" i="1"/>
  <c r="A21" i="2"/>
  <c r="A21" i="1"/>
  <c r="B23" i="2"/>
  <c r="B23" i="1"/>
  <c r="A37" i="2"/>
  <c r="A37" i="1"/>
  <c r="B39" i="2"/>
  <c r="B39" i="1"/>
  <c r="J13" i="20" l="1"/>
  <c r="J19" i="20"/>
  <c r="J27" i="20"/>
  <c r="J38" i="20"/>
  <c r="F18" i="2"/>
  <c r="E26" i="2"/>
  <c r="E15" i="2"/>
  <c r="E37" i="2"/>
  <c r="F19" i="2"/>
  <c r="E5" i="2"/>
  <c r="F39" i="2"/>
  <c r="F26" i="2"/>
  <c r="F23" i="2"/>
  <c r="E34" i="2"/>
  <c r="E23" i="2"/>
  <c r="E33" i="2"/>
  <c r="E22" i="2"/>
  <c r="E11" i="2"/>
  <c r="F35" i="2"/>
  <c r="F15" i="2"/>
  <c r="E31" i="2"/>
  <c r="E21" i="2"/>
  <c r="E10" i="2"/>
  <c r="F34" i="2"/>
  <c r="F11" i="2"/>
  <c r="E25" i="2"/>
  <c r="E30" i="2"/>
  <c r="E19" i="2"/>
  <c r="E9" i="2"/>
  <c r="F31" i="2"/>
  <c r="F10" i="2"/>
  <c r="E13" i="2"/>
  <c r="E39" i="2"/>
  <c r="E29" i="2"/>
  <c r="E18" i="2"/>
  <c r="E7" i="2"/>
  <c r="F27" i="2"/>
  <c r="F7" i="2"/>
  <c r="E35" i="2"/>
  <c r="E14" i="2"/>
  <c r="E38" i="2"/>
  <c r="E27" i="2"/>
  <c r="E17" i="2"/>
  <c r="E6" i="2"/>
  <c r="J26" i="20"/>
  <c r="J39" i="20"/>
  <c r="J7" i="20"/>
  <c r="J11" i="20"/>
  <c r="J24" i="20"/>
  <c r="J32" i="20"/>
  <c r="J15" i="20"/>
  <c r="J20" i="20"/>
  <c r="J34" i="20"/>
  <c r="J6" i="20"/>
  <c r="J10" i="20"/>
  <c r="J17" i="20"/>
  <c r="J21" i="20"/>
  <c r="J36" i="20"/>
  <c r="J5" i="20"/>
  <c r="D22" i="20"/>
  <c r="D25" i="20"/>
  <c r="D33" i="20"/>
  <c r="D18" i="20"/>
  <c r="D9" i="20"/>
  <c r="D34" i="20"/>
  <c r="D29" i="20"/>
  <c r="D8" i="20"/>
  <c r="D21" i="20"/>
  <c r="D35" i="20"/>
  <c r="D27" i="20"/>
  <c r="D31" i="20"/>
  <c r="D40" i="20"/>
  <c r="D5" i="20"/>
  <c r="D12" i="20"/>
  <c r="D20" i="20"/>
  <c r="O13" i="20"/>
  <c r="D19" i="20"/>
  <c r="D39" i="20"/>
  <c r="D28" i="20"/>
  <c r="D32" i="20"/>
  <c r="D6" i="20"/>
  <c r="D16" i="20"/>
  <c r="D23" i="20"/>
  <c r="D38" i="20"/>
  <c r="D26" i="20"/>
  <c r="D30" i="20"/>
  <c r="D36" i="20"/>
  <c r="D37" i="20"/>
  <c r="D10" i="20"/>
  <c r="D13" i="20"/>
  <c r="J9" i="20"/>
  <c r="J14" i="20"/>
  <c r="J30" i="20"/>
  <c r="J23" i="20"/>
  <c r="J35" i="20"/>
  <c r="J40" i="20"/>
  <c r="J33" i="20"/>
  <c r="N17" i="20"/>
  <c r="J8" i="20"/>
  <c r="J12" i="20"/>
  <c r="J16" i="20"/>
  <c r="J18" i="20"/>
  <c r="J22" i="20"/>
  <c r="J31" i="20"/>
  <c r="J37" i="20"/>
  <c r="J28" i="20"/>
  <c r="C31" i="20"/>
  <c r="H39" i="20"/>
  <c r="D24" i="20"/>
  <c r="D7" i="20"/>
  <c r="D14" i="20"/>
  <c r="D15" i="20"/>
  <c r="W39" i="20"/>
  <c r="W33" i="20"/>
  <c r="C9" i="20"/>
  <c r="C21" i="20"/>
  <c r="W19" i="20"/>
  <c r="W37" i="20"/>
  <c r="X12" i="20"/>
  <c r="W27" i="20"/>
  <c r="X33" i="20"/>
  <c r="AD36" i="20"/>
  <c r="Z14" i="20"/>
  <c r="W36" i="20"/>
  <c r="W12" i="20"/>
  <c r="Z28" i="20"/>
  <c r="X30" i="20"/>
  <c r="AJ30" i="20"/>
  <c r="W20" i="20"/>
  <c r="W38" i="20"/>
  <c r="W8" i="20"/>
  <c r="L38" i="20"/>
  <c r="S34" i="20"/>
  <c r="AJ23" i="20"/>
  <c r="C35" i="20"/>
  <c r="C33" i="20"/>
  <c r="C18" i="20"/>
  <c r="C20" i="20"/>
  <c r="V34" i="20"/>
  <c r="C27" i="20"/>
  <c r="H31" i="20"/>
  <c r="S25" i="20"/>
  <c r="AD40" i="20"/>
  <c r="O20" i="20"/>
  <c r="AE35" i="20"/>
  <c r="H40" i="20"/>
  <c r="C32" i="20"/>
  <c r="C13" i="20"/>
  <c r="Z7" i="20"/>
  <c r="W25" i="20"/>
  <c r="W9" i="20"/>
  <c r="AH32" i="20"/>
  <c r="L31" i="20"/>
  <c r="AH23" i="20"/>
  <c r="W7" i="20"/>
  <c r="W11" i="20"/>
  <c r="C28" i="20"/>
  <c r="W13" i="20"/>
  <c r="W35" i="20"/>
  <c r="C19" i="20"/>
  <c r="C40" i="20"/>
  <c r="AH33" i="20"/>
  <c r="C26" i="20"/>
  <c r="C39" i="20"/>
  <c r="N30" i="20"/>
  <c r="AE21" i="20"/>
  <c r="L25" i="20"/>
  <c r="AE13" i="20"/>
  <c r="S31" i="20"/>
  <c r="X24" i="20"/>
  <c r="C16" i="20"/>
  <c r="C8" i="20"/>
  <c r="L5" i="20"/>
  <c r="AH36" i="20"/>
  <c r="X25" i="20"/>
  <c r="AI39" i="20"/>
  <c r="AE28" i="20"/>
  <c r="AE24" i="20"/>
  <c r="AE40" i="20"/>
  <c r="AJ38" i="20"/>
  <c r="X10" i="20"/>
  <c r="X37" i="20"/>
  <c r="AE17" i="20"/>
  <c r="AH15" i="20"/>
  <c r="AH9" i="20"/>
  <c r="AH14" i="20"/>
  <c r="AH5" i="20"/>
  <c r="AH30" i="20"/>
  <c r="AH37" i="20"/>
  <c r="AE30" i="20"/>
  <c r="C30" i="20"/>
  <c r="C34" i="20"/>
  <c r="H34" i="20"/>
  <c r="N9" i="20"/>
  <c r="N36" i="20"/>
  <c r="X26" i="20"/>
  <c r="X39" i="20"/>
  <c r="AE32" i="20"/>
  <c r="AE25" i="20"/>
  <c r="AJ18" i="20"/>
  <c r="AJ35" i="20"/>
  <c r="L33" i="20"/>
  <c r="C36" i="20"/>
  <c r="X6" i="20"/>
  <c r="N27" i="20"/>
  <c r="C25" i="20"/>
  <c r="C17" i="20"/>
  <c r="C11" i="20"/>
  <c r="AE6" i="20"/>
  <c r="C24" i="20"/>
  <c r="S22" i="20"/>
  <c r="AH31" i="20"/>
  <c r="L24" i="20"/>
  <c r="X17" i="20"/>
  <c r="AE8" i="20"/>
  <c r="AH10" i="20"/>
  <c r="W10" i="20"/>
  <c r="W15" i="20"/>
  <c r="AE27" i="20"/>
  <c r="W28" i="20"/>
  <c r="L34" i="20"/>
  <c r="W26" i="20"/>
  <c r="L27" i="20"/>
  <c r="W14" i="20"/>
  <c r="W24" i="20"/>
  <c r="AJ37" i="20"/>
  <c r="X35" i="20"/>
  <c r="AJ31" i="20"/>
  <c r="AH40" i="20"/>
  <c r="C37" i="20"/>
  <c r="C38" i="20"/>
  <c r="H27" i="20"/>
  <c r="N14" i="20"/>
  <c r="X29" i="20"/>
  <c r="AE31" i="20"/>
  <c r="AE20" i="20"/>
  <c r="AE37" i="20"/>
  <c r="AJ19" i="20"/>
  <c r="AJ27" i="20"/>
  <c r="W32" i="20"/>
  <c r="C23" i="20"/>
  <c r="X5" i="20"/>
  <c r="C22" i="20"/>
  <c r="C15" i="20"/>
  <c r="AE9" i="20"/>
  <c r="C29" i="20"/>
  <c r="W30" i="20"/>
  <c r="X21" i="20"/>
  <c r="AH13" i="20"/>
  <c r="W5" i="20"/>
  <c r="X13" i="20"/>
  <c r="AH28" i="20"/>
  <c r="W18" i="20"/>
  <c r="W22" i="20"/>
  <c r="AE34" i="20"/>
  <c r="X19" i="20"/>
  <c r="W31" i="20"/>
  <c r="F37" i="20"/>
  <c r="O9" i="20"/>
  <c r="R23" i="20"/>
  <c r="S10" i="20"/>
  <c r="L20" i="20"/>
  <c r="L18" i="20"/>
  <c r="AH35" i="20"/>
  <c r="AH39" i="20"/>
  <c r="AE38" i="20"/>
  <c r="O17" i="20"/>
  <c r="S36" i="20"/>
  <c r="X38" i="20"/>
  <c r="X28" i="20"/>
  <c r="X32" i="20"/>
  <c r="AD13" i="20"/>
  <c r="O26" i="20"/>
  <c r="T38" i="20"/>
  <c r="Z38" i="20"/>
  <c r="AE19" i="20"/>
  <c r="AE23" i="20"/>
  <c r="AE33" i="20"/>
  <c r="AE36" i="20"/>
  <c r="AJ22" i="20"/>
  <c r="AJ26" i="20"/>
  <c r="AJ40" i="20"/>
  <c r="AH26" i="20"/>
  <c r="AD21" i="20"/>
  <c r="X14" i="20"/>
  <c r="X7" i="20"/>
  <c r="X23" i="20"/>
  <c r="AE26" i="20"/>
  <c r="X18" i="20"/>
  <c r="S24" i="20"/>
  <c r="S32" i="20"/>
  <c r="S9" i="20"/>
  <c r="AH29" i="20"/>
  <c r="AH24" i="20"/>
  <c r="AH19" i="20"/>
  <c r="AE14" i="20"/>
  <c r="L10" i="20"/>
  <c r="O6" i="20"/>
  <c r="L40" i="20"/>
  <c r="O7" i="20"/>
  <c r="AH6" i="20"/>
  <c r="AH21" i="20"/>
  <c r="AH25" i="20"/>
  <c r="AD20" i="20"/>
  <c r="L17" i="20"/>
  <c r="AH11" i="20"/>
  <c r="AH8" i="20"/>
  <c r="W16" i="20"/>
  <c r="AE12" i="20"/>
  <c r="X36" i="20"/>
  <c r="W23" i="20"/>
  <c r="AH20" i="20"/>
  <c r="W29" i="20"/>
  <c r="W6" i="20"/>
  <c r="W34" i="20"/>
  <c r="S29" i="20"/>
  <c r="S38" i="20"/>
  <c r="O24" i="20"/>
  <c r="S19" i="20"/>
  <c r="S7" i="20"/>
  <c r="L26" i="20"/>
  <c r="L35" i="20"/>
  <c r="AH34" i="20"/>
  <c r="AH38" i="20"/>
  <c r="S33" i="20"/>
  <c r="X34" i="20"/>
  <c r="X27" i="20"/>
  <c r="X31" i="20"/>
  <c r="AD9" i="20"/>
  <c r="O39" i="20"/>
  <c r="Z34" i="20"/>
  <c r="AE18" i="20"/>
  <c r="AE22" i="20"/>
  <c r="AE29" i="20"/>
  <c r="AE39" i="20"/>
  <c r="AB27" i="20"/>
  <c r="X16" i="20"/>
  <c r="X8" i="20"/>
  <c r="X20" i="20"/>
  <c r="X40" i="20"/>
  <c r="AE15" i="20"/>
  <c r="AE11" i="20"/>
  <c r="AE7" i="20"/>
  <c r="S12" i="20"/>
  <c r="AH16" i="20"/>
  <c r="X11" i="20"/>
  <c r="AH7" i="20"/>
  <c r="L23" i="20"/>
  <c r="X22" i="20"/>
  <c r="AH17" i="20"/>
  <c r="R21" i="20"/>
  <c r="L21" i="20"/>
  <c r="L14" i="20"/>
  <c r="X9" i="20"/>
  <c r="AH18" i="20"/>
  <c r="AH22" i="20"/>
  <c r="AH12" i="20"/>
  <c r="F38" i="20"/>
  <c r="O16" i="20"/>
  <c r="H38" i="20"/>
  <c r="H32" i="20"/>
  <c r="O37" i="20"/>
  <c r="O30" i="20"/>
  <c r="O21" i="20"/>
  <c r="O27" i="20"/>
  <c r="O36" i="20"/>
  <c r="O33" i="20"/>
  <c r="H14" i="20"/>
  <c r="L37" i="20"/>
  <c r="L19" i="20"/>
  <c r="S13" i="20"/>
  <c r="S15" i="20"/>
  <c r="S11" i="20"/>
  <c r="R39" i="20"/>
  <c r="O14" i="20"/>
  <c r="O10" i="20"/>
  <c r="H37" i="20"/>
  <c r="H26" i="20"/>
  <c r="H30" i="20"/>
  <c r="H35" i="20"/>
  <c r="N13" i="20"/>
  <c r="N26" i="20"/>
  <c r="N40" i="20"/>
  <c r="S30" i="20"/>
  <c r="S40" i="20"/>
  <c r="S39" i="20"/>
  <c r="AD32" i="20"/>
  <c r="AI40" i="20"/>
  <c r="O19" i="20"/>
  <c r="O23" i="20"/>
  <c r="O35" i="20"/>
  <c r="H36" i="20"/>
  <c r="AI37" i="20"/>
  <c r="S8" i="20"/>
  <c r="S16" i="20"/>
  <c r="S6" i="20"/>
  <c r="S23" i="20"/>
  <c r="O28" i="20"/>
  <c r="L16" i="20"/>
  <c r="L13" i="20"/>
  <c r="L39" i="20"/>
  <c r="H24" i="20"/>
  <c r="L36" i="20"/>
  <c r="L32" i="20"/>
  <c r="L22" i="20"/>
  <c r="L8" i="20"/>
  <c r="L30" i="20"/>
  <c r="L9" i="20"/>
  <c r="O34" i="20"/>
  <c r="O12" i="20"/>
  <c r="O8" i="20"/>
  <c r="H28" i="20"/>
  <c r="O29" i="20"/>
  <c r="R35" i="20"/>
  <c r="O15" i="20"/>
  <c r="O11" i="20"/>
  <c r="H25" i="20"/>
  <c r="H29" i="20"/>
  <c r="H33" i="20"/>
  <c r="N10" i="20"/>
  <c r="N25" i="20"/>
  <c r="N37" i="20"/>
  <c r="S26" i="20"/>
  <c r="S37" i="20"/>
  <c r="S35" i="20"/>
  <c r="AI31" i="20"/>
  <c r="O32" i="20"/>
  <c r="O18" i="20"/>
  <c r="O22" i="20"/>
  <c r="O31" i="20"/>
  <c r="O40" i="20"/>
  <c r="H21" i="20"/>
  <c r="S18" i="20"/>
  <c r="S27" i="20"/>
  <c r="S14" i="20"/>
  <c r="S5" i="20"/>
  <c r="S21" i="20"/>
  <c r="S28" i="20"/>
  <c r="S17" i="20"/>
  <c r="L12" i="20"/>
  <c r="L28" i="20"/>
  <c r="O38" i="20"/>
  <c r="H22" i="20"/>
  <c r="L29" i="20"/>
  <c r="L11" i="20"/>
  <c r="L15" i="20"/>
  <c r="O25" i="20"/>
  <c r="L7" i="20"/>
  <c r="AE16" i="20"/>
  <c r="AE10" i="20"/>
  <c r="AD22" i="20"/>
  <c r="AD6" i="20"/>
  <c r="AD5" i="20"/>
  <c r="AD24" i="20"/>
  <c r="AD7" i="20"/>
  <c r="AD26" i="20"/>
  <c r="R36" i="20"/>
  <c r="R40" i="20"/>
  <c r="AD14" i="20"/>
  <c r="AD33" i="20"/>
  <c r="T28" i="20"/>
  <c r="AD25" i="20"/>
  <c r="AD18" i="20"/>
  <c r="R10" i="20"/>
  <c r="R29" i="20"/>
  <c r="R33" i="20"/>
  <c r="R37" i="20"/>
  <c r="AD11" i="20"/>
  <c r="AD15" i="20"/>
  <c r="AD31" i="20"/>
  <c r="AD34" i="20"/>
  <c r="AD38" i="20"/>
  <c r="T33" i="20"/>
  <c r="T36" i="20"/>
  <c r="Z20" i="20"/>
  <c r="AD29" i="20"/>
  <c r="AD19" i="20"/>
  <c r="R11" i="20"/>
  <c r="R30" i="20"/>
  <c r="C12" i="20"/>
  <c r="C7" i="20"/>
  <c r="C14" i="20"/>
  <c r="C6" i="20"/>
  <c r="C5" i="20"/>
  <c r="AL33" i="20"/>
  <c r="AD10" i="20"/>
  <c r="AD27" i="20"/>
  <c r="AD37" i="20"/>
  <c r="R34" i="20"/>
  <c r="R38" i="20"/>
  <c r="AD8" i="20"/>
  <c r="AD12" i="20"/>
  <c r="AD16" i="20"/>
  <c r="AD28" i="20"/>
  <c r="AD35" i="20"/>
  <c r="AD39" i="20"/>
  <c r="T21" i="20"/>
  <c r="Z10" i="20"/>
  <c r="Z24" i="20"/>
  <c r="AB24" i="20"/>
  <c r="AD30" i="20"/>
  <c r="AD23" i="20"/>
  <c r="R19" i="20"/>
  <c r="V37" i="20"/>
  <c r="T12" i="20"/>
  <c r="T8" i="20"/>
  <c r="T22" i="20"/>
  <c r="T29" i="20"/>
  <c r="Z11" i="20"/>
  <c r="Z32" i="20"/>
  <c r="Z25" i="20"/>
  <c r="Z39" i="20"/>
  <c r="AJ16" i="20"/>
  <c r="AJ8" i="20"/>
  <c r="AJ12" i="20"/>
  <c r="AJ11" i="20"/>
  <c r="AJ9" i="20"/>
  <c r="AJ6" i="20"/>
  <c r="AJ5" i="20"/>
  <c r="AJ10" i="20"/>
  <c r="AJ15" i="20"/>
  <c r="AJ7" i="20"/>
  <c r="AJ17" i="20"/>
  <c r="F35" i="20"/>
  <c r="V33" i="20"/>
  <c r="Z31" i="20"/>
  <c r="T17" i="20"/>
  <c r="T15" i="20"/>
  <c r="T13" i="20"/>
  <c r="T11" i="20"/>
  <c r="T9" i="20"/>
  <c r="T20" i="20"/>
  <c r="T34" i="20"/>
  <c r="T26" i="20"/>
  <c r="T32" i="20"/>
  <c r="Z9" i="20"/>
  <c r="Z13" i="20"/>
  <c r="Z17" i="20"/>
  <c r="Z19" i="20"/>
  <c r="Z23" i="20"/>
  <c r="Z33" i="20"/>
  <c r="Z37" i="20"/>
  <c r="AJ21" i="20"/>
  <c r="AJ34" i="20"/>
  <c r="AJ25" i="20"/>
  <c r="AJ29" i="20"/>
  <c r="AJ36" i="20"/>
  <c r="Z6" i="20"/>
  <c r="AJ33" i="20"/>
  <c r="R27" i="20"/>
  <c r="R26" i="20"/>
  <c r="R22" i="20"/>
  <c r="R20" i="20"/>
  <c r="R8" i="20"/>
  <c r="R25" i="20"/>
  <c r="R24" i="20"/>
  <c r="R18" i="20"/>
  <c r="R15" i="20"/>
  <c r="R14" i="20"/>
  <c r="R13" i="20"/>
  <c r="R7" i="20"/>
  <c r="R17" i="20"/>
  <c r="R12" i="20"/>
  <c r="R9" i="20"/>
  <c r="R32" i="20"/>
  <c r="R28" i="20"/>
  <c r="R5" i="20"/>
  <c r="R16" i="20"/>
  <c r="R6" i="20"/>
  <c r="Z30" i="20"/>
  <c r="T16" i="20"/>
  <c r="T14" i="20"/>
  <c r="T10" i="20"/>
  <c r="T37" i="20"/>
  <c r="T39" i="20"/>
  <c r="T40" i="20"/>
  <c r="Z15" i="20"/>
  <c r="Z21" i="20"/>
  <c r="Z35" i="20"/>
  <c r="Z27" i="20"/>
  <c r="F34" i="20"/>
  <c r="F39" i="20"/>
  <c r="V38" i="20"/>
  <c r="T18" i="20"/>
  <c r="T24" i="20"/>
  <c r="T25" i="20"/>
  <c r="T30" i="20"/>
  <c r="Z8" i="20"/>
  <c r="Z12" i="20"/>
  <c r="Z16" i="20"/>
  <c r="Z18" i="20"/>
  <c r="Z22" i="20"/>
  <c r="Z29" i="20"/>
  <c r="Z36" i="20"/>
  <c r="Z40" i="20"/>
  <c r="AJ20" i="20"/>
  <c r="AJ24" i="20"/>
  <c r="AJ39" i="20"/>
  <c r="AJ28" i="20"/>
  <c r="AJ32" i="20"/>
  <c r="Z5" i="20"/>
  <c r="E41" i="20"/>
  <c r="AJ14" i="20"/>
  <c r="H13" i="20"/>
  <c r="H6" i="20"/>
  <c r="H23" i="20"/>
  <c r="H20" i="20"/>
  <c r="H18" i="20"/>
  <c r="H12" i="20"/>
  <c r="H7" i="20"/>
  <c r="H19" i="20"/>
  <c r="H11" i="20"/>
  <c r="H9" i="20"/>
  <c r="H16" i="20"/>
  <c r="H5" i="20"/>
  <c r="H17" i="20"/>
  <c r="H10" i="20"/>
  <c r="H8" i="20"/>
  <c r="G39" i="20"/>
  <c r="G35" i="20"/>
  <c r="G34" i="20"/>
  <c r="G27" i="20"/>
  <c r="G26" i="20"/>
  <c r="G25" i="20"/>
  <c r="G19" i="20"/>
  <c r="G17" i="20"/>
  <c r="G16" i="20"/>
  <c r="G9" i="20"/>
  <c r="G8" i="20"/>
  <c r="G38" i="20"/>
  <c r="G37" i="20"/>
  <c r="G36" i="20"/>
  <c r="G31" i="20"/>
  <c r="G29" i="20"/>
  <c r="G23" i="20"/>
  <c r="G22" i="20"/>
  <c r="G21" i="20"/>
  <c r="G20" i="20"/>
  <c r="G14" i="20"/>
  <c r="G7" i="20"/>
  <c r="G6" i="20"/>
  <c r="G40" i="20"/>
  <c r="G33" i="20"/>
  <c r="G13" i="20"/>
  <c r="G18" i="20"/>
  <c r="G15" i="20"/>
  <c r="G12" i="20"/>
  <c r="G5" i="20"/>
  <c r="G11" i="20"/>
  <c r="G30" i="20"/>
  <c r="G10" i="20"/>
  <c r="AL36" i="20"/>
  <c r="AI34" i="20"/>
  <c r="G28" i="20"/>
  <c r="N31" i="20"/>
  <c r="N18" i="20"/>
  <c r="N7" i="20"/>
  <c r="N19" i="20"/>
  <c r="N5" i="20"/>
  <c r="N32" i="20"/>
  <c r="N23" i="20"/>
  <c r="N22" i="20"/>
  <c r="N21" i="20"/>
  <c r="N20" i="20"/>
  <c r="N6" i="20"/>
  <c r="F36" i="20"/>
  <c r="V36" i="20"/>
  <c r="V40" i="20"/>
  <c r="AL40" i="20"/>
  <c r="N8" i="20"/>
  <c r="N12" i="20"/>
  <c r="N16" i="20"/>
  <c r="N33" i="20"/>
  <c r="N35" i="20"/>
  <c r="N39" i="20"/>
  <c r="AI27" i="20"/>
  <c r="AI36" i="20"/>
  <c r="AI35" i="20"/>
  <c r="T19" i="20"/>
  <c r="T23" i="20"/>
  <c r="T35" i="20"/>
  <c r="T27" i="20"/>
  <c r="G24" i="20"/>
  <c r="N24" i="20"/>
  <c r="AB28" i="20"/>
  <c r="AB36" i="20"/>
  <c r="AB32" i="20"/>
  <c r="AB25" i="20"/>
  <c r="AB20" i="20"/>
  <c r="AB14" i="20"/>
  <c r="AB11" i="20"/>
  <c r="AB40" i="20"/>
  <c r="AB39" i="20"/>
  <c r="AB34" i="20"/>
  <c r="AB33" i="20"/>
  <c r="AB23" i="20"/>
  <c r="AB22" i="20"/>
  <c r="AB37" i="20"/>
  <c r="AB16" i="20"/>
  <c r="AB15" i="20"/>
  <c r="AB10" i="20"/>
  <c r="AB9" i="20"/>
  <c r="AB30" i="20"/>
  <c r="AB21" i="20"/>
  <c r="AB17" i="20"/>
  <c r="AB12" i="20"/>
  <c r="AB5" i="20"/>
  <c r="AB35" i="20"/>
  <c r="AB31" i="20"/>
  <c r="AB29" i="20"/>
  <c r="AB19" i="20"/>
  <c r="AB13" i="20"/>
  <c r="AB8" i="20"/>
  <c r="AB6" i="20"/>
  <c r="AB38" i="20"/>
  <c r="AB18" i="20"/>
  <c r="AB7" i="20"/>
  <c r="AI30" i="20"/>
  <c r="AI29" i="20"/>
  <c r="AI22" i="20"/>
  <c r="AI16" i="20"/>
  <c r="AI15" i="20"/>
  <c r="AI8" i="20"/>
  <c r="AI7" i="20"/>
  <c r="AI26" i="20"/>
  <c r="AI18" i="20"/>
  <c r="AI10" i="20"/>
  <c r="AI5" i="20"/>
  <c r="AI9" i="20"/>
  <c r="AI23" i="20"/>
  <c r="AI17" i="20"/>
  <c r="AI14" i="20"/>
  <c r="AI11" i="20"/>
  <c r="AI19" i="20"/>
  <c r="AI13" i="20"/>
  <c r="AI6" i="20"/>
  <c r="AI20" i="20"/>
  <c r="AI12" i="20"/>
  <c r="AI25" i="20"/>
  <c r="AI21" i="20"/>
  <c r="AI28" i="20"/>
  <c r="V35" i="20"/>
  <c r="AL37" i="20"/>
  <c r="N11" i="20"/>
  <c r="N15" i="20"/>
  <c r="N29" i="20"/>
  <c r="N34" i="20"/>
  <c r="N38" i="20"/>
  <c r="AI32" i="20"/>
  <c r="AI38" i="20"/>
  <c r="AI24" i="20"/>
  <c r="T6" i="20"/>
  <c r="T7" i="20"/>
  <c r="T5" i="20"/>
  <c r="K38" i="20"/>
  <c r="K40" i="20"/>
  <c r="K37" i="20"/>
  <c r="K34" i="20"/>
  <c r="K31" i="20"/>
  <c r="K30" i="20"/>
  <c r="K29" i="20"/>
  <c r="K26" i="20"/>
  <c r="K23" i="20"/>
  <c r="K20" i="20"/>
  <c r="K32" i="20"/>
  <c r="K21" i="20"/>
  <c r="K36" i="20"/>
  <c r="K35" i="20"/>
  <c r="K27" i="20"/>
  <c r="K39" i="20"/>
  <c r="K25" i="20"/>
  <c r="K24" i="20"/>
  <c r="K18" i="20"/>
  <c r="K16" i="20"/>
  <c r="K14" i="20"/>
  <c r="K12" i="20"/>
  <c r="K10" i="20"/>
  <c r="K8" i="20"/>
  <c r="K28" i="20"/>
  <c r="K6" i="20"/>
  <c r="K22" i="20"/>
  <c r="K19" i="20"/>
  <c r="K17" i="20"/>
  <c r="K15" i="20"/>
  <c r="K13" i="20"/>
  <c r="K11" i="20"/>
  <c r="K9" i="20"/>
  <c r="K7" i="20"/>
  <c r="K5" i="20"/>
  <c r="K33" i="20"/>
  <c r="P39" i="20"/>
  <c r="P35" i="20"/>
  <c r="P32" i="20"/>
  <c r="P21" i="20"/>
  <c r="P40" i="20"/>
  <c r="P38" i="20"/>
  <c r="P33" i="20"/>
  <c r="P18" i="20"/>
  <c r="P26" i="20"/>
  <c r="P37" i="20"/>
  <c r="P36" i="20"/>
  <c r="P34" i="20"/>
  <c r="P30" i="20"/>
  <c r="P29" i="20"/>
  <c r="P28" i="20"/>
  <c r="P27" i="20"/>
  <c r="P22" i="20"/>
  <c r="P19" i="20"/>
  <c r="P17" i="20"/>
  <c r="P15" i="20"/>
  <c r="P13" i="20"/>
  <c r="P11" i="20"/>
  <c r="P9" i="20"/>
  <c r="P25" i="20"/>
  <c r="P24" i="20"/>
  <c r="P31" i="20"/>
  <c r="P23" i="20"/>
  <c r="P6" i="20"/>
  <c r="P12" i="20"/>
  <c r="P10" i="20"/>
  <c r="P20" i="20"/>
  <c r="P7" i="20"/>
  <c r="P5" i="20"/>
  <c r="P16" i="20"/>
  <c r="P14" i="20"/>
  <c r="P8" i="20"/>
  <c r="AM4" i="20"/>
  <c r="AL34" i="20"/>
  <c r="V30" i="20"/>
  <c r="V29" i="20"/>
  <c r="V27" i="20"/>
  <c r="V26" i="20"/>
  <c r="V25" i="20"/>
  <c r="V24" i="20"/>
  <c r="V31" i="20"/>
  <c r="V19" i="20"/>
  <c r="V17" i="20"/>
  <c r="V15" i="20"/>
  <c r="V13" i="20"/>
  <c r="V11" i="20"/>
  <c r="V9" i="20"/>
  <c r="V28" i="20"/>
  <c r="V32" i="20"/>
  <c r="V23" i="20"/>
  <c r="V21" i="20"/>
  <c r="V20" i="20"/>
  <c r="V18" i="20"/>
  <c r="V22" i="20"/>
  <c r="V16" i="20"/>
  <c r="V14" i="20"/>
  <c r="V12" i="20"/>
  <c r="V10" i="20"/>
  <c r="V8" i="20"/>
  <c r="V6" i="20"/>
  <c r="V7" i="20"/>
  <c r="V5" i="20"/>
  <c r="AF40" i="20"/>
  <c r="AF39" i="20"/>
  <c r="AF37" i="20"/>
  <c r="AF36" i="20"/>
  <c r="AF35" i="20"/>
  <c r="AF23" i="20"/>
  <c r="AF20" i="20"/>
  <c r="AF33" i="20"/>
  <c r="AF32" i="20"/>
  <c r="AF27" i="20"/>
  <c r="AF25" i="20"/>
  <c r="AF22" i="20"/>
  <c r="AF16" i="20"/>
  <c r="AF14" i="20"/>
  <c r="AF12" i="20"/>
  <c r="AF10" i="20"/>
  <c r="AF8" i="20"/>
  <c r="AF38" i="20"/>
  <c r="AF34" i="20"/>
  <c r="AF18" i="20"/>
  <c r="AF31" i="20"/>
  <c r="AF30" i="20"/>
  <c r="AF26" i="20"/>
  <c r="AF21" i="20"/>
  <c r="AF6" i="20"/>
  <c r="AF7" i="20"/>
  <c r="AF19" i="20"/>
  <c r="AF29" i="20"/>
  <c r="AF24" i="20"/>
  <c r="AF17" i="20"/>
  <c r="AF15" i="20"/>
  <c r="AF13" i="20"/>
  <c r="AF11" i="20"/>
  <c r="AF9" i="20"/>
  <c r="AF5" i="20"/>
  <c r="AF28" i="20"/>
  <c r="AL31" i="20"/>
  <c r="AL30" i="20"/>
  <c r="AL29" i="20"/>
  <c r="AL27" i="20"/>
  <c r="AL25" i="20"/>
  <c r="AL21" i="20"/>
  <c r="AL28" i="20"/>
  <c r="AL26" i="20"/>
  <c r="AL24" i="20"/>
  <c r="AL23" i="20"/>
  <c r="AL20" i="20"/>
  <c r="AL18" i="20"/>
  <c r="AL16" i="20"/>
  <c r="AL14" i="20"/>
  <c r="AL12" i="20"/>
  <c r="AL10" i="20"/>
  <c r="AL8" i="20"/>
  <c r="AL32" i="20"/>
  <c r="AL19" i="20"/>
  <c r="AL6" i="20"/>
  <c r="AL22" i="20"/>
  <c r="AL17" i="20"/>
  <c r="AL15" i="20"/>
  <c r="AL13" i="20"/>
  <c r="AL11" i="20"/>
  <c r="AL9" i="20"/>
  <c r="AL7" i="20"/>
  <c r="AL5" i="20"/>
  <c r="AL35" i="20"/>
  <c r="AL39" i="20"/>
  <c r="F33" i="20"/>
  <c r="F27" i="20"/>
  <c r="F25" i="20"/>
  <c r="F22" i="20"/>
  <c r="F28" i="20"/>
  <c r="F26" i="20"/>
  <c r="F17" i="20"/>
  <c r="F15" i="20"/>
  <c r="F13" i="20"/>
  <c r="F11" i="20"/>
  <c r="F9" i="20"/>
  <c r="F24" i="20"/>
  <c r="F20" i="20"/>
  <c r="F32" i="20"/>
  <c r="F31" i="20"/>
  <c r="F29" i="20"/>
  <c r="F21" i="20"/>
  <c r="F19" i="20"/>
  <c r="F18" i="20"/>
  <c r="F16" i="20"/>
  <c r="F10" i="20"/>
  <c r="F8" i="20"/>
  <c r="F6" i="20"/>
  <c r="F23" i="20"/>
  <c r="F7" i="20"/>
  <c r="F5" i="20"/>
  <c r="F30" i="20"/>
  <c r="F14" i="20"/>
  <c r="F12" i="20"/>
  <c r="AA38" i="20"/>
  <c r="AA34" i="20"/>
  <c r="AA31" i="20"/>
  <c r="AA22" i="20"/>
  <c r="AA30" i="20"/>
  <c r="AA29" i="20"/>
  <c r="AA24" i="20"/>
  <c r="AA21" i="20"/>
  <c r="AA39" i="20"/>
  <c r="AA37" i="20"/>
  <c r="AA26" i="20"/>
  <c r="AA28" i="20"/>
  <c r="AA16" i="20"/>
  <c r="AA14" i="20"/>
  <c r="AA12" i="20"/>
  <c r="AA10" i="20"/>
  <c r="AA8" i="20"/>
  <c r="AA36" i="20"/>
  <c r="AA33" i="20"/>
  <c r="AA32" i="20"/>
  <c r="AA17" i="20"/>
  <c r="AA15" i="20"/>
  <c r="AA13" i="20"/>
  <c r="AA11" i="20"/>
  <c r="AA9" i="20"/>
  <c r="AA27" i="20"/>
  <c r="AA7" i="20"/>
  <c r="AA5" i="20"/>
  <c r="AA40" i="20"/>
  <c r="AA35" i="20"/>
  <c r="AA23" i="20"/>
  <c r="AA20" i="20"/>
  <c r="AA19" i="20"/>
  <c r="AA18" i="20"/>
  <c r="AA25" i="20"/>
  <c r="AA6" i="20"/>
  <c r="M39" i="20"/>
  <c r="M35" i="20"/>
  <c r="M38" i="20"/>
  <c r="M34" i="20"/>
  <c r="M33" i="20"/>
  <c r="M32" i="20"/>
  <c r="M31" i="20"/>
  <c r="M30" i="20"/>
  <c r="M29" i="20"/>
  <c r="M28" i="20"/>
  <c r="M27" i="20"/>
  <c r="M26" i="20"/>
  <c r="M25" i="20"/>
  <c r="M24" i="20"/>
  <c r="M23" i="20"/>
  <c r="M22" i="20"/>
  <c r="M21" i="20"/>
  <c r="M20" i="20"/>
  <c r="M19" i="20"/>
  <c r="M18" i="20"/>
  <c r="M17" i="20"/>
  <c r="M16" i="20"/>
  <c r="M15" i="20"/>
  <c r="M14" i="20"/>
  <c r="M13" i="20"/>
  <c r="M12" i="20"/>
  <c r="M11" i="20"/>
  <c r="M10" i="20"/>
  <c r="M9" i="20"/>
  <c r="M8" i="20"/>
  <c r="M7" i="20"/>
  <c r="M40" i="20"/>
  <c r="M37" i="20"/>
  <c r="M36" i="20"/>
  <c r="M6" i="20"/>
  <c r="M5" i="20"/>
  <c r="AC39" i="20"/>
  <c r="AC35" i="20"/>
  <c r="AC38" i="20"/>
  <c r="AC34" i="20"/>
  <c r="AC32" i="20"/>
  <c r="AC31" i="20"/>
  <c r="AC30" i="20"/>
  <c r="AC29" i="20"/>
  <c r="AC28" i="20"/>
  <c r="AC27" i="20"/>
  <c r="AC26" i="20"/>
  <c r="AC25" i="20"/>
  <c r="AC24" i="20"/>
  <c r="AC23" i="20"/>
  <c r="AC22" i="20"/>
  <c r="AC21" i="20"/>
  <c r="AC20" i="20"/>
  <c r="AC19" i="20"/>
  <c r="AC18" i="20"/>
  <c r="AC17" i="20"/>
  <c r="AC16" i="20"/>
  <c r="AC15" i="20"/>
  <c r="AC14" i="20"/>
  <c r="AC13" i="20"/>
  <c r="AC12" i="20"/>
  <c r="AC11" i="20"/>
  <c r="AC10" i="20"/>
  <c r="AC9" i="20"/>
  <c r="AC8" i="20"/>
  <c r="AC7" i="20"/>
  <c r="AC40" i="20"/>
  <c r="AC36" i="20"/>
  <c r="AC37" i="20"/>
  <c r="AC33" i="20"/>
  <c r="AC6" i="20"/>
  <c r="AC5" i="20"/>
  <c r="Q38" i="20"/>
  <c r="Q34" i="20"/>
  <c r="Q37" i="20"/>
  <c r="Q33" i="20"/>
  <c r="Q32" i="20"/>
  <c r="Q31" i="20"/>
  <c r="Q30" i="20"/>
  <c r="Q29" i="20"/>
  <c r="Q28" i="20"/>
  <c r="Q27" i="20"/>
  <c r="Q26" i="20"/>
  <c r="Q25" i="20"/>
  <c r="Q24" i="20"/>
  <c r="Q23" i="20"/>
  <c r="Q22" i="20"/>
  <c r="Q21" i="20"/>
  <c r="Q20" i="20"/>
  <c r="Q19" i="20"/>
  <c r="Q18" i="20"/>
  <c r="Q17" i="20"/>
  <c r="Q16" i="20"/>
  <c r="Q15" i="20"/>
  <c r="Q14" i="20"/>
  <c r="Q13" i="20"/>
  <c r="Q12" i="20"/>
  <c r="Q11" i="20"/>
  <c r="Q10" i="20"/>
  <c r="Q9" i="20"/>
  <c r="Q8" i="20"/>
  <c r="Q7" i="20"/>
  <c r="Q40" i="20"/>
  <c r="Q35" i="20"/>
  <c r="Q39" i="20"/>
  <c r="Q6" i="20"/>
  <c r="Q5" i="20"/>
  <c r="Q36" i="20"/>
  <c r="AG38" i="20"/>
  <c r="AG34" i="20"/>
  <c r="AG37" i="20"/>
  <c r="AG33" i="20"/>
  <c r="AG32" i="20"/>
  <c r="AG31" i="20"/>
  <c r="AG30" i="20"/>
  <c r="AG29" i="20"/>
  <c r="AG28" i="20"/>
  <c r="AG27" i="20"/>
  <c r="AG26" i="20"/>
  <c r="AG25" i="20"/>
  <c r="AG24" i="20"/>
  <c r="AG23" i="20"/>
  <c r="AG22" i="20"/>
  <c r="AG21" i="20"/>
  <c r="AG20" i="20"/>
  <c r="AG19" i="20"/>
  <c r="AG18" i="20"/>
  <c r="AG17" i="20"/>
  <c r="AG16" i="20"/>
  <c r="AG15" i="20"/>
  <c r="AG14" i="20"/>
  <c r="AG13" i="20"/>
  <c r="AG12" i="20"/>
  <c r="AG11" i="20"/>
  <c r="AG10" i="20"/>
  <c r="AG9" i="20"/>
  <c r="AG8" i="20"/>
  <c r="AG7" i="20"/>
  <c r="AG39" i="20"/>
  <c r="AG35" i="20"/>
  <c r="AG36" i="20"/>
  <c r="AG6" i="20"/>
  <c r="AG5" i="20"/>
  <c r="AG40" i="20"/>
  <c r="U37" i="20"/>
  <c r="U33" i="20"/>
  <c r="U40" i="20"/>
  <c r="U36" i="20"/>
  <c r="U32" i="20"/>
  <c r="U31" i="20"/>
  <c r="U30" i="20"/>
  <c r="U29" i="20"/>
  <c r="U28" i="20"/>
  <c r="U27" i="20"/>
  <c r="U26" i="20"/>
  <c r="U25" i="20"/>
  <c r="U24" i="20"/>
  <c r="U23" i="20"/>
  <c r="U22" i="20"/>
  <c r="U21" i="20"/>
  <c r="U20" i="20"/>
  <c r="U19" i="20"/>
  <c r="U18" i="20"/>
  <c r="U39" i="20"/>
  <c r="U35" i="20"/>
  <c r="U17" i="20"/>
  <c r="U16" i="20"/>
  <c r="U15" i="20"/>
  <c r="U14" i="20"/>
  <c r="U13" i="20"/>
  <c r="U12" i="20"/>
  <c r="U11" i="20"/>
  <c r="U10" i="20"/>
  <c r="U9" i="20"/>
  <c r="U8" i="20"/>
  <c r="U7" i="20"/>
  <c r="U38" i="20"/>
  <c r="U34" i="20"/>
  <c r="U6" i="20"/>
  <c r="U5" i="20"/>
  <c r="AK37" i="20"/>
  <c r="AK33" i="20"/>
  <c r="AK40" i="20"/>
  <c r="AK36" i="20"/>
  <c r="AK32" i="20"/>
  <c r="AK31" i="20"/>
  <c r="AK30" i="20"/>
  <c r="AK29" i="20"/>
  <c r="AK28" i="20"/>
  <c r="AK27" i="20"/>
  <c r="AK26" i="20"/>
  <c r="AK25" i="20"/>
  <c r="AK24" i="20"/>
  <c r="AK23" i="20"/>
  <c r="AK22" i="20"/>
  <c r="AK21" i="20"/>
  <c r="AK20" i="20"/>
  <c r="AK19" i="20"/>
  <c r="AK18" i="20"/>
  <c r="AK17" i="20"/>
  <c r="AK16" i="20"/>
  <c r="AK15" i="20"/>
  <c r="AK14" i="20"/>
  <c r="AK13" i="20"/>
  <c r="AK12" i="20"/>
  <c r="AK11" i="20"/>
  <c r="AK10" i="20"/>
  <c r="AK9" i="20"/>
  <c r="AK8" i="20"/>
  <c r="AK7" i="20"/>
  <c r="AK6" i="20"/>
  <c r="AK38" i="20"/>
  <c r="AK34" i="20"/>
  <c r="AK39" i="20"/>
  <c r="AK5" i="20"/>
  <c r="AK35" i="20"/>
  <c r="I40" i="20"/>
  <c r="I36" i="20"/>
  <c r="I39" i="20"/>
  <c r="I35" i="20"/>
  <c r="I33" i="20"/>
  <c r="I32" i="20"/>
  <c r="I31" i="20"/>
  <c r="I30" i="20"/>
  <c r="I29" i="20"/>
  <c r="I28" i="20"/>
  <c r="I27" i="20"/>
  <c r="I26" i="20"/>
  <c r="I25" i="20"/>
  <c r="I24" i="20"/>
  <c r="I23" i="20"/>
  <c r="I22" i="20"/>
  <c r="I21" i="20"/>
  <c r="I20" i="20"/>
  <c r="I19" i="20"/>
  <c r="I18" i="20"/>
  <c r="I17" i="20"/>
  <c r="I16" i="20"/>
  <c r="I15" i="20"/>
  <c r="I14" i="20"/>
  <c r="I13" i="20"/>
  <c r="I12" i="20"/>
  <c r="I11" i="20"/>
  <c r="I10" i="20"/>
  <c r="I9" i="20"/>
  <c r="I8" i="20"/>
  <c r="I7" i="20"/>
  <c r="I37" i="20"/>
  <c r="I34" i="20"/>
  <c r="I38" i="20"/>
  <c r="I6" i="20"/>
  <c r="I5" i="20"/>
  <c r="Y40" i="20"/>
  <c r="Y36" i="20"/>
  <c r="Y39" i="20"/>
  <c r="Y35" i="20"/>
  <c r="Y32" i="20"/>
  <c r="Y31" i="20"/>
  <c r="Y30" i="20"/>
  <c r="Y29" i="20"/>
  <c r="Y28" i="20"/>
  <c r="Y27" i="20"/>
  <c r="Y26" i="20"/>
  <c r="Y25" i="20"/>
  <c r="Y24" i="20"/>
  <c r="Y23" i="20"/>
  <c r="Y22" i="20"/>
  <c r="Y21" i="20"/>
  <c r="Y20" i="20"/>
  <c r="Y19" i="20"/>
  <c r="Y18" i="20"/>
  <c r="Y37" i="20"/>
  <c r="Y33" i="20"/>
  <c r="Y17" i="20"/>
  <c r="Y16" i="20"/>
  <c r="Y15" i="20"/>
  <c r="Y14" i="20"/>
  <c r="Y13" i="20"/>
  <c r="Y12" i="20"/>
  <c r="Y11" i="20"/>
  <c r="Y10" i="20"/>
  <c r="Y9" i="20"/>
  <c r="Y8" i="20"/>
  <c r="Y7" i="20"/>
  <c r="Y38" i="20"/>
  <c r="Y34" i="20"/>
  <c r="Y6" i="20"/>
  <c r="Y5" i="20"/>
  <c r="F38" i="2"/>
  <c r="F30" i="2"/>
  <c r="F22" i="2"/>
  <c r="F14" i="2"/>
  <c r="F4" i="2"/>
  <c r="F8" i="2"/>
  <c r="F12" i="2"/>
  <c r="F16" i="2"/>
  <c r="F20" i="2"/>
  <c r="F24" i="2"/>
  <c r="F28" i="2"/>
  <c r="F32" i="2"/>
  <c r="F36" i="2"/>
  <c r="F5" i="2"/>
  <c r="F9" i="2"/>
  <c r="F13" i="2"/>
  <c r="F17" i="2"/>
  <c r="F21" i="2"/>
  <c r="F25" i="2"/>
  <c r="F29" i="2"/>
  <c r="F33" i="2"/>
  <c r="F37" i="2"/>
  <c r="E36" i="2"/>
  <c r="E32" i="2"/>
  <c r="E28" i="2"/>
  <c r="E24" i="2"/>
  <c r="E20" i="2"/>
  <c r="E16" i="2"/>
  <c r="E12" i="2"/>
  <c r="E8" i="2"/>
  <c r="Q41" i="20" l="1"/>
  <c r="J41" i="20"/>
  <c r="D41" i="20"/>
  <c r="W41" i="20"/>
  <c r="AH41" i="20"/>
  <c r="AE41" i="20"/>
  <c r="O41" i="20"/>
  <c r="AD41" i="20"/>
  <c r="X41" i="20"/>
  <c r="L41" i="20"/>
  <c r="S41" i="20"/>
  <c r="C41" i="20"/>
  <c r="T41" i="20"/>
  <c r="Z41" i="20"/>
  <c r="AJ41" i="20"/>
  <c r="H41" i="20"/>
  <c r="R41" i="20"/>
  <c r="AI41" i="20"/>
  <c r="N41" i="20"/>
  <c r="AB41" i="20"/>
  <c r="AM38" i="20"/>
  <c r="G42" i="7" s="1"/>
  <c r="AM20" i="20"/>
  <c r="G24" i="7" s="1"/>
  <c r="AM24" i="20"/>
  <c r="G28" i="7" s="1"/>
  <c r="AM28" i="20"/>
  <c r="G32" i="7" s="1"/>
  <c r="AM32" i="20"/>
  <c r="G36" i="7" s="1"/>
  <c r="AM37" i="20"/>
  <c r="G41" i="7" s="1"/>
  <c r="V41" i="20"/>
  <c r="F41" i="20"/>
  <c r="AL41" i="20"/>
  <c r="G41" i="20"/>
  <c r="P41" i="20"/>
  <c r="K41" i="20"/>
  <c r="AM36" i="20"/>
  <c r="G40" i="7" s="1"/>
  <c r="AA41" i="20"/>
  <c r="AM7" i="20"/>
  <c r="G11" i="7" s="1"/>
  <c r="AM11" i="20"/>
  <c r="G15" i="7" s="1"/>
  <c r="AM15" i="20"/>
  <c r="G19" i="7" s="1"/>
  <c r="AM19" i="20"/>
  <c r="AM23" i="20"/>
  <c r="G27" i="7" s="1"/>
  <c r="AM27" i="20"/>
  <c r="G31" i="7" s="1"/>
  <c r="AM31" i="20"/>
  <c r="G35" i="7" s="1"/>
  <c r="AM39" i="20"/>
  <c r="G43" i="7" s="1"/>
  <c r="AK41" i="20"/>
  <c r="AM25" i="20"/>
  <c r="G29" i="7" s="1"/>
  <c r="AM29" i="20"/>
  <c r="G33" i="7" s="1"/>
  <c r="AC41" i="20"/>
  <c r="M41" i="20"/>
  <c r="AM34" i="20"/>
  <c r="G38" i="7" s="1"/>
  <c r="AF41" i="20"/>
  <c r="AM6" i="20"/>
  <c r="G10" i="7" s="1"/>
  <c r="AM8" i="20"/>
  <c r="G12" i="7" s="1"/>
  <c r="AM13" i="20"/>
  <c r="G17" i="7" s="1"/>
  <c r="AM17" i="20"/>
  <c r="G21" i="7" s="1"/>
  <c r="AM40" i="20"/>
  <c r="G44" i="7" s="1"/>
  <c r="Y41" i="20"/>
  <c r="I41" i="20"/>
  <c r="AM5" i="20"/>
  <c r="AM10" i="20"/>
  <c r="G14" i="7" s="1"/>
  <c r="AM14" i="20"/>
  <c r="G18" i="7" s="1"/>
  <c r="AM18" i="20"/>
  <c r="G22" i="7" s="1"/>
  <c r="AM22" i="20"/>
  <c r="G26" i="7" s="1"/>
  <c r="AM26" i="20"/>
  <c r="G30" i="7" s="1"/>
  <c r="AM30" i="20"/>
  <c r="G34" i="7" s="1"/>
  <c r="AM35" i="20"/>
  <c r="G39" i="7" s="1"/>
  <c r="U41" i="20"/>
  <c r="AM12" i="20"/>
  <c r="G16" i="7" s="1"/>
  <c r="AM16" i="20"/>
  <c r="G20" i="7" s="1"/>
  <c r="AG41" i="20"/>
  <c r="AM9" i="20"/>
  <c r="G13" i="7" s="1"/>
  <c r="AM21" i="20"/>
  <c r="G25" i="7" s="1"/>
  <c r="AM33" i="20"/>
  <c r="G37" i="7" s="1"/>
  <c r="C9" i="6" l="1"/>
  <c r="C8" i="6"/>
  <c r="C36" i="6"/>
  <c r="C32" i="6"/>
  <c r="F32" i="6" s="1"/>
  <c r="H32" i="6" s="1"/>
  <c r="C37" i="6"/>
  <c r="C33" i="6"/>
  <c r="C13" i="6"/>
  <c r="C34" i="6"/>
  <c r="C31" i="6"/>
  <c r="C35" i="6"/>
  <c r="C28" i="6"/>
  <c r="C29" i="6"/>
  <c r="G29" i="6" s="1"/>
  <c r="H29" i="6" s="1"/>
  <c r="C22" i="6"/>
  <c r="C41" i="6"/>
  <c r="C25" i="6"/>
  <c r="C10" i="6"/>
  <c r="C23" i="6"/>
  <c r="C18" i="6"/>
  <c r="G23" i="7"/>
  <c r="C20" i="6" s="1"/>
  <c r="C21" i="6"/>
  <c r="C27" i="6"/>
  <c r="C19" i="6"/>
  <c r="C14" i="6"/>
  <c r="C30" i="6"/>
  <c r="C16" i="6"/>
  <c r="C39" i="6"/>
  <c r="C24" i="6"/>
  <c r="C17" i="6"/>
  <c r="C15" i="6"/>
  <c r="C26" i="6"/>
  <c r="C12" i="6"/>
  <c r="C11" i="6"/>
  <c r="C7" i="6"/>
  <c r="C40" i="6"/>
  <c r="C38" i="6"/>
  <c r="G9" i="7"/>
  <c r="AM41" i="20"/>
  <c r="F7" i="6" l="1"/>
  <c r="G7" i="6"/>
  <c r="G11" i="6"/>
  <c r="F11" i="6"/>
  <c r="F17" i="6"/>
  <c r="G17" i="6"/>
  <c r="G30" i="6"/>
  <c r="F30" i="6"/>
  <c r="G21" i="6"/>
  <c r="F21" i="6"/>
  <c r="F10" i="6"/>
  <c r="G10" i="6"/>
  <c r="F34" i="6"/>
  <c r="G34" i="6"/>
  <c r="F12" i="6"/>
  <c r="G12" i="6"/>
  <c r="G14" i="6"/>
  <c r="F14" i="6"/>
  <c r="G20" i="6"/>
  <c r="F20" i="6"/>
  <c r="G25" i="6"/>
  <c r="F25" i="6"/>
  <c r="G28" i="6"/>
  <c r="F28" i="6"/>
  <c r="G13" i="6"/>
  <c r="F13" i="6"/>
  <c r="F36" i="6"/>
  <c r="G36" i="6"/>
  <c r="G38" i="6"/>
  <c r="F38" i="6"/>
  <c r="G45" i="7"/>
  <c r="C6" i="6"/>
  <c r="F24" i="6"/>
  <c r="G24" i="6"/>
  <c r="F40" i="6"/>
  <c r="G40" i="6"/>
  <c r="F26" i="6"/>
  <c r="G26" i="6"/>
  <c r="F39" i="6"/>
  <c r="G39" i="6"/>
  <c r="G19" i="6"/>
  <c r="F19" i="6"/>
  <c r="F18" i="6"/>
  <c r="G18" i="6"/>
  <c r="F41" i="6"/>
  <c r="G41" i="6"/>
  <c r="F35" i="6"/>
  <c r="G35" i="6"/>
  <c r="G33" i="6"/>
  <c r="F33" i="6"/>
  <c r="F8" i="6"/>
  <c r="G8" i="6"/>
  <c r="F15" i="6"/>
  <c r="G15" i="6"/>
  <c r="F16" i="6"/>
  <c r="G16" i="6"/>
  <c r="F27" i="6"/>
  <c r="G27" i="6"/>
  <c r="F23" i="6"/>
  <c r="G23" i="6"/>
  <c r="F22" i="6"/>
  <c r="G22" i="6"/>
  <c r="G31" i="6"/>
  <c r="F31" i="6"/>
  <c r="F37" i="6"/>
  <c r="G37" i="6"/>
  <c r="F9" i="6"/>
  <c r="G9" i="6"/>
  <c r="H20" i="6" l="1"/>
  <c r="J20" i="6" s="1"/>
  <c r="H11" i="6"/>
  <c r="J11" i="6" s="1"/>
  <c r="H33" i="6"/>
  <c r="J33" i="6" s="1"/>
  <c r="H19" i="6"/>
  <c r="J19" i="6" s="1"/>
  <c r="H13" i="6"/>
  <c r="J13" i="6" s="1"/>
  <c r="H14" i="6"/>
  <c r="J14" i="6" s="1"/>
  <c r="H21" i="6"/>
  <c r="J21" i="6" s="1"/>
  <c r="H12" i="6"/>
  <c r="J12" i="6" s="1"/>
  <c r="H38" i="6"/>
  <c r="J38" i="6" s="1"/>
  <c r="H25" i="6"/>
  <c r="J25" i="6" s="1"/>
  <c r="H16" i="6"/>
  <c r="J16" i="6" s="1"/>
  <c r="H35" i="6"/>
  <c r="J35" i="6" s="1"/>
  <c r="H39" i="6"/>
  <c r="J39" i="6" s="1"/>
  <c r="H24" i="6"/>
  <c r="J24" i="6" s="1"/>
  <c r="H27" i="6"/>
  <c r="J27" i="6" s="1"/>
  <c r="C26" i="3" s="1"/>
  <c r="D26" i="3" s="1"/>
  <c r="H31" i="6"/>
  <c r="J31" i="6" s="1"/>
  <c r="C30" i="3" s="1"/>
  <c r="D30" i="3" s="1"/>
  <c r="H28" i="6"/>
  <c r="J28" i="6" s="1"/>
  <c r="C27" i="3" s="1"/>
  <c r="D27" i="3" s="1"/>
  <c r="H30" i="6"/>
  <c r="J30" i="6" s="1"/>
  <c r="C29" i="3" s="1"/>
  <c r="D29" i="3" s="1"/>
  <c r="H7" i="6"/>
  <c r="J7" i="6" s="1"/>
  <c r="C6" i="3" s="1"/>
  <c r="D6" i="3" s="1"/>
  <c r="H22" i="6"/>
  <c r="J22" i="6" s="1"/>
  <c r="C21" i="3" s="1"/>
  <c r="D21" i="3" s="1"/>
  <c r="H15" i="6"/>
  <c r="J15" i="6" s="1"/>
  <c r="C14" i="3" s="1"/>
  <c r="D14" i="3" s="1"/>
  <c r="H41" i="6"/>
  <c r="J41" i="6" s="1"/>
  <c r="C40" i="3" s="1"/>
  <c r="D40" i="3" s="1"/>
  <c r="H26" i="6"/>
  <c r="J26" i="6" s="1"/>
  <c r="C25" i="3" s="1"/>
  <c r="D25" i="3" s="1"/>
  <c r="H34" i="6"/>
  <c r="J34" i="6" s="1"/>
  <c r="C33" i="3" s="1"/>
  <c r="D33" i="3" s="1"/>
  <c r="H17" i="6"/>
  <c r="J17" i="6" s="1"/>
  <c r="C16" i="3" s="1"/>
  <c r="D16" i="3" s="1"/>
  <c r="H9" i="6"/>
  <c r="J9" i="6" s="1"/>
  <c r="C8" i="3" s="1"/>
  <c r="D8" i="3" s="1"/>
  <c r="H23" i="6"/>
  <c r="J23" i="6" s="1"/>
  <c r="C22" i="3" s="1"/>
  <c r="D22" i="3" s="1"/>
  <c r="H8" i="6"/>
  <c r="J8" i="6" s="1"/>
  <c r="C7" i="3" s="1"/>
  <c r="D7" i="3" s="1"/>
  <c r="H18" i="6"/>
  <c r="J18" i="6" s="1"/>
  <c r="C17" i="3" s="1"/>
  <c r="D17" i="3" s="1"/>
  <c r="H40" i="6"/>
  <c r="J40" i="6" s="1"/>
  <c r="C39" i="3" s="1"/>
  <c r="D39" i="3" s="1"/>
  <c r="H36" i="6"/>
  <c r="J36" i="6" s="1"/>
  <c r="C35" i="3" s="1"/>
  <c r="D35" i="3" s="1"/>
  <c r="H10" i="6"/>
  <c r="J10" i="6" s="1"/>
  <c r="C9" i="3" s="1"/>
  <c r="D9" i="3" s="1"/>
  <c r="H37" i="6"/>
  <c r="J37" i="6" s="1"/>
  <c r="C36" i="3" s="1"/>
  <c r="D36" i="3" s="1"/>
  <c r="F6" i="6"/>
  <c r="G6" i="6"/>
  <c r="G42" i="6" s="1"/>
  <c r="I32" i="6" s="1"/>
  <c r="J32" i="6" s="1"/>
  <c r="C31" i="3" s="1"/>
  <c r="D31" i="3" s="1"/>
  <c r="C42" i="6"/>
  <c r="F39" i="3" l="1"/>
  <c r="E43" i="11" s="1"/>
  <c r="X39" i="3"/>
  <c r="F43" i="11" s="1"/>
  <c r="AB39" i="3"/>
  <c r="G43" i="11" s="1"/>
  <c r="E39" i="3"/>
  <c r="C19" i="3"/>
  <c r="D19" i="3" s="1"/>
  <c r="C23" i="11" s="1"/>
  <c r="E17" i="3"/>
  <c r="D21" i="11" s="1"/>
  <c r="F17" i="3"/>
  <c r="E21" i="11" s="1"/>
  <c r="X17" i="3"/>
  <c r="AB17" i="3"/>
  <c r="G21" i="11" s="1"/>
  <c r="E25" i="3"/>
  <c r="D29" i="11" s="1"/>
  <c r="F25" i="3"/>
  <c r="E29" i="11" s="1"/>
  <c r="X25" i="3"/>
  <c r="F29" i="11" s="1"/>
  <c r="AB25" i="3"/>
  <c r="AB26" i="3"/>
  <c r="G30" i="11" s="1"/>
  <c r="X26" i="3"/>
  <c r="F30" i="11" s="1"/>
  <c r="E26" i="3"/>
  <c r="D30" i="11" s="1"/>
  <c r="F26" i="3"/>
  <c r="C11" i="3"/>
  <c r="D11" i="3" s="1"/>
  <c r="C15" i="11" s="1"/>
  <c r="C37" i="3"/>
  <c r="D37" i="3" s="1"/>
  <c r="AB40" i="3"/>
  <c r="E40" i="3"/>
  <c r="D44" i="11" s="1"/>
  <c r="F40" i="3"/>
  <c r="E44" i="11" s="1"/>
  <c r="X40" i="3"/>
  <c r="F44" i="11" s="1"/>
  <c r="E14" i="3"/>
  <c r="D18" i="11" s="1"/>
  <c r="F14" i="3"/>
  <c r="E18" i="11" s="1"/>
  <c r="X14" i="3"/>
  <c r="F18" i="11" s="1"/>
  <c r="AB14" i="3"/>
  <c r="G18" i="11" s="1"/>
  <c r="C38" i="3"/>
  <c r="D38" i="3" s="1"/>
  <c r="C42" i="11" s="1"/>
  <c r="C12" i="3"/>
  <c r="D12" i="3" s="1"/>
  <c r="C16" i="11" s="1"/>
  <c r="E33" i="3"/>
  <c r="D37" i="11" s="1"/>
  <c r="F33" i="3"/>
  <c r="E37" i="11" s="1"/>
  <c r="X33" i="3"/>
  <c r="F37" i="11" s="1"/>
  <c r="AB33" i="3"/>
  <c r="G37" i="11" s="1"/>
  <c r="AB7" i="3"/>
  <c r="G11" i="11" s="1"/>
  <c r="E7" i="3"/>
  <c r="D11" i="11" s="1"/>
  <c r="F7" i="3"/>
  <c r="E11" i="11" s="1"/>
  <c r="X7" i="3"/>
  <c r="F11" i="11" s="1"/>
  <c r="C23" i="3"/>
  <c r="D23" i="3" s="1"/>
  <c r="E36" i="3"/>
  <c r="D40" i="11" s="1"/>
  <c r="X36" i="3"/>
  <c r="F40" i="11" s="1"/>
  <c r="F36" i="3"/>
  <c r="E40" i="11" s="1"/>
  <c r="AB36" i="3"/>
  <c r="G40" i="11" s="1"/>
  <c r="C34" i="3"/>
  <c r="D34" i="3" s="1"/>
  <c r="C18" i="3"/>
  <c r="D18" i="3" s="1"/>
  <c r="C22" i="11" s="1"/>
  <c r="F30" i="3"/>
  <c r="E34" i="11" s="1"/>
  <c r="E30" i="3"/>
  <c r="D34" i="11" s="1"/>
  <c r="X30" i="3"/>
  <c r="AB30" i="3"/>
  <c r="G34" i="11" s="1"/>
  <c r="C20" i="3"/>
  <c r="D20" i="3" s="1"/>
  <c r="C24" i="11" s="1"/>
  <c r="E22" i="3"/>
  <c r="D26" i="11" s="1"/>
  <c r="F22" i="3"/>
  <c r="E26" i="11" s="1"/>
  <c r="X22" i="3"/>
  <c r="F26" i="11" s="1"/>
  <c r="AB22" i="3"/>
  <c r="G26" i="11" s="1"/>
  <c r="E8" i="3"/>
  <c r="D12" i="11" s="1"/>
  <c r="X8" i="3"/>
  <c r="F12" i="11" s="1"/>
  <c r="F8" i="3"/>
  <c r="E12" i="11" s="1"/>
  <c r="AB8" i="3"/>
  <c r="G12" i="11" s="1"/>
  <c r="E6" i="3"/>
  <c r="D10" i="11" s="1"/>
  <c r="F6" i="3"/>
  <c r="E10" i="11" s="1"/>
  <c r="X6" i="3"/>
  <c r="F10" i="11" s="1"/>
  <c r="AB6" i="3"/>
  <c r="G10" i="11" s="1"/>
  <c r="E9" i="3"/>
  <c r="D13" i="11" s="1"/>
  <c r="F9" i="3"/>
  <c r="E13" i="11" s="1"/>
  <c r="X9" i="3"/>
  <c r="F13" i="11" s="1"/>
  <c r="AB9" i="3"/>
  <c r="X29" i="3"/>
  <c r="F33" i="11" s="1"/>
  <c r="E29" i="3"/>
  <c r="D33" i="11" s="1"/>
  <c r="F29" i="3"/>
  <c r="E33" i="11" s="1"/>
  <c r="AB29" i="3"/>
  <c r="G33" i="11" s="1"/>
  <c r="C15" i="3"/>
  <c r="D15" i="3" s="1"/>
  <c r="C32" i="3"/>
  <c r="D32" i="3" s="1"/>
  <c r="C36" i="11" s="1"/>
  <c r="AB31" i="3"/>
  <c r="G35" i="11" s="1"/>
  <c r="E31" i="3"/>
  <c r="D35" i="11" s="1"/>
  <c r="F31" i="3"/>
  <c r="E35" i="11" s="1"/>
  <c r="X31" i="3"/>
  <c r="F35" i="11" s="1"/>
  <c r="C13" i="3"/>
  <c r="D13" i="3" s="1"/>
  <c r="C17" i="11" s="1"/>
  <c r="AB21" i="3"/>
  <c r="G25" i="11" s="1"/>
  <c r="E21" i="3"/>
  <c r="F21" i="3"/>
  <c r="E25" i="11" s="1"/>
  <c r="X21" i="3"/>
  <c r="F25" i="11" s="1"/>
  <c r="F35" i="3"/>
  <c r="E39" i="11" s="1"/>
  <c r="X35" i="3"/>
  <c r="F39" i="11" s="1"/>
  <c r="AB35" i="3"/>
  <c r="G39" i="11" s="1"/>
  <c r="E35" i="3"/>
  <c r="D39" i="11" s="1"/>
  <c r="F16" i="3"/>
  <c r="E20" i="11" s="1"/>
  <c r="X16" i="3"/>
  <c r="F20" i="11" s="1"/>
  <c r="AB16" i="3"/>
  <c r="G20" i="11" s="1"/>
  <c r="E16" i="3"/>
  <c r="D20" i="11" s="1"/>
  <c r="X27" i="3"/>
  <c r="F31" i="11" s="1"/>
  <c r="E27" i="3"/>
  <c r="D31" i="11" s="1"/>
  <c r="F27" i="3"/>
  <c r="E31" i="11" s="1"/>
  <c r="AB27" i="3"/>
  <c r="G31" i="11" s="1"/>
  <c r="C24" i="3"/>
  <c r="D24" i="3" s="1"/>
  <c r="C28" i="11" s="1"/>
  <c r="C10" i="3"/>
  <c r="D10" i="3" s="1"/>
  <c r="C21" i="11"/>
  <c r="F21" i="11"/>
  <c r="H6" i="6"/>
  <c r="F42" i="6"/>
  <c r="I29" i="6" s="1"/>
  <c r="C40" i="11"/>
  <c r="C12" i="11"/>
  <c r="C20" i="11"/>
  <c r="C10" i="11"/>
  <c r="C37" i="11"/>
  <c r="G29" i="11"/>
  <c r="C29" i="11"/>
  <c r="C13" i="11"/>
  <c r="C33" i="11"/>
  <c r="C31" i="11"/>
  <c r="C39" i="11"/>
  <c r="G44" i="11"/>
  <c r="C44" i="11"/>
  <c r="C34" i="11"/>
  <c r="D43" i="11"/>
  <c r="C43" i="11"/>
  <c r="C18" i="11"/>
  <c r="C30" i="11"/>
  <c r="E30" i="11"/>
  <c r="C11" i="11"/>
  <c r="C35" i="11"/>
  <c r="D25" i="11"/>
  <c r="C25" i="11"/>
  <c r="C26" i="11"/>
  <c r="AB10" i="3" l="1"/>
  <c r="E10" i="3"/>
  <c r="F10" i="3"/>
  <c r="X10" i="3"/>
  <c r="F34" i="11"/>
  <c r="G13" i="11"/>
  <c r="AB15" i="3"/>
  <c r="X15" i="3"/>
  <c r="E15" i="3"/>
  <c r="F15" i="3"/>
  <c r="F19" i="3"/>
  <c r="X19" i="3"/>
  <c r="E19" i="3"/>
  <c r="AB19" i="3"/>
  <c r="C14" i="11"/>
  <c r="AB24" i="3"/>
  <c r="E24" i="3"/>
  <c r="F24" i="3"/>
  <c r="X24" i="3"/>
  <c r="C19" i="11"/>
  <c r="E38" i="3"/>
  <c r="F38" i="3"/>
  <c r="X38" i="3"/>
  <c r="AB38" i="3"/>
  <c r="E11" i="3"/>
  <c r="F11" i="3"/>
  <c r="X11" i="3"/>
  <c r="AB11" i="3"/>
  <c r="AB18" i="3"/>
  <c r="E18" i="3"/>
  <c r="F18" i="3"/>
  <c r="X18" i="3"/>
  <c r="E20" i="3"/>
  <c r="AB20" i="3"/>
  <c r="F20" i="3"/>
  <c r="X20" i="3"/>
  <c r="X23" i="3"/>
  <c r="E23" i="3"/>
  <c r="F23" i="3"/>
  <c r="AB23" i="3"/>
  <c r="AB13" i="3"/>
  <c r="E13" i="3"/>
  <c r="F13" i="3"/>
  <c r="X13" i="3"/>
  <c r="AB34" i="3"/>
  <c r="E34" i="3"/>
  <c r="X34" i="3"/>
  <c r="F34" i="3"/>
  <c r="C27" i="11"/>
  <c r="E12" i="3"/>
  <c r="AB12" i="3"/>
  <c r="F12" i="3"/>
  <c r="X12" i="3"/>
  <c r="C38" i="11"/>
  <c r="AB37" i="3"/>
  <c r="X37" i="3"/>
  <c r="E37" i="3"/>
  <c r="F37" i="3"/>
  <c r="AB32" i="3"/>
  <c r="E32" i="3"/>
  <c r="F32" i="3"/>
  <c r="X32" i="3"/>
  <c r="C41" i="11"/>
  <c r="I42" i="6"/>
  <c r="J29" i="6"/>
  <c r="C28" i="3" s="1"/>
  <c r="D28" i="3" s="1"/>
  <c r="H42" i="6"/>
  <c r="J6" i="6"/>
  <c r="C5" i="3" s="1"/>
  <c r="G41" i="11" l="1"/>
  <c r="F38" i="11"/>
  <c r="F24" i="11"/>
  <c r="D22" i="11"/>
  <c r="G15" i="11"/>
  <c r="D23" i="11"/>
  <c r="X28" i="3"/>
  <c r="F32" i="11" s="1"/>
  <c r="E28" i="3"/>
  <c r="D32" i="11" s="1"/>
  <c r="F28" i="3"/>
  <c r="AB28" i="3"/>
  <c r="D38" i="11"/>
  <c r="E24" i="11"/>
  <c r="G42" i="11"/>
  <c r="E28" i="11"/>
  <c r="F23" i="11"/>
  <c r="E19" i="11"/>
  <c r="G24" i="11"/>
  <c r="G22" i="11"/>
  <c r="F15" i="11"/>
  <c r="F42" i="11"/>
  <c r="D28" i="11"/>
  <c r="E23" i="11"/>
  <c r="D19" i="11"/>
  <c r="D36" i="11"/>
  <c r="E17" i="11"/>
  <c r="E15" i="11"/>
  <c r="G28" i="11"/>
  <c r="F19" i="11"/>
  <c r="F14" i="11"/>
  <c r="G36" i="11"/>
  <c r="F17" i="11"/>
  <c r="F16" i="11"/>
  <c r="G27" i="11"/>
  <c r="E41" i="11"/>
  <c r="E16" i="11"/>
  <c r="E27" i="11"/>
  <c r="D15" i="11"/>
  <c r="D42" i="11"/>
  <c r="E14" i="11"/>
  <c r="G38" i="11"/>
  <c r="D24" i="11"/>
  <c r="E42" i="11"/>
  <c r="D41" i="11"/>
  <c r="G16" i="11"/>
  <c r="D17" i="11"/>
  <c r="D27" i="11"/>
  <c r="G19" i="11"/>
  <c r="D14" i="11"/>
  <c r="F36" i="11"/>
  <c r="F41" i="11"/>
  <c r="D16" i="11"/>
  <c r="G17" i="11"/>
  <c r="F27" i="11"/>
  <c r="F22" i="11"/>
  <c r="G23" i="11"/>
  <c r="D5" i="3"/>
  <c r="C41" i="3"/>
  <c r="E36" i="11"/>
  <c r="E38" i="11"/>
  <c r="E22" i="11"/>
  <c r="F28" i="11"/>
  <c r="G14" i="11"/>
  <c r="J42" i="6"/>
  <c r="C32" i="11"/>
  <c r="E32" i="11"/>
  <c r="F5" i="3" l="1"/>
  <c r="X5" i="3"/>
  <c r="E5" i="3"/>
  <c r="AB5" i="3"/>
  <c r="D41" i="3"/>
  <c r="G32" i="11"/>
  <c r="G6" i="13"/>
  <c r="D10" i="8"/>
  <c r="C9" i="11"/>
  <c r="C45" i="11" s="1"/>
  <c r="D20" i="8" s="1"/>
  <c r="C53" i="4" a="1"/>
  <c r="E41" i="3" l="1"/>
  <c r="K15" i="13" s="1"/>
  <c r="X41" i="3"/>
  <c r="O10" i="13" s="1"/>
  <c r="F41" i="3"/>
  <c r="AB41" i="3"/>
  <c r="O11" i="13" s="1"/>
  <c r="D9" i="11"/>
  <c r="D45" i="11" s="1"/>
  <c r="E20" i="8" s="1"/>
  <c r="G11" i="13"/>
  <c r="D11" i="8"/>
  <c r="E9" i="11"/>
  <c r="E45" i="11" s="1"/>
  <c r="F20" i="8" s="1"/>
  <c r="G9" i="11"/>
  <c r="G45" i="11" s="1"/>
  <c r="H20" i="8" s="1"/>
  <c r="F9" i="11"/>
  <c r="F45" i="11" s="1"/>
  <c r="G20" i="8" s="1"/>
  <c r="M53" i="4"/>
  <c r="D53" i="4"/>
  <c r="U53" i="4"/>
  <c r="AB53" i="4"/>
  <c r="K53" i="4"/>
  <c r="P53" i="4"/>
  <c r="Y53" i="4"/>
  <c r="AK53" i="4"/>
  <c r="Q53" i="4"/>
  <c r="Z53" i="4"/>
  <c r="AL53" i="4"/>
  <c r="I53" i="4"/>
  <c r="AD53" i="4"/>
  <c r="AH53" i="4"/>
  <c r="W53" i="4"/>
  <c r="AA53" i="4"/>
  <c r="R53" i="4"/>
  <c r="F53" i="4"/>
  <c r="AG53" i="4"/>
  <c r="C53" i="4"/>
  <c r="J53" i="4"/>
  <c r="AE53" i="4"/>
  <c r="H53" i="4"/>
  <c r="AJ53" i="4"/>
  <c r="AF53" i="4"/>
  <c r="S53" i="4"/>
  <c r="G53" i="4"/>
  <c r="AC53" i="4"/>
  <c r="X53" i="4"/>
  <c r="AI53" i="4"/>
  <c r="L53" i="4"/>
  <c r="O53" i="4"/>
  <c r="N53" i="4"/>
  <c r="E53" i="4"/>
  <c r="T53" i="4"/>
  <c r="V53" i="4"/>
  <c r="K16" i="13" l="1"/>
  <c r="X75" i="4"/>
  <c r="X63" i="4"/>
  <c r="X87" i="4"/>
  <c r="X56" i="4"/>
  <c r="X71" i="4"/>
  <c r="X70" i="4"/>
  <c r="X88" i="4"/>
  <c r="X81" i="4"/>
  <c r="X89" i="4"/>
  <c r="X67" i="4"/>
  <c r="X74" i="4"/>
  <c r="X64" i="4"/>
  <c r="X86" i="4"/>
  <c r="X76" i="4"/>
  <c r="X57" i="4"/>
  <c r="X59" i="4"/>
  <c r="X79" i="4"/>
  <c r="X78" i="4"/>
  <c r="X83" i="4"/>
  <c r="X72" i="4"/>
  <c r="X68" i="4"/>
  <c r="X54" i="4"/>
  <c r="X69" i="4"/>
  <c r="X85" i="4"/>
  <c r="X73" i="4"/>
  <c r="X80" i="4"/>
  <c r="X82" i="4"/>
  <c r="X84" i="4"/>
  <c r="X65" i="4"/>
  <c r="X55" i="4"/>
  <c r="X66" i="4"/>
  <c r="X77" i="4"/>
  <c r="X61" i="4"/>
  <c r="X60" i="4"/>
  <c r="X58" i="4"/>
  <c r="X62" i="4"/>
  <c r="J58" i="4"/>
  <c r="J65" i="4"/>
  <c r="J54" i="4"/>
  <c r="J63" i="4"/>
  <c r="J81" i="4"/>
  <c r="J82" i="4"/>
  <c r="J75" i="4"/>
  <c r="J60" i="4"/>
  <c r="J80" i="4"/>
  <c r="J70" i="4"/>
  <c r="J62" i="4"/>
  <c r="J67" i="4"/>
  <c r="J77" i="4"/>
  <c r="J59" i="4"/>
  <c r="J55" i="4"/>
  <c r="J76" i="4"/>
  <c r="J56" i="4"/>
  <c r="J68" i="4"/>
  <c r="J79" i="4"/>
  <c r="J88" i="4"/>
  <c r="J73" i="4"/>
  <c r="J83" i="4"/>
  <c r="J74" i="4"/>
  <c r="J69" i="4"/>
  <c r="J86" i="4"/>
  <c r="J66" i="4"/>
  <c r="J72" i="4"/>
  <c r="J87" i="4"/>
  <c r="J85" i="4"/>
  <c r="J57" i="4"/>
  <c r="J84" i="4"/>
  <c r="J78" i="4"/>
  <c r="J89" i="4"/>
  <c r="J64" i="4"/>
  <c r="J71" i="4"/>
  <c r="J61" i="4"/>
  <c r="AD78" i="4"/>
  <c r="AD67" i="4"/>
  <c r="AD70" i="4"/>
  <c r="AD81" i="4"/>
  <c r="AD63" i="4"/>
  <c r="AD82" i="4"/>
  <c r="AD65" i="4"/>
  <c r="AD79" i="4"/>
  <c r="AD69" i="4"/>
  <c r="AD71" i="4"/>
  <c r="AD62" i="4"/>
  <c r="AD77" i="4"/>
  <c r="AD84" i="4"/>
  <c r="AD54" i="4"/>
  <c r="AD59" i="4"/>
  <c r="AD57" i="4"/>
  <c r="AD85" i="4"/>
  <c r="AD83" i="4"/>
  <c r="AD89" i="4"/>
  <c r="AD58" i="4"/>
  <c r="AD73" i="4"/>
  <c r="AD56" i="4"/>
  <c r="AD88" i="4"/>
  <c r="AD75" i="4"/>
  <c r="AD64" i="4"/>
  <c r="AD72" i="4"/>
  <c r="AD87" i="4"/>
  <c r="AD61" i="4"/>
  <c r="AD76" i="4"/>
  <c r="AD80" i="4"/>
  <c r="AD60" i="4"/>
  <c r="AD74" i="4"/>
  <c r="AD68" i="4"/>
  <c r="AD66" i="4"/>
  <c r="AD86" i="4"/>
  <c r="AD55" i="4"/>
  <c r="K54" i="4"/>
  <c r="K87" i="4"/>
  <c r="K76" i="4"/>
  <c r="K67" i="4"/>
  <c r="K83" i="4"/>
  <c r="K55" i="4"/>
  <c r="K61" i="4"/>
  <c r="K68" i="4"/>
  <c r="K79" i="4"/>
  <c r="K66" i="4"/>
  <c r="K74" i="4"/>
  <c r="K78" i="4"/>
  <c r="K81" i="4"/>
  <c r="K89" i="4"/>
  <c r="K84" i="4"/>
  <c r="K75" i="4"/>
  <c r="K60" i="4"/>
  <c r="K59" i="4"/>
  <c r="K88" i="4"/>
  <c r="K64" i="4"/>
  <c r="K57" i="4"/>
  <c r="K82" i="4"/>
  <c r="K65" i="4"/>
  <c r="K71" i="4"/>
  <c r="K80" i="4"/>
  <c r="K72" i="4"/>
  <c r="K69" i="4"/>
  <c r="K73" i="4"/>
  <c r="K62" i="4"/>
  <c r="K86" i="4"/>
  <c r="K77" i="4"/>
  <c r="K58" i="4"/>
  <c r="K70" i="4"/>
  <c r="K56" i="4"/>
  <c r="K85" i="4"/>
  <c r="K63" i="4"/>
  <c r="AI61" i="4"/>
  <c r="AI55" i="4"/>
  <c r="AI59" i="4"/>
  <c r="AI85" i="4"/>
  <c r="AI81" i="4"/>
  <c r="AI77" i="4"/>
  <c r="AI64" i="4"/>
  <c r="AI82" i="4"/>
  <c r="AI86" i="4"/>
  <c r="AI76" i="4"/>
  <c r="AI75" i="4"/>
  <c r="AI87" i="4"/>
  <c r="AI58" i="4"/>
  <c r="AI84" i="4"/>
  <c r="AI72" i="4"/>
  <c r="AI89" i="4"/>
  <c r="AI60" i="4"/>
  <c r="AI67" i="4"/>
  <c r="AI70" i="4"/>
  <c r="AI74" i="4"/>
  <c r="AI73" i="4"/>
  <c r="AI78" i="4"/>
  <c r="AI80" i="4"/>
  <c r="AI56" i="4"/>
  <c r="AI83" i="4"/>
  <c r="AI57" i="4"/>
  <c r="AI62" i="4"/>
  <c r="AI79" i="4"/>
  <c r="AI69" i="4"/>
  <c r="AI54" i="4"/>
  <c r="AI68" i="4"/>
  <c r="AI65" i="4"/>
  <c r="AI63" i="4"/>
  <c r="AI71" i="4"/>
  <c r="AI66" i="4"/>
  <c r="AI88" i="4"/>
  <c r="V59" i="4"/>
  <c r="V73" i="4"/>
  <c r="V82" i="4"/>
  <c r="V70" i="4"/>
  <c r="V75" i="4"/>
  <c r="V61" i="4"/>
  <c r="V76" i="4"/>
  <c r="V65" i="4"/>
  <c r="V87" i="4"/>
  <c r="V79" i="4"/>
  <c r="V88" i="4"/>
  <c r="V62" i="4"/>
  <c r="V66" i="4"/>
  <c r="V56" i="4"/>
  <c r="V69" i="4"/>
  <c r="V84" i="4"/>
  <c r="V89" i="4"/>
  <c r="V64" i="4"/>
  <c r="V81" i="4"/>
  <c r="V80" i="4"/>
  <c r="V85" i="4"/>
  <c r="V60" i="4"/>
  <c r="V67" i="4"/>
  <c r="V83" i="4"/>
  <c r="V57" i="4"/>
  <c r="V74" i="4"/>
  <c r="V86" i="4"/>
  <c r="V55" i="4"/>
  <c r="V78" i="4"/>
  <c r="V54" i="4"/>
  <c r="V72" i="4"/>
  <c r="V58" i="4"/>
  <c r="V63" i="4"/>
  <c r="V77" i="4"/>
  <c r="V71" i="4"/>
  <c r="V68" i="4"/>
  <c r="AC56" i="4"/>
  <c r="AC63" i="4"/>
  <c r="AC88" i="4"/>
  <c r="AC75" i="4"/>
  <c r="AC84" i="4"/>
  <c r="AC62" i="4"/>
  <c r="AC72" i="4"/>
  <c r="AC81" i="4"/>
  <c r="AC80" i="4"/>
  <c r="AC76" i="4"/>
  <c r="AC66" i="4"/>
  <c r="AC82" i="4"/>
  <c r="AC59" i="4"/>
  <c r="AC70" i="4"/>
  <c r="AC65" i="4"/>
  <c r="AC79" i="4"/>
  <c r="AC83" i="4"/>
  <c r="AC85" i="4"/>
  <c r="AC61" i="4"/>
  <c r="AC54" i="4"/>
  <c r="AC74" i="4"/>
  <c r="AC71" i="4"/>
  <c r="AC67" i="4"/>
  <c r="AC58" i="4"/>
  <c r="AC77" i="4"/>
  <c r="AC60" i="4"/>
  <c r="AC55" i="4"/>
  <c r="AC69" i="4"/>
  <c r="AC87" i="4"/>
  <c r="AC64" i="4"/>
  <c r="AC89" i="4"/>
  <c r="AC68" i="4"/>
  <c r="AC78" i="4"/>
  <c r="AC57" i="4"/>
  <c r="AC86" i="4"/>
  <c r="AC73" i="4"/>
  <c r="C82" i="4"/>
  <c r="C75" i="4"/>
  <c r="C58" i="4"/>
  <c r="C83" i="4"/>
  <c r="C78" i="4"/>
  <c r="C71" i="4"/>
  <c r="C65" i="4"/>
  <c r="C57" i="4"/>
  <c r="C76" i="4"/>
  <c r="C89" i="4"/>
  <c r="C70" i="4"/>
  <c r="C81" i="4"/>
  <c r="C55" i="4"/>
  <c r="C86" i="4"/>
  <c r="AM53" i="4"/>
  <c r="C77" i="4"/>
  <c r="C62" i="4"/>
  <c r="C67" i="4"/>
  <c r="C79" i="4"/>
  <c r="C72" i="4"/>
  <c r="C87" i="4"/>
  <c r="C68" i="4"/>
  <c r="C69" i="4"/>
  <c r="C66" i="4"/>
  <c r="C84" i="4"/>
  <c r="C85" i="4"/>
  <c r="C74" i="4"/>
  <c r="C73" i="4"/>
  <c r="C59" i="4"/>
  <c r="C54" i="4"/>
  <c r="C61" i="4"/>
  <c r="C88" i="4"/>
  <c r="C80" i="4"/>
  <c r="C63" i="4"/>
  <c r="C56" i="4"/>
  <c r="C60" i="4"/>
  <c r="C64" i="4"/>
  <c r="I70" i="4"/>
  <c r="I86" i="4"/>
  <c r="I83" i="4"/>
  <c r="I56" i="4"/>
  <c r="I65" i="4"/>
  <c r="I75" i="4"/>
  <c r="I82" i="4"/>
  <c r="I88" i="4"/>
  <c r="I67" i="4"/>
  <c r="I54" i="4"/>
  <c r="I66" i="4"/>
  <c r="I74" i="4"/>
  <c r="I61" i="4"/>
  <c r="I80" i="4"/>
  <c r="I59" i="4"/>
  <c r="I71" i="4"/>
  <c r="I84" i="4"/>
  <c r="I76" i="4"/>
  <c r="I78" i="4"/>
  <c r="I68" i="4"/>
  <c r="I63" i="4"/>
  <c r="I79" i="4"/>
  <c r="I60" i="4"/>
  <c r="I62" i="4"/>
  <c r="I69" i="4"/>
  <c r="I55" i="4"/>
  <c r="I77" i="4"/>
  <c r="I57" i="4"/>
  <c r="I81" i="4"/>
  <c r="I72" i="4"/>
  <c r="I87" i="4"/>
  <c r="I73" i="4"/>
  <c r="I85" i="4"/>
  <c r="I58" i="4"/>
  <c r="I64" i="4"/>
  <c r="I89" i="4"/>
  <c r="AB56" i="4"/>
  <c r="AB86" i="4"/>
  <c r="AB75" i="4"/>
  <c r="AB60" i="4"/>
  <c r="AB71" i="4"/>
  <c r="AB61" i="4"/>
  <c r="AB68" i="4"/>
  <c r="AB81" i="4"/>
  <c r="AB87" i="4"/>
  <c r="AB57" i="4"/>
  <c r="AB59" i="4"/>
  <c r="AB54" i="4"/>
  <c r="AB69" i="4"/>
  <c r="AB64" i="4"/>
  <c r="AB80" i="4"/>
  <c r="AB76" i="4"/>
  <c r="AB89" i="4"/>
  <c r="AB72" i="4"/>
  <c r="AB83" i="4"/>
  <c r="AB88" i="4"/>
  <c r="AB79" i="4"/>
  <c r="AB63" i="4"/>
  <c r="AB66" i="4"/>
  <c r="AB73" i="4"/>
  <c r="AB78" i="4"/>
  <c r="AB84" i="4"/>
  <c r="AB85" i="4"/>
  <c r="AB74" i="4"/>
  <c r="AB55" i="4"/>
  <c r="AB77" i="4"/>
  <c r="AB67" i="4"/>
  <c r="AB62" i="4"/>
  <c r="AB65" i="4"/>
  <c r="AB70" i="4"/>
  <c r="AB58" i="4"/>
  <c r="AB82" i="4"/>
  <c r="G81" i="4"/>
  <c r="G73" i="4"/>
  <c r="G61" i="4"/>
  <c r="G89" i="4"/>
  <c r="G87" i="4"/>
  <c r="G72" i="4"/>
  <c r="G71" i="4"/>
  <c r="G76" i="4"/>
  <c r="G88" i="4"/>
  <c r="G84" i="4"/>
  <c r="G70" i="4"/>
  <c r="G83" i="4"/>
  <c r="G80" i="4"/>
  <c r="G55" i="4"/>
  <c r="G56" i="4"/>
  <c r="G63" i="4"/>
  <c r="G59" i="4"/>
  <c r="G82" i="4"/>
  <c r="G86" i="4"/>
  <c r="G58" i="4"/>
  <c r="G67" i="4"/>
  <c r="G66" i="4"/>
  <c r="G75" i="4"/>
  <c r="G74" i="4"/>
  <c r="G65" i="4"/>
  <c r="G62" i="4"/>
  <c r="G57" i="4"/>
  <c r="G77" i="4"/>
  <c r="G69" i="4"/>
  <c r="G60" i="4"/>
  <c r="G68" i="4"/>
  <c r="G64" i="4"/>
  <c r="G79" i="4"/>
  <c r="G85" i="4"/>
  <c r="G78" i="4"/>
  <c r="G54" i="4"/>
  <c r="AG59" i="4"/>
  <c r="AG67" i="4"/>
  <c r="AG88" i="4"/>
  <c r="AG89" i="4"/>
  <c r="AG86" i="4"/>
  <c r="AG65" i="4"/>
  <c r="AG71" i="4"/>
  <c r="AG54" i="4"/>
  <c r="AG72" i="4"/>
  <c r="AG69" i="4"/>
  <c r="AG63" i="4"/>
  <c r="AG55" i="4"/>
  <c r="AG78" i="4"/>
  <c r="AG57" i="4"/>
  <c r="AG84" i="4"/>
  <c r="AG73" i="4"/>
  <c r="AG82" i="4"/>
  <c r="AG79" i="4"/>
  <c r="AG74" i="4"/>
  <c r="AG60" i="4"/>
  <c r="AG68" i="4"/>
  <c r="AG56" i="4"/>
  <c r="AG83" i="4"/>
  <c r="AG80" i="4"/>
  <c r="AG61" i="4"/>
  <c r="AG77" i="4"/>
  <c r="AG87" i="4"/>
  <c r="AG85" i="4"/>
  <c r="AG70" i="4"/>
  <c r="AG75" i="4"/>
  <c r="AG76" i="4"/>
  <c r="AG81" i="4"/>
  <c r="AG66" i="4"/>
  <c r="AG58" i="4"/>
  <c r="AG64" i="4"/>
  <c r="AG62" i="4"/>
  <c r="U66" i="4"/>
  <c r="U73" i="4"/>
  <c r="U89" i="4"/>
  <c r="U63" i="4"/>
  <c r="U83" i="4"/>
  <c r="U56" i="4"/>
  <c r="U57" i="4"/>
  <c r="U68" i="4"/>
  <c r="U77" i="4"/>
  <c r="U79" i="4"/>
  <c r="U58" i="4"/>
  <c r="U87" i="4"/>
  <c r="U62" i="4"/>
  <c r="U59" i="4"/>
  <c r="U65" i="4"/>
  <c r="U71" i="4"/>
  <c r="U88" i="4"/>
  <c r="U76" i="4"/>
  <c r="U85" i="4"/>
  <c r="U69" i="4"/>
  <c r="U70" i="4"/>
  <c r="U61" i="4"/>
  <c r="U82" i="4"/>
  <c r="U54" i="4"/>
  <c r="U80" i="4"/>
  <c r="U81" i="4"/>
  <c r="U67" i="4"/>
  <c r="U55" i="4"/>
  <c r="U74" i="4"/>
  <c r="U72" i="4"/>
  <c r="U78" i="4"/>
  <c r="U60" i="4"/>
  <c r="U75" i="4"/>
  <c r="U64" i="4"/>
  <c r="U86" i="4"/>
  <c r="U84" i="4"/>
  <c r="P63" i="4"/>
  <c r="P73" i="4"/>
  <c r="P65" i="4"/>
  <c r="P85" i="4"/>
  <c r="P66" i="4"/>
  <c r="P86" i="4"/>
  <c r="P58" i="4"/>
  <c r="P79" i="4"/>
  <c r="P70" i="4"/>
  <c r="P84" i="4"/>
  <c r="P56" i="4"/>
  <c r="P87" i="4"/>
  <c r="P62" i="4"/>
  <c r="P77" i="4"/>
  <c r="P61" i="4"/>
  <c r="P76" i="4"/>
  <c r="P82" i="4"/>
  <c r="P80" i="4"/>
  <c r="P54" i="4"/>
  <c r="P68" i="4"/>
  <c r="P71" i="4"/>
  <c r="P75" i="4"/>
  <c r="P88" i="4"/>
  <c r="P64" i="4"/>
  <c r="P59" i="4"/>
  <c r="P57" i="4"/>
  <c r="P74" i="4"/>
  <c r="P69" i="4"/>
  <c r="P60" i="4"/>
  <c r="P72" i="4"/>
  <c r="P83" i="4"/>
  <c r="P67" i="4"/>
  <c r="P81" i="4"/>
  <c r="P78" i="4"/>
  <c r="P89" i="4"/>
  <c r="P55" i="4"/>
  <c r="AH86" i="4"/>
  <c r="AH68" i="4"/>
  <c r="AH85" i="4"/>
  <c r="AH62" i="4"/>
  <c r="AH72" i="4"/>
  <c r="AH74" i="4"/>
  <c r="AH79" i="4"/>
  <c r="AH67" i="4"/>
  <c r="AH65" i="4"/>
  <c r="AH66" i="4"/>
  <c r="AH76" i="4"/>
  <c r="AH87" i="4"/>
  <c r="AH57" i="4"/>
  <c r="AH59" i="4"/>
  <c r="AH83" i="4"/>
  <c r="AH60" i="4"/>
  <c r="AH58" i="4"/>
  <c r="AH63" i="4"/>
  <c r="AH77" i="4"/>
  <c r="AH84" i="4"/>
  <c r="AH70" i="4"/>
  <c r="AH55" i="4"/>
  <c r="AH78" i="4"/>
  <c r="AH69" i="4"/>
  <c r="AH88" i="4"/>
  <c r="AH64" i="4"/>
  <c r="AH81" i="4"/>
  <c r="AH80" i="4"/>
  <c r="AH54" i="4"/>
  <c r="AH56" i="4"/>
  <c r="AH73" i="4"/>
  <c r="AH61" i="4"/>
  <c r="AH75" i="4"/>
  <c r="AH82" i="4"/>
  <c r="AH71" i="4"/>
  <c r="AH89" i="4"/>
  <c r="T89" i="4"/>
  <c r="T54" i="4"/>
  <c r="T77" i="4"/>
  <c r="T70" i="4"/>
  <c r="T79" i="4"/>
  <c r="T63" i="4"/>
  <c r="T84" i="4"/>
  <c r="T83" i="4"/>
  <c r="T56" i="4"/>
  <c r="T78" i="4"/>
  <c r="T65" i="4"/>
  <c r="T82" i="4"/>
  <c r="T69" i="4"/>
  <c r="T71" i="4"/>
  <c r="T75" i="4"/>
  <c r="T57" i="4"/>
  <c r="T59" i="4"/>
  <c r="T68" i="4"/>
  <c r="T64" i="4"/>
  <c r="T73" i="4"/>
  <c r="T87" i="4"/>
  <c r="T55" i="4"/>
  <c r="T67" i="4"/>
  <c r="T74" i="4"/>
  <c r="T86" i="4"/>
  <c r="T61" i="4"/>
  <c r="T62" i="4"/>
  <c r="T72" i="4"/>
  <c r="T88" i="4"/>
  <c r="T58" i="4"/>
  <c r="T76" i="4"/>
  <c r="T66" i="4"/>
  <c r="T85" i="4"/>
  <c r="T60" i="4"/>
  <c r="T80" i="4"/>
  <c r="T81" i="4"/>
  <c r="AL61" i="4"/>
  <c r="AL63" i="4"/>
  <c r="AL85" i="4"/>
  <c r="AL54" i="4"/>
  <c r="AL76" i="4"/>
  <c r="AL67" i="4"/>
  <c r="AL64" i="4"/>
  <c r="AL73" i="4"/>
  <c r="AL71" i="4"/>
  <c r="AL89" i="4"/>
  <c r="AL62" i="4"/>
  <c r="AL55" i="4"/>
  <c r="AL88" i="4"/>
  <c r="AL74" i="4"/>
  <c r="AL69" i="4"/>
  <c r="AL66" i="4"/>
  <c r="AL82" i="4"/>
  <c r="AL80" i="4"/>
  <c r="AL87" i="4"/>
  <c r="AL86" i="4"/>
  <c r="AL57" i="4"/>
  <c r="AL60" i="4"/>
  <c r="AL72" i="4"/>
  <c r="AL78" i="4"/>
  <c r="AL77" i="4"/>
  <c r="AL84" i="4"/>
  <c r="AL81" i="4"/>
  <c r="AL75" i="4"/>
  <c r="AL65" i="4"/>
  <c r="AL79" i="4"/>
  <c r="AL68" i="4"/>
  <c r="AL56" i="4"/>
  <c r="AL59" i="4"/>
  <c r="AL83" i="4"/>
  <c r="AL58" i="4"/>
  <c r="AL70" i="4"/>
  <c r="E75" i="4"/>
  <c r="E69" i="4"/>
  <c r="E70" i="4"/>
  <c r="E81" i="4"/>
  <c r="E84" i="4"/>
  <c r="E82" i="4"/>
  <c r="E56" i="4"/>
  <c r="E64" i="4"/>
  <c r="E59" i="4"/>
  <c r="E83" i="4"/>
  <c r="E77" i="4"/>
  <c r="E85" i="4"/>
  <c r="E78" i="4"/>
  <c r="E71" i="4"/>
  <c r="E86" i="4"/>
  <c r="E68" i="4"/>
  <c r="E79" i="4"/>
  <c r="E55" i="4"/>
  <c r="E66" i="4"/>
  <c r="E76" i="4"/>
  <c r="E61" i="4"/>
  <c r="E67" i="4"/>
  <c r="E87" i="4"/>
  <c r="E80" i="4"/>
  <c r="E62" i="4"/>
  <c r="E73" i="4"/>
  <c r="E65" i="4"/>
  <c r="E60" i="4"/>
  <c r="E89" i="4"/>
  <c r="E88" i="4"/>
  <c r="E72" i="4"/>
  <c r="E57" i="4"/>
  <c r="E54" i="4"/>
  <c r="E63" i="4"/>
  <c r="E74" i="4"/>
  <c r="E58" i="4"/>
  <c r="S69" i="4"/>
  <c r="S66" i="4"/>
  <c r="S70" i="4"/>
  <c r="S88" i="4"/>
  <c r="S81" i="4"/>
  <c r="S73" i="4"/>
  <c r="S55" i="4"/>
  <c r="S65" i="4"/>
  <c r="S83" i="4"/>
  <c r="S82" i="4"/>
  <c r="S89" i="4"/>
  <c r="S64" i="4"/>
  <c r="S63" i="4"/>
  <c r="S84" i="4"/>
  <c r="S77" i="4"/>
  <c r="S79" i="4"/>
  <c r="S56" i="4"/>
  <c r="S58" i="4"/>
  <c r="S75" i="4"/>
  <c r="S59" i="4"/>
  <c r="S62" i="4"/>
  <c r="S74" i="4"/>
  <c r="S60" i="4"/>
  <c r="S57" i="4"/>
  <c r="S61" i="4"/>
  <c r="S76" i="4"/>
  <c r="S67" i="4"/>
  <c r="S71" i="4"/>
  <c r="S80" i="4"/>
  <c r="S68" i="4"/>
  <c r="S72" i="4"/>
  <c r="S78" i="4"/>
  <c r="S87" i="4"/>
  <c r="S54" i="4"/>
  <c r="S85" i="4"/>
  <c r="S86" i="4"/>
  <c r="F84" i="4"/>
  <c r="F56" i="4"/>
  <c r="F85" i="4"/>
  <c r="F81" i="4"/>
  <c r="F72" i="4"/>
  <c r="F78" i="4"/>
  <c r="F75" i="4"/>
  <c r="F82" i="4"/>
  <c r="F89" i="4"/>
  <c r="F59" i="4"/>
  <c r="F66" i="4"/>
  <c r="F71" i="4"/>
  <c r="F67" i="4"/>
  <c r="F73" i="4"/>
  <c r="F70" i="4"/>
  <c r="F80" i="4"/>
  <c r="F63" i="4"/>
  <c r="F55" i="4"/>
  <c r="F58" i="4"/>
  <c r="F64" i="4"/>
  <c r="F88" i="4"/>
  <c r="F77" i="4"/>
  <c r="F65" i="4"/>
  <c r="F83" i="4"/>
  <c r="F62" i="4"/>
  <c r="F54" i="4"/>
  <c r="F60" i="4"/>
  <c r="F87" i="4"/>
  <c r="F61" i="4"/>
  <c r="F86" i="4"/>
  <c r="F74" i="4"/>
  <c r="F68" i="4"/>
  <c r="F69" i="4"/>
  <c r="F79" i="4"/>
  <c r="F76" i="4"/>
  <c r="F57" i="4"/>
  <c r="Z84" i="4"/>
  <c r="Z67" i="4"/>
  <c r="Z82" i="4"/>
  <c r="Z54" i="4"/>
  <c r="Z80" i="4"/>
  <c r="Z81" i="4"/>
  <c r="Z78" i="4"/>
  <c r="Z69" i="4"/>
  <c r="Z88" i="4"/>
  <c r="Z83" i="4"/>
  <c r="Z75" i="4"/>
  <c r="Z74" i="4"/>
  <c r="Z56" i="4"/>
  <c r="Z70" i="4"/>
  <c r="Z79" i="4"/>
  <c r="Z73" i="4"/>
  <c r="Z68" i="4"/>
  <c r="Z72" i="4"/>
  <c r="Z58" i="4"/>
  <c r="Z76" i="4"/>
  <c r="Z86" i="4"/>
  <c r="Z89" i="4"/>
  <c r="Z77" i="4"/>
  <c r="Z55" i="4"/>
  <c r="Z64" i="4"/>
  <c r="Z71" i="4"/>
  <c r="Z61" i="4"/>
  <c r="Z85" i="4"/>
  <c r="Z87" i="4"/>
  <c r="Z63" i="4"/>
  <c r="Z60" i="4"/>
  <c r="Z59" i="4"/>
  <c r="Z65" i="4"/>
  <c r="Z57" i="4"/>
  <c r="Z66" i="4"/>
  <c r="Z62" i="4"/>
  <c r="D60" i="4"/>
  <c r="D81" i="4"/>
  <c r="D82" i="4"/>
  <c r="D67" i="4"/>
  <c r="D76" i="4"/>
  <c r="D58" i="4"/>
  <c r="D72" i="4"/>
  <c r="D64" i="4"/>
  <c r="D77" i="4"/>
  <c r="D84" i="4"/>
  <c r="D68" i="4"/>
  <c r="D86" i="4"/>
  <c r="D85" i="4"/>
  <c r="D83" i="4"/>
  <c r="D57" i="4"/>
  <c r="D65" i="4"/>
  <c r="D55" i="4"/>
  <c r="D66" i="4"/>
  <c r="D59" i="4"/>
  <c r="D70" i="4"/>
  <c r="D75" i="4"/>
  <c r="D73" i="4"/>
  <c r="D78" i="4"/>
  <c r="D62" i="4"/>
  <c r="D54" i="4"/>
  <c r="D71" i="4"/>
  <c r="D80" i="4"/>
  <c r="D88" i="4"/>
  <c r="D69" i="4"/>
  <c r="D61" i="4"/>
  <c r="D79" i="4"/>
  <c r="D87" i="4"/>
  <c r="D56" i="4"/>
  <c r="D74" i="4"/>
  <c r="D63" i="4"/>
  <c r="D89" i="4"/>
  <c r="N72" i="4"/>
  <c r="N82" i="4"/>
  <c r="N59" i="4"/>
  <c r="N67" i="4"/>
  <c r="N73" i="4"/>
  <c r="N87" i="4"/>
  <c r="N86" i="4"/>
  <c r="N56" i="4"/>
  <c r="N54" i="4"/>
  <c r="N64" i="4"/>
  <c r="N77" i="4"/>
  <c r="N89" i="4"/>
  <c r="N60" i="4"/>
  <c r="N68" i="4"/>
  <c r="N71" i="4"/>
  <c r="N65" i="4"/>
  <c r="N79" i="4"/>
  <c r="N78" i="4"/>
  <c r="N74" i="4"/>
  <c r="N83" i="4"/>
  <c r="N81" i="4"/>
  <c r="N58" i="4"/>
  <c r="N55" i="4"/>
  <c r="N75" i="4"/>
  <c r="N76" i="4"/>
  <c r="N63" i="4"/>
  <c r="N61" i="4"/>
  <c r="N80" i="4"/>
  <c r="N70" i="4"/>
  <c r="N57" i="4"/>
  <c r="N85" i="4"/>
  <c r="N84" i="4"/>
  <c r="N62" i="4"/>
  <c r="N88" i="4"/>
  <c r="N66" i="4"/>
  <c r="N69" i="4"/>
  <c r="AF68" i="4"/>
  <c r="AF76" i="4"/>
  <c r="AF71" i="4"/>
  <c r="AF88" i="4"/>
  <c r="AF58" i="4"/>
  <c r="AF87" i="4"/>
  <c r="AF89" i="4"/>
  <c r="AF86" i="4"/>
  <c r="AF54" i="4"/>
  <c r="AF57" i="4"/>
  <c r="AF83" i="4"/>
  <c r="AF65" i="4"/>
  <c r="AF70" i="4"/>
  <c r="AF69" i="4"/>
  <c r="AF75" i="4"/>
  <c r="AF55" i="4"/>
  <c r="AF56" i="4"/>
  <c r="AF81" i="4"/>
  <c r="AF73" i="4"/>
  <c r="AF63" i="4"/>
  <c r="AF66" i="4"/>
  <c r="AF84" i="4"/>
  <c r="AF67" i="4"/>
  <c r="AF82" i="4"/>
  <c r="AF78" i="4"/>
  <c r="AF72" i="4"/>
  <c r="AF59" i="4"/>
  <c r="AF61" i="4"/>
  <c r="AF85" i="4"/>
  <c r="AF80" i="4"/>
  <c r="AF77" i="4"/>
  <c r="AF60" i="4"/>
  <c r="AF74" i="4"/>
  <c r="AF79" i="4"/>
  <c r="AF62" i="4"/>
  <c r="AF64" i="4"/>
  <c r="R72" i="4"/>
  <c r="R86" i="4"/>
  <c r="R80" i="4"/>
  <c r="R87" i="4"/>
  <c r="R58" i="4"/>
  <c r="R57" i="4"/>
  <c r="R63" i="4"/>
  <c r="R55" i="4"/>
  <c r="R68" i="4"/>
  <c r="R88" i="4"/>
  <c r="R67" i="4"/>
  <c r="R56" i="4"/>
  <c r="R84" i="4"/>
  <c r="R70" i="4"/>
  <c r="R71" i="4"/>
  <c r="R83" i="4"/>
  <c r="R89" i="4"/>
  <c r="R62" i="4"/>
  <c r="R85" i="4"/>
  <c r="R78" i="4"/>
  <c r="R61" i="4"/>
  <c r="R69" i="4"/>
  <c r="R77" i="4"/>
  <c r="R75" i="4"/>
  <c r="R64" i="4"/>
  <c r="R74" i="4"/>
  <c r="R66" i="4"/>
  <c r="R65" i="4"/>
  <c r="R60" i="4"/>
  <c r="R76" i="4"/>
  <c r="R79" i="4"/>
  <c r="R54" i="4"/>
  <c r="R73" i="4"/>
  <c r="R81" i="4"/>
  <c r="R59" i="4"/>
  <c r="R82" i="4"/>
  <c r="Q71" i="4"/>
  <c r="Q83" i="4"/>
  <c r="Q86" i="4"/>
  <c r="Q58" i="4"/>
  <c r="Q64" i="4"/>
  <c r="Q80" i="4"/>
  <c r="Q82" i="4"/>
  <c r="Q60" i="4"/>
  <c r="Q73" i="4"/>
  <c r="Q77" i="4"/>
  <c r="Q55" i="4"/>
  <c r="Q59" i="4"/>
  <c r="Q81" i="4"/>
  <c r="Q84" i="4"/>
  <c r="Q67" i="4"/>
  <c r="Q69" i="4"/>
  <c r="Q70" i="4"/>
  <c r="Q66" i="4"/>
  <c r="Q75" i="4"/>
  <c r="Q78" i="4"/>
  <c r="Q89" i="4"/>
  <c r="Q57" i="4"/>
  <c r="Q87" i="4"/>
  <c r="Q56" i="4"/>
  <c r="Q79" i="4"/>
  <c r="Q61" i="4"/>
  <c r="Q85" i="4"/>
  <c r="Q88" i="4"/>
  <c r="Q62" i="4"/>
  <c r="Q54" i="4"/>
  <c r="Q76" i="4"/>
  <c r="Q74" i="4"/>
  <c r="Q63" i="4"/>
  <c r="Q68" i="4"/>
  <c r="Q72" i="4"/>
  <c r="Q65" i="4"/>
  <c r="M87" i="4"/>
  <c r="M76" i="4"/>
  <c r="M69" i="4"/>
  <c r="M67" i="4"/>
  <c r="M79" i="4"/>
  <c r="M89" i="4"/>
  <c r="M59" i="4"/>
  <c r="M78" i="4"/>
  <c r="M74" i="4"/>
  <c r="M80" i="4"/>
  <c r="M70" i="4"/>
  <c r="M71" i="4"/>
  <c r="M58" i="4"/>
  <c r="M57" i="4"/>
  <c r="M81" i="4"/>
  <c r="M65" i="4"/>
  <c r="M73" i="4"/>
  <c r="M62" i="4"/>
  <c r="M63" i="4"/>
  <c r="M85" i="4"/>
  <c r="M61" i="4"/>
  <c r="M83" i="4"/>
  <c r="M64" i="4"/>
  <c r="M86" i="4"/>
  <c r="M88" i="4"/>
  <c r="M77" i="4"/>
  <c r="M60" i="4"/>
  <c r="M54" i="4"/>
  <c r="M72" i="4"/>
  <c r="M75" i="4"/>
  <c r="M68" i="4"/>
  <c r="M55" i="4"/>
  <c r="M66" i="4"/>
  <c r="M56" i="4"/>
  <c r="M82" i="4"/>
  <c r="M84" i="4"/>
  <c r="AE55" i="4"/>
  <c r="AE84" i="4"/>
  <c r="AE81" i="4"/>
  <c r="AE79" i="4"/>
  <c r="AE89" i="4"/>
  <c r="AE82" i="4"/>
  <c r="AE69" i="4"/>
  <c r="AE71" i="4"/>
  <c r="AE72" i="4"/>
  <c r="AE66" i="4"/>
  <c r="AE57" i="4"/>
  <c r="AE80" i="4"/>
  <c r="AE61" i="4"/>
  <c r="AE85" i="4"/>
  <c r="AE74" i="4"/>
  <c r="AE64" i="4"/>
  <c r="AE63" i="4"/>
  <c r="AE62" i="4"/>
  <c r="AE70" i="4"/>
  <c r="AE56" i="4"/>
  <c r="AE59" i="4"/>
  <c r="AE88" i="4"/>
  <c r="AE68" i="4"/>
  <c r="AE65" i="4"/>
  <c r="AE86" i="4"/>
  <c r="AE76" i="4"/>
  <c r="AE75" i="4"/>
  <c r="AE83" i="4"/>
  <c r="AE60" i="4"/>
  <c r="AE67" i="4"/>
  <c r="AE78" i="4"/>
  <c r="AE87" i="4"/>
  <c r="AE73" i="4"/>
  <c r="AE58" i="4"/>
  <c r="AE77" i="4"/>
  <c r="AE54" i="4"/>
  <c r="O63" i="4"/>
  <c r="O54" i="4"/>
  <c r="O82" i="4"/>
  <c r="O86" i="4"/>
  <c r="O62" i="4"/>
  <c r="O71" i="4"/>
  <c r="O57" i="4"/>
  <c r="O84" i="4"/>
  <c r="O65" i="4"/>
  <c r="O73" i="4"/>
  <c r="O79" i="4"/>
  <c r="O55" i="4"/>
  <c r="O75" i="4"/>
  <c r="O69" i="4"/>
  <c r="O85" i="4"/>
  <c r="O64" i="4"/>
  <c r="O81" i="4"/>
  <c r="O76" i="4"/>
  <c r="O58" i="4"/>
  <c r="O78" i="4"/>
  <c r="O70" i="4"/>
  <c r="O77" i="4"/>
  <c r="O88" i="4"/>
  <c r="O67" i="4"/>
  <c r="O72" i="4"/>
  <c r="O66" i="4"/>
  <c r="O56" i="4"/>
  <c r="O74" i="4"/>
  <c r="O68" i="4"/>
  <c r="O83" i="4"/>
  <c r="O61" i="4"/>
  <c r="O59" i="4"/>
  <c r="O89" i="4"/>
  <c r="O60" i="4"/>
  <c r="O87" i="4"/>
  <c r="O80" i="4"/>
  <c r="AJ63" i="4"/>
  <c r="AJ59" i="4"/>
  <c r="AJ71" i="4"/>
  <c r="AJ69" i="4"/>
  <c r="AJ80" i="4"/>
  <c r="AJ84" i="4"/>
  <c r="AJ64" i="4"/>
  <c r="AJ81" i="4"/>
  <c r="AJ55" i="4"/>
  <c r="AJ74" i="4"/>
  <c r="AJ72" i="4"/>
  <c r="AJ87" i="4"/>
  <c r="AJ88" i="4"/>
  <c r="AJ57" i="4"/>
  <c r="AJ65" i="4"/>
  <c r="AJ62" i="4"/>
  <c r="AJ58" i="4"/>
  <c r="AJ60" i="4"/>
  <c r="AJ79" i="4"/>
  <c r="AJ76" i="4"/>
  <c r="AJ77" i="4"/>
  <c r="AJ83" i="4"/>
  <c r="AJ56" i="4"/>
  <c r="AJ89" i="4"/>
  <c r="AJ61" i="4"/>
  <c r="AJ73" i="4"/>
  <c r="AJ70" i="4"/>
  <c r="AJ85" i="4"/>
  <c r="AJ68" i="4"/>
  <c r="AJ86" i="4"/>
  <c r="AJ75" i="4"/>
  <c r="AJ54" i="4"/>
  <c r="AJ82" i="4"/>
  <c r="AJ66" i="4"/>
  <c r="AJ78" i="4"/>
  <c r="AJ67" i="4"/>
  <c r="AA56" i="4"/>
  <c r="AA71" i="4"/>
  <c r="AA60" i="4"/>
  <c r="AA87" i="4"/>
  <c r="AA68" i="4"/>
  <c r="AA66" i="4"/>
  <c r="AA89" i="4"/>
  <c r="AA59" i="4"/>
  <c r="AA54" i="4"/>
  <c r="AA58" i="4"/>
  <c r="AA69" i="4"/>
  <c r="AA65" i="4"/>
  <c r="AA72" i="4"/>
  <c r="AA80" i="4"/>
  <c r="AA82" i="4"/>
  <c r="AA81" i="4"/>
  <c r="AA79" i="4"/>
  <c r="AA70" i="4"/>
  <c r="AA78" i="4"/>
  <c r="AA76" i="4"/>
  <c r="AA73" i="4"/>
  <c r="AA61" i="4"/>
  <c r="AA83" i="4"/>
  <c r="AA88" i="4"/>
  <c r="AA67" i="4"/>
  <c r="AA55" i="4"/>
  <c r="AA74" i="4"/>
  <c r="AA85" i="4"/>
  <c r="AA86" i="4"/>
  <c r="AA63" i="4"/>
  <c r="AA75" i="4"/>
  <c r="AA57" i="4"/>
  <c r="AA64" i="4"/>
  <c r="AA84" i="4"/>
  <c r="AA62" i="4"/>
  <c r="AA77" i="4"/>
  <c r="AK54" i="4"/>
  <c r="AK68" i="4"/>
  <c r="AK57" i="4"/>
  <c r="AK80" i="4"/>
  <c r="AK63" i="4"/>
  <c r="AK59" i="4"/>
  <c r="AK69" i="4"/>
  <c r="AK71" i="4"/>
  <c r="AK87" i="4"/>
  <c r="AK72" i="4"/>
  <c r="AK81" i="4"/>
  <c r="AK86" i="4"/>
  <c r="AK89" i="4"/>
  <c r="AK65" i="4"/>
  <c r="AK76" i="4"/>
  <c r="AK67" i="4"/>
  <c r="AK84" i="4"/>
  <c r="AK78" i="4"/>
  <c r="AK55" i="4"/>
  <c r="AK82" i="4"/>
  <c r="AK88" i="4"/>
  <c r="AK77" i="4"/>
  <c r="AK64" i="4"/>
  <c r="AK79" i="4"/>
  <c r="AK56" i="4"/>
  <c r="AK75" i="4"/>
  <c r="AK73" i="4"/>
  <c r="AK60" i="4"/>
  <c r="AK58" i="4"/>
  <c r="AK83" i="4"/>
  <c r="AK62" i="4"/>
  <c r="AK61" i="4"/>
  <c r="AK74" i="4"/>
  <c r="AK85" i="4"/>
  <c r="AK66" i="4"/>
  <c r="AK70" i="4"/>
  <c r="L61" i="4"/>
  <c r="L57" i="4"/>
  <c r="L84" i="4"/>
  <c r="L71" i="4"/>
  <c r="L86" i="4"/>
  <c r="L85" i="4"/>
  <c r="L64" i="4"/>
  <c r="L75" i="4"/>
  <c r="L81" i="4"/>
  <c r="L62" i="4"/>
  <c r="L72" i="4"/>
  <c r="L55" i="4"/>
  <c r="L73" i="4"/>
  <c r="L87" i="4"/>
  <c r="L88" i="4"/>
  <c r="L76" i="4"/>
  <c r="L83" i="4"/>
  <c r="L59" i="4"/>
  <c r="L89" i="4"/>
  <c r="L79" i="4"/>
  <c r="L77" i="4"/>
  <c r="L74" i="4"/>
  <c r="L82" i="4"/>
  <c r="L80" i="4"/>
  <c r="L56" i="4"/>
  <c r="L63" i="4"/>
  <c r="L60" i="4"/>
  <c r="L66" i="4"/>
  <c r="L78" i="4"/>
  <c r="L65" i="4"/>
  <c r="L70" i="4"/>
  <c r="L58" i="4"/>
  <c r="L67" i="4"/>
  <c r="L54" i="4"/>
  <c r="L68" i="4"/>
  <c r="L69" i="4"/>
  <c r="H73" i="4"/>
  <c r="H60" i="4"/>
  <c r="H61" i="4"/>
  <c r="H59" i="4"/>
  <c r="H83" i="4"/>
  <c r="H69" i="4"/>
  <c r="H80" i="4"/>
  <c r="H88" i="4"/>
  <c r="H81" i="4"/>
  <c r="H75" i="4"/>
  <c r="H86" i="4"/>
  <c r="H65" i="4"/>
  <c r="H89" i="4"/>
  <c r="H66" i="4"/>
  <c r="H67" i="4"/>
  <c r="H85" i="4"/>
  <c r="H79" i="4"/>
  <c r="H68" i="4"/>
  <c r="H76" i="4"/>
  <c r="H57" i="4"/>
  <c r="H87" i="4"/>
  <c r="H62" i="4"/>
  <c r="H58" i="4"/>
  <c r="H77" i="4"/>
  <c r="H64" i="4"/>
  <c r="H54" i="4"/>
  <c r="H84" i="4"/>
  <c r="H78" i="4"/>
  <c r="H56" i="4"/>
  <c r="H70" i="4"/>
  <c r="H63" i="4"/>
  <c r="H71" i="4"/>
  <c r="H55" i="4"/>
  <c r="H82" i="4"/>
  <c r="H74" i="4"/>
  <c r="H72" i="4"/>
  <c r="W62" i="4"/>
  <c r="W64" i="4"/>
  <c r="W73" i="4"/>
  <c r="W75" i="4"/>
  <c r="W68" i="4"/>
  <c r="W58" i="4"/>
  <c r="W78" i="4"/>
  <c r="W60" i="4"/>
  <c r="W88" i="4"/>
  <c r="W76" i="4"/>
  <c r="W66" i="4"/>
  <c r="W86" i="4"/>
  <c r="W70" i="4"/>
  <c r="W85" i="4"/>
  <c r="W77" i="4"/>
  <c r="W61" i="4"/>
  <c r="W65" i="4"/>
  <c r="W82" i="4"/>
  <c r="W69" i="4"/>
  <c r="W74" i="4"/>
  <c r="W59" i="4"/>
  <c r="W84" i="4"/>
  <c r="W54" i="4"/>
  <c r="W57" i="4"/>
  <c r="W83" i="4"/>
  <c r="W80" i="4"/>
  <c r="W63" i="4"/>
  <c r="W87" i="4"/>
  <c r="W55" i="4"/>
  <c r="W89" i="4"/>
  <c r="W72" i="4"/>
  <c r="W71" i="4"/>
  <c r="W79" i="4"/>
  <c r="W67" i="4"/>
  <c r="W56" i="4"/>
  <c r="W81" i="4"/>
  <c r="Y70" i="4"/>
  <c r="Y63" i="4"/>
  <c r="Y88" i="4"/>
  <c r="Y82" i="4"/>
  <c r="Y65" i="4"/>
  <c r="Y62" i="4"/>
  <c r="Y78" i="4"/>
  <c r="Y64" i="4"/>
  <c r="Y69" i="4"/>
  <c r="Y54" i="4"/>
  <c r="Y77" i="4"/>
  <c r="Y58" i="4"/>
  <c r="Y72" i="4"/>
  <c r="Y66" i="4"/>
  <c r="Y84" i="4"/>
  <c r="Y74" i="4"/>
  <c r="Y56" i="4"/>
  <c r="Y55" i="4"/>
  <c r="Y59" i="4"/>
  <c r="Y85" i="4"/>
  <c r="Y83" i="4"/>
  <c r="Y86" i="4"/>
  <c r="Y79" i="4"/>
  <c r="Y87" i="4"/>
  <c r="Y81" i="4"/>
  <c r="Y71" i="4"/>
  <c r="Y67" i="4"/>
  <c r="Y76" i="4"/>
  <c r="Y57" i="4"/>
  <c r="Y60" i="4"/>
  <c r="Y68" i="4"/>
  <c r="Y89" i="4"/>
  <c r="Y61" i="4"/>
  <c r="Y80" i="4"/>
  <c r="Y75" i="4"/>
  <c r="Y73" i="4"/>
  <c r="AM56" i="4" l="1"/>
  <c r="G7" i="3" s="1"/>
  <c r="AM70" i="4"/>
  <c r="G21" i="3" s="1"/>
  <c r="AM85" i="4"/>
  <c r="G36" i="3" s="1"/>
  <c r="AM60" i="4"/>
  <c r="G11" i="3" s="1"/>
  <c r="AM73" i="4"/>
  <c r="G24" i="3" s="1"/>
  <c r="AM72" i="4"/>
  <c r="G23" i="3" s="1"/>
  <c r="AM81" i="4"/>
  <c r="G32" i="3" s="1"/>
  <c r="AM83" i="4"/>
  <c r="G34" i="3" s="1"/>
  <c r="AM80" i="4"/>
  <c r="G31" i="3" s="1"/>
  <c r="AM84" i="4"/>
  <c r="G35" i="3" s="1"/>
  <c r="AM62" i="4"/>
  <c r="G13" i="3" s="1"/>
  <c r="AM76" i="4"/>
  <c r="G27" i="3" s="1"/>
  <c r="AM82" i="4"/>
  <c r="G33" i="3" s="1"/>
  <c r="AM58" i="4"/>
  <c r="G9" i="3" s="1"/>
  <c r="AM63" i="4"/>
  <c r="G14" i="3" s="1"/>
  <c r="AM75" i="4"/>
  <c r="G26" i="3" s="1"/>
  <c r="AM88" i="4"/>
  <c r="G39" i="3" s="1"/>
  <c r="AM66" i="4"/>
  <c r="G17" i="3" s="1"/>
  <c r="AM77" i="4"/>
  <c r="G28" i="3" s="1"/>
  <c r="AM57" i="4"/>
  <c r="G8" i="3" s="1"/>
  <c r="AM79" i="4"/>
  <c r="G30" i="3" s="1"/>
  <c r="AM61" i="4"/>
  <c r="G12" i="3" s="1"/>
  <c r="AM69" i="4"/>
  <c r="G20" i="3" s="1"/>
  <c r="AM65" i="4"/>
  <c r="G16" i="3" s="1"/>
  <c r="AM67" i="4"/>
  <c r="G18" i="3" s="1"/>
  <c r="AM54" i="4"/>
  <c r="G5" i="3" s="1"/>
  <c r="AM68" i="4"/>
  <c r="G19" i="3" s="1"/>
  <c r="AM86" i="4"/>
  <c r="G37" i="3" s="1"/>
  <c r="AM71" i="4"/>
  <c r="G22" i="3" s="1"/>
  <c r="AM74" i="4"/>
  <c r="G25" i="3" s="1"/>
  <c r="AM89" i="4"/>
  <c r="G40" i="3" s="1"/>
  <c r="AM64" i="4"/>
  <c r="G15" i="3" s="1"/>
  <c r="AM59" i="4"/>
  <c r="G10" i="3" s="1"/>
  <c r="AM87" i="4"/>
  <c r="G38" i="3" s="1"/>
  <c r="AM55" i="4"/>
  <c r="G6" i="3" s="1"/>
  <c r="AM78" i="4"/>
  <c r="G29" i="3" s="1"/>
  <c r="H26" i="3" l="1"/>
  <c r="I26" i="3"/>
  <c r="I40" i="3"/>
  <c r="H40" i="3"/>
  <c r="H9" i="3"/>
  <c r="I9" i="3"/>
  <c r="H22" i="3"/>
  <c r="I22" i="3"/>
  <c r="H30" i="3"/>
  <c r="I30" i="3"/>
  <c r="H33" i="3"/>
  <c r="I33" i="3"/>
  <c r="H24" i="3"/>
  <c r="I24" i="3"/>
  <c r="H20" i="3"/>
  <c r="I20" i="3"/>
  <c r="H25" i="3"/>
  <c r="I25" i="3"/>
  <c r="H37" i="3"/>
  <c r="I37" i="3"/>
  <c r="H27" i="3"/>
  <c r="I27" i="3"/>
  <c r="H11" i="3"/>
  <c r="I11" i="3"/>
  <c r="H15" i="3"/>
  <c r="I15" i="3"/>
  <c r="I34" i="3"/>
  <c r="H34" i="3"/>
  <c r="H32" i="3"/>
  <c r="I32" i="3"/>
  <c r="H23" i="3"/>
  <c r="I23" i="3"/>
  <c r="I29" i="3"/>
  <c r="H29" i="3"/>
  <c r="H6" i="3"/>
  <c r="I6" i="3"/>
  <c r="H19" i="3"/>
  <c r="I19" i="3"/>
  <c r="H28" i="3"/>
  <c r="I28" i="3"/>
  <c r="H13" i="3"/>
  <c r="I13" i="3"/>
  <c r="I36" i="3"/>
  <c r="H36" i="3"/>
  <c r="H16" i="3"/>
  <c r="I16" i="3"/>
  <c r="H14" i="3"/>
  <c r="I14" i="3"/>
  <c r="H12" i="3"/>
  <c r="I12" i="3"/>
  <c r="H8" i="3"/>
  <c r="I8" i="3"/>
  <c r="I38" i="3"/>
  <c r="H38" i="3"/>
  <c r="H5" i="3"/>
  <c r="I5" i="3"/>
  <c r="G41" i="3"/>
  <c r="E16" i="13" s="1"/>
  <c r="H17" i="3"/>
  <c r="I17" i="3"/>
  <c r="H35" i="3"/>
  <c r="I35" i="3"/>
  <c r="H21" i="3"/>
  <c r="I21" i="3"/>
  <c r="H10" i="3"/>
  <c r="I10" i="3"/>
  <c r="I18" i="3"/>
  <c r="H18" i="3"/>
  <c r="H39" i="3"/>
  <c r="I39" i="3"/>
  <c r="H31" i="3"/>
  <c r="I31" i="3"/>
  <c r="H7" i="3"/>
  <c r="I7" i="3"/>
  <c r="I41" i="3" l="1"/>
  <c r="F22" i="13" s="1"/>
  <c r="H41" i="3"/>
  <c r="D22" i="13" s="1"/>
  <c r="J5" i="3" a="1"/>
  <c r="J15" i="3" l="1"/>
  <c r="H19" i="11" s="1"/>
  <c r="J7" i="3"/>
  <c r="J10" i="3"/>
  <c r="H14" i="11" s="1"/>
  <c r="J18" i="3"/>
  <c r="H22" i="11" s="1"/>
  <c r="J26" i="3"/>
  <c r="H30" i="11" s="1"/>
  <c r="J13" i="3"/>
  <c r="J21" i="3"/>
  <c r="H25" i="11" s="1"/>
  <c r="J14" i="3"/>
  <c r="J31" i="3"/>
  <c r="H35" i="11" s="1"/>
  <c r="J16" i="3"/>
  <c r="J34" i="3"/>
  <c r="J23" i="3"/>
  <c r="H27" i="11" s="1"/>
  <c r="J25" i="3"/>
  <c r="H29" i="11" s="1"/>
  <c r="J37" i="3"/>
  <c r="J6" i="3"/>
  <c r="J9" i="3"/>
  <c r="J17" i="3"/>
  <c r="H21" i="11" s="1"/>
  <c r="J32" i="3"/>
  <c r="H36" i="11" s="1"/>
  <c r="J5" i="3"/>
  <c r="J8" i="3"/>
  <c r="J19" i="3"/>
  <c r="H23" i="11" s="1"/>
  <c r="J35" i="3"/>
  <c r="H39" i="11" s="1"/>
  <c r="J11" i="3"/>
  <c r="H15" i="11" s="1"/>
  <c r="J24" i="3"/>
  <c r="H28" i="11" s="1"/>
  <c r="J29" i="3"/>
  <c r="H33" i="11" s="1"/>
  <c r="J30" i="3"/>
  <c r="J20" i="3"/>
  <c r="J27" i="3"/>
  <c r="H31" i="11" s="1"/>
  <c r="J28" i="3"/>
  <c r="H32" i="11" s="1"/>
  <c r="J33" i="3"/>
  <c r="H37" i="11" s="1"/>
  <c r="J40" i="3"/>
  <c r="H44" i="11" s="1"/>
  <c r="J22" i="3"/>
  <c r="H26" i="11" s="1"/>
  <c r="J39" i="3"/>
  <c r="H43" i="11" s="1"/>
  <c r="J12" i="3"/>
  <c r="J36" i="3"/>
  <c r="H40" i="11" s="1"/>
  <c r="J38" i="3"/>
  <c r="H34" i="11"/>
  <c r="H12" i="11"/>
  <c r="H41" i="11"/>
  <c r="H38" i="11"/>
  <c r="H20" i="11"/>
  <c r="H24" i="11"/>
  <c r="H9" i="11"/>
  <c r="H11" i="11"/>
  <c r="H16" i="11"/>
  <c r="Y22" i="3" l="1"/>
  <c r="K22" i="3"/>
  <c r="L22" i="3"/>
  <c r="AC22" i="3"/>
  <c r="Y24" i="3"/>
  <c r="AC24" i="3"/>
  <c r="K24" i="3"/>
  <c r="L24" i="3"/>
  <c r="K9" i="3"/>
  <c r="AC9" i="3"/>
  <c r="L9" i="3"/>
  <c r="Y9" i="3"/>
  <c r="Y14" i="3"/>
  <c r="K14" i="3"/>
  <c r="L14" i="3"/>
  <c r="AC14" i="3"/>
  <c r="L33" i="3"/>
  <c r="Y33" i="3"/>
  <c r="K33" i="3"/>
  <c r="AC33" i="3"/>
  <c r="Y35" i="3"/>
  <c r="L35" i="3"/>
  <c r="AC35" i="3"/>
  <c r="K35" i="3"/>
  <c r="L37" i="3"/>
  <c r="K37" i="3"/>
  <c r="AC37" i="3"/>
  <c r="Y37" i="3"/>
  <c r="L13" i="3"/>
  <c r="Y13" i="3"/>
  <c r="AC13" i="3"/>
  <c r="K13" i="3"/>
  <c r="L28" i="3"/>
  <c r="Y28" i="3"/>
  <c r="AC28" i="3"/>
  <c r="K28" i="3"/>
  <c r="Y19" i="3"/>
  <c r="K19" i="3"/>
  <c r="L19" i="3"/>
  <c r="AC19" i="3"/>
  <c r="K25" i="3"/>
  <c r="Y25" i="3"/>
  <c r="L25" i="3"/>
  <c r="AC25" i="3"/>
  <c r="L26" i="3"/>
  <c r="Y26" i="3"/>
  <c r="AC26" i="3"/>
  <c r="K26" i="3"/>
  <c r="AC21" i="3"/>
  <c r="K21" i="3"/>
  <c r="Y21" i="3"/>
  <c r="L21" i="3"/>
  <c r="H13" i="11"/>
  <c r="K38" i="3"/>
  <c r="AC38" i="3"/>
  <c r="L38" i="3"/>
  <c r="Y38" i="3"/>
  <c r="Y27" i="3"/>
  <c r="L27" i="3"/>
  <c r="AC27" i="3"/>
  <c r="K27" i="3"/>
  <c r="Y8" i="3"/>
  <c r="K8" i="3"/>
  <c r="AC8" i="3"/>
  <c r="L8" i="3"/>
  <c r="K23" i="3"/>
  <c r="AC23" i="3"/>
  <c r="L23" i="3"/>
  <c r="Y23" i="3"/>
  <c r="K18" i="3"/>
  <c r="AC18" i="3"/>
  <c r="L18" i="3"/>
  <c r="Y18" i="3"/>
  <c r="K6" i="3"/>
  <c r="AC6" i="3"/>
  <c r="L6" i="3"/>
  <c r="Y6" i="3"/>
  <c r="H18" i="11"/>
  <c r="K36" i="3"/>
  <c r="AC36" i="3"/>
  <c r="L36" i="3"/>
  <c r="Y36" i="3"/>
  <c r="K20" i="3"/>
  <c r="AC20" i="3"/>
  <c r="L20" i="3"/>
  <c r="Y20" i="3"/>
  <c r="Y5" i="3"/>
  <c r="K5" i="3"/>
  <c r="AC5" i="3"/>
  <c r="L5" i="3"/>
  <c r="J41" i="3"/>
  <c r="G27" i="13" s="1"/>
  <c r="K34" i="3"/>
  <c r="AC34" i="3"/>
  <c r="Y34" i="3"/>
  <c r="L34" i="3"/>
  <c r="K10" i="3"/>
  <c r="AC10" i="3"/>
  <c r="L10" i="3"/>
  <c r="Y10" i="3"/>
  <c r="Y11" i="3"/>
  <c r="AC11" i="3"/>
  <c r="K11" i="3"/>
  <c r="L11" i="3"/>
  <c r="H17" i="11"/>
  <c r="H42" i="11"/>
  <c r="K12" i="3"/>
  <c r="AC12" i="3"/>
  <c r="L12" i="3"/>
  <c r="Y12" i="3"/>
  <c r="Y30" i="3"/>
  <c r="K30" i="3"/>
  <c r="AC30" i="3"/>
  <c r="L30" i="3"/>
  <c r="Y32" i="3"/>
  <c r="K32" i="3"/>
  <c r="AC32" i="3"/>
  <c r="L32" i="3"/>
  <c r="Y16" i="3"/>
  <c r="K16" i="3"/>
  <c r="L16" i="3"/>
  <c r="AC16" i="3"/>
  <c r="K7" i="3"/>
  <c r="AC7" i="3"/>
  <c r="L7" i="3"/>
  <c r="Y7" i="3"/>
  <c r="K40" i="3"/>
  <c r="L40" i="3"/>
  <c r="AC40" i="3"/>
  <c r="Y40" i="3"/>
  <c r="H10" i="11"/>
  <c r="Y39" i="3"/>
  <c r="L39" i="3"/>
  <c r="K39" i="3"/>
  <c r="AC39" i="3"/>
  <c r="Y29" i="3"/>
  <c r="AC29" i="3"/>
  <c r="K29" i="3"/>
  <c r="L29" i="3"/>
  <c r="L17" i="3"/>
  <c r="Y17" i="3"/>
  <c r="K17" i="3"/>
  <c r="AC17" i="3"/>
  <c r="K31" i="3"/>
  <c r="AC31" i="3"/>
  <c r="L31" i="3"/>
  <c r="Y31" i="3"/>
  <c r="K15" i="3"/>
  <c r="AC15" i="3"/>
  <c r="L15" i="3"/>
  <c r="Y15" i="3"/>
  <c r="K9" i="11"/>
  <c r="I9" i="11"/>
  <c r="L9" i="11"/>
  <c r="H45" i="11" l="1"/>
  <c r="D21" i="8" s="1"/>
  <c r="J19" i="11"/>
  <c r="L33" i="11"/>
  <c r="L11" i="11"/>
  <c r="J36" i="11"/>
  <c r="K34" i="11"/>
  <c r="L14" i="11"/>
  <c r="L24" i="11"/>
  <c r="L22" i="11"/>
  <c r="J12" i="11"/>
  <c r="K31" i="11"/>
  <c r="J25" i="11"/>
  <c r="J30" i="11"/>
  <c r="J23" i="11"/>
  <c r="I41" i="11"/>
  <c r="L37" i="11"/>
  <c r="K18" i="11"/>
  <c r="I28" i="11"/>
  <c r="L21" i="11"/>
  <c r="K10" i="11"/>
  <c r="I17" i="11"/>
  <c r="K16" i="11"/>
  <c r="AC41" i="3"/>
  <c r="O27" i="13" s="1"/>
  <c r="I12" i="11"/>
  <c r="K42" i="11"/>
  <c r="I25" i="11"/>
  <c r="L29" i="11"/>
  <c r="K23" i="11"/>
  <c r="L17" i="11"/>
  <c r="K37" i="11"/>
  <c r="K13" i="11"/>
  <c r="K28" i="11"/>
  <c r="L36" i="11"/>
  <c r="I22" i="11"/>
  <c r="J41" i="11"/>
  <c r="I15" i="11"/>
  <c r="J44" i="11"/>
  <c r="L15" i="11"/>
  <c r="J38" i="11"/>
  <c r="K41" i="3"/>
  <c r="F32" i="13" s="1"/>
  <c r="K40" i="11"/>
  <c r="L10" i="11"/>
  <c r="K27" i="11"/>
  <c r="K12" i="11"/>
  <c r="J42" i="11"/>
  <c r="L25" i="11"/>
  <c r="J29" i="11"/>
  <c r="K17" i="11"/>
  <c r="I39" i="11"/>
  <c r="J37" i="11"/>
  <c r="J13" i="11"/>
  <c r="K33" i="11"/>
  <c r="L41" i="3"/>
  <c r="N41" i="3" s="1"/>
  <c r="I37" i="11"/>
  <c r="I43" i="11"/>
  <c r="K15" i="11"/>
  <c r="I10" i="11"/>
  <c r="I32" i="11"/>
  <c r="J17" i="11"/>
  <c r="L39" i="11"/>
  <c r="L13" i="11"/>
  <c r="L26" i="11"/>
  <c r="L19" i="11"/>
  <c r="I11" i="11"/>
  <c r="J15" i="11"/>
  <c r="I24" i="11"/>
  <c r="K25" i="11"/>
  <c r="L28" i="11"/>
  <c r="I19" i="11"/>
  <c r="L44" i="11"/>
  <c r="L43" i="11"/>
  <c r="L20" i="11"/>
  <c r="J16" i="11"/>
  <c r="K35" i="11"/>
  <c r="J21" i="11"/>
  <c r="I44" i="11"/>
  <c r="J20" i="11"/>
  <c r="L16" i="11"/>
  <c r="K38" i="11"/>
  <c r="Y41" i="3"/>
  <c r="O26" i="13" s="1"/>
  <c r="J40" i="11"/>
  <c r="J27" i="11"/>
  <c r="L42" i="11"/>
  <c r="K29" i="11"/>
  <c r="J35" i="11"/>
  <c r="J43" i="11"/>
  <c r="I20" i="11"/>
  <c r="J34" i="11"/>
  <c r="I16" i="11"/>
  <c r="L38" i="11"/>
  <c r="L40" i="11"/>
  <c r="L27" i="11"/>
  <c r="I31" i="11"/>
  <c r="I42" i="11"/>
  <c r="I30" i="11"/>
  <c r="I29" i="11"/>
  <c r="L32" i="11"/>
  <c r="J39" i="11"/>
  <c r="L18" i="11"/>
  <c r="I13" i="11"/>
  <c r="J26" i="11"/>
  <c r="I27" i="11"/>
  <c r="L31" i="11"/>
  <c r="L30" i="11"/>
  <c r="K32" i="11"/>
  <c r="K41" i="11"/>
  <c r="K39" i="11"/>
  <c r="J18" i="11"/>
  <c r="I26" i="11"/>
  <c r="K44" i="11"/>
  <c r="I14" i="11"/>
  <c r="L12" i="11"/>
  <c r="I23" i="11"/>
  <c r="I21" i="11"/>
  <c r="I36" i="11"/>
  <c r="J10" i="11"/>
  <c r="K21" i="11"/>
  <c r="K36" i="11"/>
  <c r="J9" i="11"/>
  <c r="L35" i="11"/>
  <c r="J33" i="11"/>
  <c r="K43" i="11"/>
  <c r="K11" i="11"/>
  <c r="K20" i="11"/>
  <c r="L34" i="11"/>
  <c r="K14" i="11"/>
  <c r="I38" i="11"/>
  <c r="K24" i="11"/>
  <c r="I40" i="11"/>
  <c r="K22" i="11"/>
  <c r="K19" i="11"/>
  <c r="I35" i="11"/>
  <c r="I33" i="11"/>
  <c r="J11" i="11"/>
  <c r="I34" i="11"/>
  <c r="J14" i="11"/>
  <c r="J24" i="11"/>
  <c r="J22" i="11"/>
  <c r="J31" i="11"/>
  <c r="K30" i="11"/>
  <c r="L23" i="11"/>
  <c r="J32" i="11"/>
  <c r="L41" i="11"/>
  <c r="I18" i="11"/>
  <c r="J28" i="11"/>
  <c r="K26" i="11"/>
  <c r="I45" i="11" l="1"/>
  <c r="E21" i="8" s="1"/>
  <c r="K45" i="11"/>
  <c r="G21" i="8" s="1"/>
  <c r="L45" i="11"/>
  <c r="H21" i="8" s="1"/>
  <c r="J45" i="11"/>
  <c r="F21" i="8" s="1"/>
  <c r="F33" i="13"/>
  <c r="G38" i="13" s="1"/>
  <c r="O14" i="3"/>
  <c r="O22" i="3"/>
  <c r="O6" i="3"/>
  <c r="O9" i="3"/>
  <c r="O17" i="3"/>
  <c r="O25" i="3"/>
  <c r="O12" i="3"/>
  <c r="O20" i="3"/>
  <c r="O11" i="3"/>
  <c r="O21" i="3"/>
  <c r="O24" i="3"/>
  <c r="O28" i="3"/>
  <c r="O29" i="3"/>
  <c r="O30" i="3"/>
  <c r="O38" i="3"/>
  <c r="O7" i="3"/>
  <c r="O10" i="3"/>
  <c r="O13" i="3"/>
  <c r="O26" i="3"/>
  <c r="O27" i="3"/>
  <c r="O33" i="3"/>
  <c r="O15" i="3"/>
  <c r="O36" i="3"/>
  <c r="O23" i="3"/>
  <c r="O31" i="3"/>
  <c r="O16" i="3"/>
  <c r="O34" i="3"/>
  <c r="O18" i="3"/>
  <c r="O32" i="3"/>
  <c r="O5" i="3"/>
  <c r="O37" i="3"/>
  <c r="O19" i="3"/>
  <c r="O40" i="3"/>
  <c r="O35" i="3"/>
  <c r="O8" i="3"/>
  <c r="O39" i="3"/>
  <c r="P15" i="3" l="1"/>
  <c r="Q15" i="3"/>
  <c r="P29" i="3"/>
  <c r="Q29" i="3"/>
  <c r="P18" i="3"/>
  <c r="Q18" i="3"/>
  <c r="Q34" i="3"/>
  <c r="P34" i="3"/>
  <c r="P24" i="3"/>
  <c r="Q24" i="3"/>
  <c r="P6" i="3"/>
  <c r="Q6" i="3"/>
  <c r="P5" i="3"/>
  <c r="Q5" i="3"/>
  <c r="O41" i="3"/>
  <c r="F43" i="13" s="1"/>
  <c r="P17" i="3"/>
  <c r="Q17" i="3"/>
  <c r="P28" i="3"/>
  <c r="Q28" i="3"/>
  <c r="P8" i="3"/>
  <c r="Q8" i="3"/>
  <c r="P26" i="3"/>
  <c r="Q26" i="3"/>
  <c r="P35" i="3"/>
  <c r="Q35" i="3"/>
  <c r="Q16" i="3"/>
  <c r="P16" i="3"/>
  <c r="P13" i="3"/>
  <c r="Q13" i="3"/>
  <c r="P21" i="3"/>
  <c r="Q21" i="3"/>
  <c r="P22" i="3"/>
  <c r="Q22" i="3"/>
  <c r="P30" i="3"/>
  <c r="Q30" i="3"/>
  <c r="Q32" i="3"/>
  <c r="P32" i="3"/>
  <c r="Q27" i="3"/>
  <c r="P27" i="3"/>
  <c r="P31" i="3"/>
  <c r="Q31" i="3"/>
  <c r="P11" i="3"/>
  <c r="Q11" i="3"/>
  <c r="P14" i="3"/>
  <c r="Q14" i="3"/>
  <c r="P23" i="3"/>
  <c r="Q23" i="3"/>
  <c r="P7" i="3"/>
  <c r="Q7" i="3"/>
  <c r="Q20" i="3"/>
  <c r="P20" i="3"/>
  <c r="P25" i="3"/>
  <c r="Q25" i="3"/>
  <c r="P33" i="3"/>
  <c r="Q33" i="3"/>
  <c r="P39" i="3"/>
  <c r="Q39" i="3"/>
  <c r="P9" i="3"/>
  <c r="Q9" i="3"/>
  <c r="P40" i="3"/>
  <c r="Q40" i="3"/>
  <c r="P10" i="3"/>
  <c r="Q10" i="3"/>
  <c r="P19" i="3"/>
  <c r="Q19" i="3"/>
  <c r="P37" i="3"/>
  <c r="Q37" i="3"/>
  <c r="Q36" i="3"/>
  <c r="P36" i="3"/>
  <c r="P38" i="3"/>
  <c r="Q38" i="3"/>
  <c r="P12" i="3"/>
  <c r="Q12" i="3"/>
  <c r="Q41" i="3" l="1"/>
  <c r="F48" i="13" s="1"/>
  <c r="R5" i="3" a="1"/>
  <c r="P41" i="3"/>
  <c r="D48" i="13" s="1"/>
  <c r="R7" i="3" l="1"/>
  <c r="R10" i="3"/>
  <c r="R13" i="3"/>
  <c r="R21" i="3"/>
  <c r="R5" i="3"/>
  <c r="R8" i="3"/>
  <c r="R16" i="3"/>
  <c r="R24" i="3"/>
  <c r="R11" i="3"/>
  <c r="R19" i="3"/>
  <c r="R18" i="3"/>
  <c r="R37" i="3"/>
  <c r="R20" i="3"/>
  <c r="R32" i="3"/>
  <c r="R12" i="3"/>
  <c r="R22" i="3"/>
  <c r="R35" i="3"/>
  <c r="R14" i="3"/>
  <c r="R27" i="3"/>
  <c r="R28" i="3"/>
  <c r="R29" i="3"/>
  <c r="R30" i="3"/>
  <c r="R26" i="3"/>
  <c r="R33" i="3"/>
  <c r="R6" i="3"/>
  <c r="R9" i="3"/>
  <c r="R15" i="3"/>
  <c r="R17" i="3"/>
  <c r="R23" i="3"/>
  <c r="R25" i="3"/>
  <c r="R31" i="3"/>
  <c r="R38" i="3"/>
  <c r="R39" i="3"/>
  <c r="R34" i="3"/>
  <c r="R40" i="3"/>
  <c r="R36" i="3"/>
  <c r="S38" i="3" l="1"/>
  <c r="Z38" i="3"/>
  <c r="T38" i="3"/>
  <c r="AD38" i="3"/>
  <c r="U38" i="3"/>
  <c r="M42" i="11"/>
  <c r="R42" i="11" s="1"/>
  <c r="AD33" i="3"/>
  <c r="Z33" i="3"/>
  <c r="T33" i="3"/>
  <c r="S33" i="3"/>
  <c r="U33" i="3"/>
  <c r="M37" i="11"/>
  <c r="R37" i="11" s="1"/>
  <c r="S22" i="3"/>
  <c r="AD22" i="3"/>
  <c r="T22" i="3"/>
  <c r="Z22" i="3"/>
  <c r="U22" i="3"/>
  <c r="M26" i="11"/>
  <c r="R26" i="11" s="1"/>
  <c r="Z24" i="3"/>
  <c r="S24" i="3"/>
  <c r="T24" i="3"/>
  <c r="AD24" i="3"/>
  <c r="U24" i="3"/>
  <c r="M28" i="11"/>
  <c r="R28" i="11" s="1"/>
  <c r="AD23" i="3"/>
  <c r="T23" i="3"/>
  <c r="Z23" i="3"/>
  <c r="S23" i="3"/>
  <c r="U23" i="3"/>
  <c r="M27" i="11"/>
  <c r="R27" i="11" s="1"/>
  <c r="S29" i="3"/>
  <c r="Z29" i="3"/>
  <c r="T29" i="3"/>
  <c r="AD29" i="3"/>
  <c r="U29" i="3"/>
  <c r="M33" i="11"/>
  <c r="R33" i="11" s="1"/>
  <c r="AD20" i="3"/>
  <c r="S20" i="3"/>
  <c r="T20" i="3"/>
  <c r="Z20" i="3"/>
  <c r="U20" i="3"/>
  <c r="M24" i="11"/>
  <c r="R24" i="11" s="1"/>
  <c r="Z5" i="3"/>
  <c r="S5" i="3"/>
  <c r="T5" i="3"/>
  <c r="AD5" i="3"/>
  <c r="R41" i="3"/>
  <c r="G53" i="13" s="1"/>
  <c r="U5" i="3"/>
  <c r="M9" i="11"/>
  <c r="T26" i="3"/>
  <c r="Z26" i="3"/>
  <c r="S26" i="3"/>
  <c r="AD26" i="3"/>
  <c r="U26" i="3"/>
  <c r="M30" i="11"/>
  <c r="R30" i="11" s="1"/>
  <c r="Z8" i="3"/>
  <c r="S8" i="3"/>
  <c r="T8" i="3"/>
  <c r="AD8" i="3"/>
  <c r="U8" i="3"/>
  <c r="M12" i="11"/>
  <c r="R12" i="11" s="1"/>
  <c r="AD36" i="3"/>
  <c r="S36" i="3"/>
  <c r="T36" i="3"/>
  <c r="Z36" i="3"/>
  <c r="U36" i="3"/>
  <c r="M40" i="11"/>
  <c r="R40" i="11" s="1"/>
  <c r="AD17" i="3"/>
  <c r="T17" i="3"/>
  <c r="Z17" i="3"/>
  <c r="S17" i="3"/>
  <c r="U17" i="3"/>
  <c r="M21" i="11"/>
  <c r="R21" i="11" s="1"/>
  <c r="AD28" i="3"/>
  <c r="Z28" i="3"/>
  <c r="S28" i="3"/>
  <c r="T28" i="3"/>
  <c r="U28" i="3"/>
  <c r="M32" i="11"/>
  <c r="R32" i="11" s="1"/>
  <c r="Z37" i="3"/>
  <c r="S37" i="3"/>
  <c r="T37" i="3"/>
  <c r="AD37" i="3"/>
  <c r="U37" i="3"/>
  <c r="M41" i="11"/>
  <c r="R41" i="11" s="1"/>
  <c r="Z21" i="3"/>
  <c r="S21" i="3"/>
  <c r="T21" i="3"/>
  <c r="AD21" i="3"/>
  <c r="U21" i="3"/>
  <c r="M25" i="11"/>
  <c r="R25" i="11" s="1"/>
  <c r="Z16" i="3"/>
  <c r="S16" i="3"/>
  <c r="AD16" i="3"/>
  <c r="T16" i="3"/>
  <c r="U16" i="3"/>
  <c r="M20" i="11"/>
  <c r="R20" i="11" s="1"/>
  <c r="Z32" i="3"/>
  <c r="S32" i="3"/>
  <c r="T32" i="3"/>
  <c r="AD32" i="3"/>
  <c r="U32" i="3"/>
  <c r="M36" i="11"/>
  <c r="R36" i="11" s="1"/>
  <c r="S40" i="3"/>
  <c r="T40" i="3"/>
  <c r="AD40" i="3"/>
  <c r="Z40" i="3"/>
  <c r="U40" i="3"/>
  <c r="M44" i="11"/>
  <c r="R44" i="11" s="1"/>
  <c r="T15" i="3"/>
  <c r="AD15" i="3"/>
  <c r="Z15" i="3"/>
  <c r="S15" i="3"/>
  <c r="U15" i="3"/>
  <c r="M19" i="11"/>
  <c r="R19" i="11" s="1"/>
  <c r="Z27" i="3"/>
  <c r="S27" i="3"/>
  <c r="T27" i="3"/>
  <c r="AD27" i="3"/>
  <c r="U27" i="3"/>
  <c r="M31" i="11"/>
  <c r="R31" i="11" s="1"/>
  <c r="S18" i="3"/>
  <c r="T18" i="3"/>
  <c r="Z18" i="3"/>
  <c r="AD18" i="3"/>
  <c r="U18" i="3"/>
  <c r="M22" i="11"/>
  <c r="R22" i="11" s="1"/>
  <c r="Z13" i="3"/>
  <c r="S13" i="3"/>
  <c r="T13" i="3"/>
  <c r="AD13" i="3"/>
  <c r="U13" i="3"/>
  <c r="M17" i="11"/>
  <c r="R17" i="11" s="1"/>
  <c r="T31" i="3"/>
  <c r="AD31" i="3"/>
  <c r="Z31" i="3"/>
  <c r="S31" i="3"/>
  <c r="U31" i="3"/>
  <c r="M35" i="11"/>
  <c r="R35" i="11" s="1"/>
  <c r="T25" i="3"/>
  <c r="AD25" i="3"/>
  <c r="Z25" i="3"/>
  <c r="S25" i="3"/>
  <c r="U25" i="3"/>
  <c r="M29" i="11"/>
  <c r="R29" i="11" s="1"/>
  <c r="S34" i="3"/>
  <c r="T34" i="3"/>
  <c r="Z34" i="3"/>
  <c r="AD34" i="3"/>
  <c r="U34" i="3"/>
  <c r="M38" i="11"/>
  <c r="R38" i="11" s="1"/>
  <c r="AD9" i="3"/>
  <c r="Z9" i="3"/>
  <c r="S9" i="3"/>
  <c r="T9" i="3"/>
  <c r="U9" i="3"/>
  <c r="M13" i="11"/>
  <c r="R13" i="11" s="1"/>
  <c r="Z14" i="3"/>
  <c r="S14" i="3"/>
  <c r="AD14" i="3"/>
  <c r="T14" i="3"/>
  <c r="U14" i="3"/>
  <c r="M18" i="11"/>
  <c r="R18" i="11" s="1"/>
  <c r="Z19" i="3"/>
  <c r="S19" i="3"/>
  <c r="AD19" i="3"/>
  <c r="T19" i="3"/>
  <c r="U19" i="3"/>
  <c r="M23" i="11"/>
  <c r="R23" i="11" s="1"/>
  <c r="Z10" i="3"/>
  <c r="S10" i="3"/>
  <c r="T10" i="3"/>
  <c r="AD10" i="3"/>
  <c r="U10" i="3"/>
  <c r="M14" i="11"/>
  <c r="R14" i="11" s="1"/>
  <c r="AD12" i="3"/>
  <c r="S12" i="3"/>
  <c r="T12" i="3"/>
  <c r="Z12" i="3"/>
  <c r="U12" i="3"/>
  <c r="M16" i="11"/>
  <c r="R16" i="11" s="1"/>
  <c r="Z30" i="3"/>
  <c r="S30" i="3"/>
  <c r="T30" i="3"/>
  <c r="AD30" i="3"/>
  <c r="M34" i="11"/>
  <c r="R34" i="11" s="1"/>
  <c r="U30" i="3"/>
  <c r="Z39" i="3"/>
  <c r="T39" i="3"/>
  <c r="S39" i="3"/>
  <c r="AD39" i="3"/>
  <c r="U39" i="3"/>
  <c r="M43" i="11"/>
  <c r="R43" i="11" s="1"/>
  <c r="AD6" i="3"/>
  <c r="Z6" i="3"/>
  <c r="S6" i="3"/>
  <c r="T6" i="3"/>
  <c r="U6" i="3"/>
  <c r="M10" i="11"/>
  <c r="R10" i="11" s="1"/>
  <c r="Z35" i="3"/>
  <c r="T35" i="3"/>
  <c r="AD35" i="3"/>
  <c r="S35" i="3"/>
  <c r="U35" i="3"/>
  <c r="M39" i="11"/>
  <c r="R39" i="11" s="1"/>
  <c r="Z11" i="3"/>
  <c r="S11" i="3"/>
  <c r="AD11" i="3"/>
  <c r="T11" i="3"/>
  <c r="U11" i="3"/>
  <c r="M15" i="11"/>
  <c r="R15" i="11" s="1"/>
  <c r="Z7" i="3"/>
  <c r="S7" i="3"/>
  <c r="T7" i="3"/>
  <c r="AD7" i="3"/>
  <c r="U7" i="3"/>
  <c r="M11" i="11"/>
  <c r="R11" i="11" s="1"/>
  <c r="AA35" i="3" l="1"/>
  <c r="P39" i="11"/>
  <c r="U39" i="11" s="1"/>
  <c r="W30" i="3"/>
  <c r="O34" i="11"/>
  <c r="T34" i="11" s="1"/>
  <c r="AE12" i="3"/>
  <c r="Q16" i="11"/>
  <c r="V16" i="11" s="1"/>
  <c r="AE14" i="3"/>
  <c r="Q18" i="11"/>
  <c r="V18" i="11" s="1"/>
  <c r="AE9" i="3"/>
  <c r="Q13" i="11"/>
  <c r="V13" i="11" s="1"/>
  <c r="AA31" i="3"/>
  <c r="P35" i="11"/>
  <c r="U35" i="11" s="1"/>
  <c r="AA13" i="3"/>
  <c r="P17" i="11"/>
  <c r="U17" i="11" s="1"/>
  <c r="AA15" i="3"/>
  <c r="P19" i="11"/>
  <c r="U19" i="11" s="1"/>
  <c r="V40" i="3"/>
  <c r="N44" i="11"/>
  <c r="S44" i="11" s="1"/>
  <c r="W21" i="3"/>
  <c r="O25" i="11"/>
  <c r="T25" i="11" s="1"/>
  <c r="AA37" i="3"/>
  <c r="P41" i="11"/>
  <c r="U41" i="11" s="1"/>
  <c r="W36" i="3"/>
  <c r="O40" i="11"/>
  <c r="T40" i="11" s="1"/>
  <c r="AA8" i="3"/>
  <c r="P12" i="11"/>
  <c r="U12" i="11" s="1"/>
  <c r="U41" i="3"/>
  <c r="AA20" i="3"/>
  <c r="P24" i="11"/>
  <c r="U24" i="11" s="1"/>
  <c r="AA29" i="3"/>
  <c r="P33" i="11"/>
  <c r="U33" i="11" s="1"/>
  <c r="AA22" i="3"/>
  <c r="P26" i="11"/>
  <c r="U26" i="11" s="1"/>
  <c r="AA33" i="3"/>
  <c r="P37" i="11"/>
  <c r="U37" i="11" s="1"/>
  <c r="AE31" i="3"/>
  <c r="Q35" i="11"/>
  <c r="V35" i="11" s="1"/>
  <c r="AE27" i="3"/>
  <c r="Q31" i="11"/>
  <c r="V31" i="11" s="1"/>
  <c r="AE15" i="3"/>
  <c r="Q19" i="11"/>
  <c r="V19" i="11" s="1"/>
  <c r="W16" i="3"/>
  <c r="O20" i="11"/>
  <c r="T20" i="11" s="1"/>
  <c r="V17" i="3"/>
  <c r="N21" i="11"/>
  <c r="S21" i="11" s="1"/>
  <c r="V36" i="3"/>
  <c r="N40" i="11"/>
  <c r="S40" i="11" s="1"/>
  <c r="W20" i="3"/>
  <c r="O24" i="11"/>
  <c r="T24" i="11" s="1"/>
  <c r="V29" i="3"/>
  <c r="N33" i="11"/>
  <c r="S33" i="11" s="1"/>
  <c r="W22" i="3"/>
  <c r="O26" i="11"/>
  <c r="T26" i="11" s="1"/>
  <c r="AE33" i="3"/>
  <c r="Q37" i="11"/>
  <c r="V37" i="11" s="1"/>
  <c r="V30" i="3"/>
  <c r="N34" i="11"/>
  <c r="S34" i="11" s="1"/>
  <c r="V25" i="3"/>
  <c r="N29" i="11"/>
  <c r="S29" i="11" s="1"/>
  <c r="AA11" i="3"/>
  <c r="P15" i="11"/>
  <c r="U15" i="11" s="1"/>
  <c r="V39" i="3"/>
  <c r="N43" i="11"/>
  <c r="S43" i="11" s="1"/>
  <c r="AA14" i="3"/>
  <c r="P18" i="11"/>
  <c r="U18" i="11" s="1"/>
  <c r="W31" i="3"/>
  <c r="O35" i="11"/>
  <c r="T35" i="11" s="1"/>
  <c r="W27" i="3"/>
  <c r="O31" i="11"/>
  <c r="T31" i="11" s="1"/>
  <c r="W15" i="3"/>
  <c r="O19" i="11"/>
  <c r="T19" i="11" s="1"/>
  <c r="AE16" i="3"/>
  <c r="Q20" i="11"/>
  <c r="V20" i="11" s="1"/>
  <c r="AA21" i="3"/>
  <c r="P25" i="11"/>
  <c r="U25" i="11" s="1"/>
  <c r="AA17" i="3"/>
  <c r="P21" i="11"/>
  <c r="U21" i="11" s="1"/>
  <c r="AE36" i="3"/>
  <c r="Q40" i="11"/>
  <c r="V40" i="11" s="1"/>
  <c r="AD41" i="3"/>
  <c r="O53" i="13" s="1"/>
  <c r="AE5" i="3"/>
  <c r="Q9" i="11"/>
  <c r="V20" i="3"/>
  <c r="N24" i="11"/>
  <c r="S24" i="11" s="1"/>
  <c r="AE24" i="3"/>
  <c r="Q28" i="11"/>
  <c r="V28" i="11" s="1"/>
  <c r="AE22" i="3"/>
  <c r="Q26" i="11"/>
  <c r="V26" i="11" s="1"/>
  <c r="AE39" i="3"/>
  <c r="Q43" i="11"/>
  <c r="V43" i="11" s="1"/>
  <c r="V21" i="3"/>
  <c r="N25" i="11"/>
  <c r="S25" i="11" s="1"/>
  <c r="W7" i="3"/>
  <c r="O11" i="11"/>
  <c r="T11" i="11" s="1"/>
  <c r="AA30" i="3"/>
  <c r="P34" i="11"/>
  <c r="U34" i="11" s="1"/>
  <c r="AE19" i="3"/>
  <c r="Q23" i="11"/>
  <c r="V23" i="11" s="1"/>
  <c r="AA25" i="3"/>
  <c r="P29" i="11"/>
  <c r="U29" i="11" s="1"/>
  <c r="V7" i="3"/>
  <c r="N11" i="11"/>
  <c r="S11" i="11" s="1"/>
  <c r="W6" i="3"/>
  <c r="O10" i="11"/>
  <c r="T10" i="11" s="1"/>
  <c r="W39" i="3"/>
  <c r="O43" i="11"/>
  <c r="T43" i="11" s="1"/>
  <c r="AE10" i="3"/>
  <c r="Q14" i="11"/>
  <c r="V14" i="11" s="1"/>
  <c r="V19" i="3"/>
  <c r="N23" i="11"/>
  <c r="S23" i="11" s="1"/>
  <c r="AE34" i="3"/>
  <c r="Q38" i="11"/>
  <c r="V38" i="11" s="1"/>
  <c r="AE25" i="3"/>
  <c r="Q29" i="11"/>
  <c r="V29" i="11" s="1"/>
  <c r="AE18" i="3"/>
  <c r="Q22" i="11"/>
  <c r="V22" i="11" s="1"/>
  <c r="V27" i="3"/>
  <c r="N31" i="11"/>
  <c r="S31" i="11" s="1"/>
  <c r="AE32" i="3"/>
  <c r="Q36" i="11"/>
  <c r="V36" i="11" s="1"/>
  <c r="V16" i="3"/>
  <c r="N20" i="11"/>
  <c r="S20" i="11" s="1"/>
  <c r="W28" i="3"/>
  <c r="O32" i="11"/>
  <c r="T32" i="11" s="1"/>
  <c r="W17" i="3"/>
  <c r="O21" i="11"/>
  <c r="T21" i="11" s="1"/>
  <c r="AE26" i="3"/>
  <c r="Q30" i="11"/>
  <c r="V30" i="11" s="1"/>
  <c r="T41" i="3"/>
  <c r="F59" i="13" s="1"/>
  <c r="W5" i="3"/>
  <c r="O9" i="11"/>
  <c r="AE20" i="3"/>
  <c r="Q24" i="11"/>
  <c r="V24" i="11" s="1"/>
  <c r="W24" i="3"/>
  <c r="O28" i="11"/>
  <c r="T28" i="11" s="1"/>
  <c r="V22" i="3"/>
  <c r="N26" i="11"/>
  <c r="S26" i="11" s="1"/>
  <c r="AE11" i="3"/>
  <c r="Q15" i="11"/>
  <c r="V15" i="11" s="1"/>
  <c r="AA7" i="3"/>
  <c r="P11" i="11"/>
  <c r="U11" i="11" s="1"/>
  <c r="V6" i="3"/>
  <c r="N10" i="11"/>
  <c r="S10" i="11" s="1"/>
  <c r="AA39" i="3"/>
  <c r="P43" i="11"/>
  <c r="U43" i="11" s="1"/>
  <c r="W10" i="3"/>
  <c r="O14" i="11"/>
  <c r="T14" i="11" s="1"/>
  <c r="AA19" i="3"/>
  <c r="P23" i="11"/>
  <c r="U23" i="11" s="1"/>
  <c r="AA34" i="3"/>
  <c r="P38" i="11"/>
  <c r="U38" i="11" s="1"/>
  <c r="W25" i="3"/>
  <c r="O29" i="11"/>
  <c r="T29" i="11" s="1"/>
  <c r="AA18" i="3"/>
  <c r="P22" i="11"/>
  <c r="U22" i="11" s="1"/>
  <c r="AA27" i="3"/>
  <c r="P31" i="11"/>
  <c r="U31" i="11" s="1"/>
  <c r="W32" i="3"/>
  <c r="O36" i="11"/>
  <c r="T36" i="11" s="1"/>
  <c r="AA16" i="3"/>
  <c r="P20" i="11"/>
  <c r="U20" i="11" s="1"/>
  <c r="V28" i="3"/>
  <c r="N32" i="11"/>
  <c r="S32" i="11" s="1"/>
  <c r="AE17" i="3"/>
  <c r="Q21" i="11"/>
  <c r="V21" i="11" s="1"/>
  <c r="V26" i="3"/>
  <c r="N30" i="11"/>
  <c r="S30" i="11" s="1"/>
  <c r="S41" i="3"/>
  <c r="F58" i="13" s="1"/>
  <c r="V5" i="3"/>
  <c r="N9" i="11"/>
  <c r="V23" i="3"/>
  <c r="N27" i="11"/>
  <c r="S27" i="11" s="1"/>
  <c r="V24" i="3"/>
  <c r="N28" i="11"/>
  <c r="S28" i="11" s="1"/>
  <c r="AE38" i="3"/>
  <c r="Q42" i="11"/>
  <c r="V42" i="11" s="1"/>
  <c r="V11" i="3"/>
  <c r="N15" i="11"/>
  <c r="S15" i="11" s="1"/>
  <c r="V14" i="3"/>
  <c r="N18" i="11"/>
  <c r="S18" i="11" s="1"/>
  <c r="W9" i="3"/>
  <c r="O13" i="11"/>
  <c r="T13" i="11" s="1"/>
  <c r="W34" i="3"/>
  <c r="O38" i="11"/>
  <c r="T38" i="11" s="1"/>
  <c r="AE13" i="3"/>
  <c r="Q17" i="11"/>
  <c r="V17" i="11" s="1"/>
  <c r="W18" i="3"/>
  <c r="O22" i="11"/>
  <c r="T22" i="11" s="1"/>
  <c r="AA40" i="3"/>
  <c r="P44" i="11"/>
  <c r="U44" i="11" s="1"/>
  <c r="V32" i="3"/>
  <c r="N36" i="11"/>
  <c r="S36" i="11" s="1"/>
  <c r="AE37" i="3"/>
  <c r="Q41" i="11"/>
  <c r="V41" i="11" s="1"/>
  <c r="AA28" i="3"/>
  <c r="P32" i="11"/>
  <c r="U32" i="11" s="1"/>
  <c r="AE8" i="3"/>
  <c r="Q12" i="11"/>
  <c r="V12" i="11" s="1"/>
  <c r="AA26" i="3"/>
  <c r="P30" i="11"/>
  <c r="U30" i="11" s="1"/>
  <c r="Z41" i="3"/>
  <c r="O52" i="13" s="1"/>
  <c r="AA5" i="3"/>
  <c r="P9" i="11"/>
  <c r="AA23" i="3"/>
  <c r="P27" i="11"/>
  <c r="U27" i="11" s="1"/>
  <c r="AA24" i="3"/>
  <c r="P28" i="11"/>
  <c r="U28" i="11" s="1"/>
  <c r="W38" i="3"/>
  <c r="O42" i="11"/>
  <c r="T42" i="11" s="1"/>
  <c r="AE7" i="3"/>
  <c r="Q11" i="11"/>
  <c r="V11" i="11" s="1"/>
  <c r="W19" i="3"/>
  <c r="O23" i="11"/>
  <c r="T23" i="11" s="1"/>
  <c r="AA6" i="3"/>
  <c r="P10" i="11"/>
  <c r="U10" i="11" s="1"/>
  <c r="AE35" i="3"/>
  <c r="Q39" i="11"/>
  <c r="V39" i="11" s="1"/>
  <c r="AE6" i="3"/>
  <c r="Q10" i="11"/>
  <c r="V10" i="11" s="1"/>
  <c r="W12" i="3"/>
  <c r="O16" i="11"/>
  <c r="T16" i="11" s="1"/>
  <c r="V9" i="3"/>
  <c r="N13" i="11"/>
  <c r="S13" i="11" s="1"/>
  <c r="W13" i="3"/>
  <c r="O17" i="11"/>
  <c r="T17" i="11" s="1"/>
  <c r="V18" i="3"/>
  <c r="N22" i="11"/>
  <c r="S22" i="11" s="1"/>
  <c r="AE40" i="3"/>
  <c r="Q44" i="11"/>
  <c r="V44" i="11" s="1"/>
  <c r="AA32" i="3"/>
  <c r="P36" i="11"/>
  <c r="U36" i="11" s="1"/>
  <c r="W37" i="3"/>
  <c r="O41" i="11"/>
  <c r="T41" i="11" s="1"/>
  <c r="AE28" i="3"/>
  <c r="Q32" i="11"/>
  <c r="V32" i="11" s="1"/>
  <c r="W8" i="3"/>
  <c r="O12" i="11"/>
  <c r="T12" i="11" s="1"/>
  <c r="W26" i="3"/>
  <c r="O30" i="11"/>
  <c r="T30" i="11" s="1"/>
  <c r="AE29" i="3"/>
  <c r="Q33" i="11"/>
  <c r="V33" i="11" s="1"/>
  <c r="W23" i="3"/>
  <c r="O27" i="11"/>
  <c r="T27" i="11" s="1"/>
  <c r="V33" i="3"/>
  <c r="N37" i="11"/>
  <c r="S37" i="11" s="1"/>
  <c r="AA38" i="3"/>
  <c r="P42" i="11"/>
  <c r="U42" i="11" s="1"/>
  <c r="V35" i="3"/>
  <c r="N39" i="11"/>
  <c r="S39" i="11" s="1"/>
  <c r="AA12" i="3"/>
  <c r="P16" i="11"/>
  <c r="U16" i="11" s="1"/>
  <c r="V10" i="3"/>
  <c r="N14" i="11"/>
  <c r="S14" i="11" s="1"/>
  <c r="AA10" i="3"/>
  <c r="P14" i="11"/>
  <c r="U14" i="11" s="1"/>
  <c r="V34" i="3"/>
  <c r="N38" i="11"/>
  <c r="S38" i="11" s="1"/>
  <c r="W11" i="3"/>
  <c r="O15" i="11"/>
  <c r="T15" i="11" s="1"/>
  <c r="W35" i="3"/>
  <c r="O39" i="11"/>
  <c r="T39" i="11" s="1"/>
  <c r="AE30" i="3"/>
  <c r="Q34" i="11"/>
  <c r="V34" i="11" s="1"/>
  <c r="V12" i="3"/>
  <c r="N16" i="11"/>
  <c r="S16" i="11" s="1"/>
  <c r="W14" i="3"/>
  <c r="O18" i="11"/>
  <c r="T18" i="11" s="1"/>
  <c r="AA9" i="3"/>
  <c r="P13" i="11"/>
  <c r="U13" i="11" s="1"/>
  <c r="V31" i="3"/>
  <c r="N35" i="11"/>
  <c r="S35" i="11" s="1"/>
  <c r="V13" i="3"/>
  <c r="N17" i="11"/>
  <c r="S17" i="11" s="1"/>
  <c r="V15" i="3"/>
  <c r="N19" i="11"/>
  <c r="S19" i="11" s="1"/>
  <c r="W40" i="3"/>
  <c r="O44" i="11"/>
  <c r="T44" i="11" s="1"/>
  <c r="AE21" i="3"/>
  <c r="Q25" i="11"/>
  <c r="V25" i="11" s="1"/>
  <c r="V37" i="3"/>
  <c r="N41" i="11"/>
  <c r="S41" i="11" s="1"/>
  <c r="AA36" i="3"/>
  <c r="P40" i="11"/>
  <c r="U40" i="11" s="1"/>
  <c r="V8" i="3"/>
  <c r="N12" i="11"/>
  <c r="S12" i="11" s="1"/>
  <c r="M45" i="11"/>
  <c r="D22" i="8" s="1"/>
  <c r="R9" i="11"/>
  <c r="R45" i="11" s="1"/>
  <c r="D19" i="8" s="1"/>
  <c r="D23" i="8" s="1"/>
  <c r="W29" i="3"/>
  <c r="O33" i="11"/>
  <c r="T33" i="11" s="1"/>
  <c r="AE23" i="3"/>
  <c r="Q27" i="11"/>
  <c r="V27" i="11" s="1"/>
  <c r="W33" i="3"/>
  <c r="O37" i="11"/>
  <c r="T37" i="11" s="1"/>
  <c r="V38" i="3"/>
  <c r="N42" i="11"/>
  <c r="S42" i="11" s="1"/>
  <c r="P45" i="11" l="1"/>
  <c r="G22" i="8" s="1"/>
  <c r="U9" i="11"/>
  <c r="U45" i="11" s="1"/>
  <c r="G19" i="8" s="1"/>
  <c r="T9" i="11"/>
  <c r="T45" i="11" s="1"/>
  <c r="F19" i="8" s="1"/>
  <c r="O45" i="11"/>
  <c r="F22" i="8" s="1"/>
  <c r="AA41" i="3"/>
  <c r="S9" i="11"/>
  <c r="S45" i="11" s="1"/>
  <c r="E19" i="8" s="1"/>
  <c r="N45" i="11"/>
  <c r="E22" i="8" s="1"/>
  <c r="W41" i="3"/>
  <c r="V9" i="11"/>
  <c r="V45" i="11" s="1"/>
  <c r="H19" i="8" s="1"/>
  <c r="Q45" i="11"/>
  <c r="H22" i="8" s="1"/>
  <c r="V41" i="3"/>
  <c r="AE41" i="3"/>
</calcChain>
</file>

<file path=xl/sharedStrings.xml><?xml version="1.0" encoding="utf-8"?>
<sst xmlns="http://schemas.openxmlformats.org/spreadsheetml/2006/main" count="1292" uniqueCount="543">
  <si>
    <t>農業</t>
  </si>
  <si>
    <t>林業</t>
  </si>
  <si>
    <t>漁業</t>
  </si>
  <si>
    <t>鉱業</t>
  </si>
  <si>
    <t>飲食料品</t>
  </si>
  <si>
    <t>繊維製品</t>
  </si>
  <si>
    <t>パルプ・紙・木製品</t>
  </si>
  <si>
    <t>化学製品</t>
  </si>
  <si>
    <t>石油・石炭製品</t>
  </si>
  <si>
    <t>窯業・土石製品</t>
  </si>
  <si>
    <t>鉄鋼</t>
  </si>
  <si>
    <t>非鉄金属</t>
  </si>
  <si>
    <t>金属製品</t>
  </si>
  <si>
    <t>一般機械</t>
  </si>
  <si>
    <t>電気機械</t>
  </si>
  <si>
    <t>情報･通信機器</t>
  </si>
  <si>
    <t>電子部品</t>
  </si>
  <si>
    <t>輸送機械</t>
  </si>
  <si>
    <t>その他の製造工業製品</t>
  </si>
  <si>
    <t>建設</t>
  </si>
  <si>
    <t>電力・ガス・熱供給</t>
  </si>
  <si>
    <t>商業</t>
  </si>
  <si>
    <t>金融・保険</t>
  </si>
  <si>
    <t>不動産</t>
  </si>
  <si>
    <t>運輸</t>
  </si>
  <si>
    <t>情報通信</t>
  </si>
  <si>
    <t>公務</t>
  </si>
  <si>
    <t>教育・研究</t>
  </si>
  <si>
    <t>対事業所サービス</t>
  </si>
  <si>
    <t>対個人サービス</t>
  </si>
  <si>
    <t>事務用品</t>
  </si>
  <si>
    <t>分類不明</t>
  </si>
  <si>
    <t>マージン率表</t>
    <rPh sb="4" eb="5">
      <t>リツ</t>
    </rPh>
    <rPh sb="5" eb="6">
      <t>ヒョウ</t>
    </rPh>
    <phoneticPr fontId="7"/>
  </si>
  <si>
    <t>各種係数表</t>
    <rPh sb="0" eb="2">
      <t>カクシュ</t>
    </rPh>
    <rPh sb="2" eb="4">
      <t>ケイスウ</t>
    </rPh>
    <rPh sb="4" eb="5">
      <t>ヒョウ</t>
    </rPh>
    <phoneticPr fontId="3"/>
  </si>
  <si>
    <t>消費支出構成比</t>
    <rPh sb="0" eb="2">
      <t>ショウヒ</t>
    </rPh>
    <rPh sb="2" eb="4">
      <t>シシュツ</t>
    </rPh>
    <rPh sb="4" eb="7">
      <t>コウセイヒ</t>
    </rPh>
    <phoneticPr fontId="3"/>
  </si>
  <si>
    <t>自給率</t>
    <rPh sb="0" eb="3">
      <t>ジキュウリツ</t>
    </rPh>
    <phoneticPr fontId="3"/>
  </si>
  <si>
    <t>粗付加
価値率</t>
    <rPh sb="0" eb="1">
      <t>ソ</t>
    </rPh>
    <rPh sb="1" eb="3">
      <t>フカ</t>
    </rPh>
    <rPh sb="4" eb="6">
      <t>カチ</t>
    </rPh>
    <rPh sb="6" eb="7">
      <t>リツ</t>
    </rPh>
    <phoneticPr fontId="3"/>
  </si>
  <si>
    <t>雇用者
所得率</t>
    <rPh sb="0" eb="2">
      <t>コヨウ</t>
    </rPh>
    <rPh sb="2" eb="3">
      <t>シャ</t>
    </rPh>
    <rPh sb="4" eb="6">
      <t>ショトク</t>
    </rPh>
    <rPh sb="6" eb="7">
      <t>リツ</t>
    </rPh>
    <phoneticPr fontId="3"/>
  </si>
  <si>
    <t>雇用係数</t>
    <rPh sb="0" eb="2">
      <t>コヨウ</t>
    </rPh>
    <rPh sb="2" eb="4">
      <t>ケイスウ</t>
    </rPh>
    <phoneticPr fontId="5"/>
  </si>
  <si>
    <t>逆行列係数表 （36部門表）</t>
    <rPh sb="0" eb="3">
      <t>ギャクギョウレツ</t>
    </rPh>
    <rPh sb="3" eb="6">
      <t>ケイスウヒョウ</t>
    </rPh>
    <rPh sb="10" eb="12">
      <t>ブモン</t>
    </rPh>
    <phoneticPr fontId="7"/>
  </si>
  <si>
    <t>型</t>
    <rPh sb="0" eb="1">
      <t>カタ</t>
    </rPh>
    <phoneticPr fontId="7"/>
  </si>
  <si>
    <t>商業
マージン</t>
    <rPh sb="0" eb="2">
      <t>ショウギョウ</t>
    </rPh>
    <phoneticPr fontId="3"/>
  </si>
  <si>
    <t>運輸
マージン</t>
    <rPh sb="0" eb="2">
      <t>ウンユ</t>
    </rPh>
    <phoneticPr fontId="3"/>
  </si>
  <si>
    <t>最終需要額(生産者価格)</t>
    <rPh sb="0" eb="2">
      <t>サイシュウ</t>
    </rPh>
    <rPh sb="2" eb="4">
      <t>ジュヨウ</t>
    </rPh>
    <rPh sb="4" eb="5">
      <t>ガク</t>
    </rPh>
    <rPh sb="6" eb="9">
      <t>セイサンシャ</t>
    </rPh>
    <rPh sb="9" eb="11">
      <t>カカク</t>
    </rPh>
    <phoneticPr fontId="12"/>
  </si>
  <si>
    <t>直　接　効　果</t>
    <rPh sb="0" eb="1">
      <t>チョク</t>
    </rPh>
    <rPh sb="2" eb="3">
      <t>セツ</t>
    </rPh>
    <rPh sb="4" eb="5">
      <t>コウ</t>
    </rPh>
    <rPh sb="6" eb="7">
      <t>カ</t>
    </rPh>
    <phoneticPr fontId="12"/>
  </si>
  <si>
    <t>(直接)</t>
    <rPh sb="1" eb="3">
      <t>チョクセツ</t>
    </rPh>
    <phoneticPr fontId="12"/>
  </si>
  <si>
    <t>総合効果</t>
    <rPh sb="0" eb="2">
      <t>ソウゴウ</t>
    </rPh>
    <rPh sb="2" eb="4">
      <t>コウカ</t>
    </rPh>
    <phoneticPr fontId="12"/>
  </si>
  <si>
    <t>(第1次)</t>
    <rPh sb="1" eb="2">
      <t>ダイ</t>
    </rPh>
    <rPh sb="3" eb="4">
      <t>ジ</t>
    </rPh>
    <phoneticPr fontId="12"/>
  </si>
  <si>
    <t>(第2次)</t>
    <rPh sb="1" eb="2">
      <t>ダイ</t>
    </rPh>
    <rPh sb="3" eb="4">
      <t>ジ</t>
    </rPh>
    <phoneticPr fontId="12"/>
  </si>
  <si>
    <t>県内需要
増加額</t>
    <rPh sb="0" eb="1">
      <t>ケン</t>
    </rPh>
    <rPh sb="1" eb="2">
      <t>ナイ</t>
    </rPh>
    <rPh sb="2" eb="4">
      <t>ジュヨウ</t>
    </rPh>
    <rPh sb="5" eb="7">
      <t>ゾウカ</t>
    </rPh>
    <rPh sb="7" eb="8">
      <t>ガク</t>
    </rPh>
    <phoneticPr fontId="12"/>
  </si>
  <si>
    <t>粗付加価値額</t>
    <rPh sb="0" eb="5">
      <t>ソフカカチ</t>
    </rPh>
    <rPh sb="5" eb="6">
      <t>ガク</t>
    </rPh>
    <phoneticPr fontId="12"/>
  </si>
  <si>
    <t>雇用者
所得額</t>
    <rPh sb="0" eb="3">
      <t>コヨウシャ</t>
    </rPh>
    <rPh sb="4" eb="6">
      <t>ショトク</t>
    </rPh>
    <rPh sb="6" eb="7">
      <t>ガク</t>
    </rPh>
    <phoneticPr fontId="12"/>
  </si>
  <si>
    <t>原材料
投入額</t>
    <rPh sb="0" eb="3">
      <t>ゲンザイリョウ</t>
    </rPh>
    <rPh sb="4" eb="6">
      <t>トウニュウ</t>
    </rPh>
    <rPh sb="6" eb="7">
      <t>ガク</t>
    </rPh>
    <phoneticPr fontId="12"/>
  </si>
  <si>
    <t>県内
需要額</t>
    <rPh sb="1" eb="2">
      <t>ナイ</t>
    </rPh>
    <phoneticPr fontId="12"/>
  </si>
  <si>
    <t>移輸入額</t>
    <rPh sb="0" eb="1">
      <t>イ</t>
    </rPh>
    <rPh sb="1" eb="3">
      <t>ユニュウ</t>
    </rPh>
    <phoneticPr fontId="12"/>
  </si>
  <si>
    <t>第１次生産誘発額</t>
    <rPh sb="0" eb="1">
      <t>ダイ</t>
    </rPh>
    <rPh sb="2" eb="3">
      <t>ジ</t>
    </rPh>
    <rPh sb="3" eb="5">
      <t>セイサン</t>
    </rPh>
    <rPh sb="5" eb="7">
      <t>ユウハツ</t>
    </rPh>
    <rPh sb="7" eb="8">
      <t>ガク</t>
    </rPh>
    <phoneticPr fontId="12"/>
  </si>
  <si>
    <t>粗付加価値誘発額</t>
    <rPh sb="0" eb="5">
      <t>ソフカカチ</t>
    </rPh>
    <rPh sb="5" eb="7">
      <t>ユウハツ</t>
    </rPh>
    <rPh sb="7" eb="8">
      <t>ガク</t>
    </rPh>
    <phoneticPr fontId="12"/>
  </si>
  <si>
    <t>雇用者所得誘発額</t>
    <rPh sb="0" eb="3">
      <t>コヨウシャ</t>
    </rPh>
    <rPh sb="3" eb="5">
      <t>ショトク</t>
    </rPh>
    <rPh sb="5" eb="7">
      <t>ユウハツ</t>
    </rPh>
    <rPh sb="7" eb="8">
      <t>ガク</t>
    </rPh>
    <phoneticPr fontId="12"/>
  </si>
  <si>
    <t>消費転換係数</t>
    <rPh sb="0" eb="2">
      <t>ショウヒ</t>
    </rPh>
    <rPh sb="2" eb="4">
      <t>テンカン</t>
    </rPh>
    <rPh sb="4" eb="6">
      <t>ケイスウ</t>
    </rPh>
    <phoneticPr fontId="12"/>
  </si>
  <si>
    <t>消費支
出総額</t>
    <rPh sb="0" eb="2">
      <t>ショウヒ</t>
    </rPh>
    <rPh sb="2" eb="5">
      <t>シシュツ</t>
    </rPh>
    <rPh sb="5" eb="7">
      <t>ソウガク</t>
    </rPh>
    <phoneticPr fontId="12"/>
  </si>
  <si>
    <t>部門別
消費支出</t>
    <rPh sb="0" eb="3">
      <t>ブモンベツ</t>
    </rPh>
    <rPh sb="4" eb="8">
      <t>ショウヒシシュツ</t>
    </rPh>
    <phoneticPr fontId="12"/>
  </si>
  <si>
    <t>県  内
需要額</t>
    <rPh sb="0" eb="4">
      <t>ケンナイ</t>
    </rPh>
    <rPh sb="5" eb="8">
      <t>ジュヨウガク</t>
    </rPh>
    <phoneticPr fontId="12"/>
  </si>
  <si>
    <t>移輸入額</t>
    <rPh sb="0" eb="1">
      <t>イ</t>
    </rPh>
    <rPh sb="1" eb="4">
      <t>ユニュウガク</t>
    </rPh>
    <phoneticPr fontId="12"/>
  </si>
  <si>
    <t>第２次生産誘発額</t>
    <rPh sb="0" eb="1">
      <t>ダイ</t>
    </rPh>
    <rPh sb="2" eb="3">
      <t>ジ</t>
    </rPh>
    <rPh sb="3" eb="5">
      <t>セイサン</t>
    </rPh>
    <rPh sb="5" eb="7">
      <t>ユウハツ</t>
    </rPh>
    <rPh sb="7" eb="8">
      <t>ガク</t>
    </rPh>
    <phoneticPr fontId="12"/>
  </si>
  <si>
    <t>粗付加価値誘発額</t>
    <rPh sb="0" eb="1">
      <t>ホボ</t>
    </rPh>
    <rPh sb="1" eb="3">
      <t>フカ</t>
    </rPh>
    <rPh sb="3" eb="5">
      <t>カチ</t>
    </rPh>
    <rPh sb="5" eb="7">
      <t>ユウハツ</t>
    </rPh>
    <rPh sb="7" eb="8">
      <t>ガク</t>
    </rPh>
    <phoneticPr fontId="12"/>
  </si>
  <si>
    <t>雇用者所得誘発額</t>
    <rPh sb="0" eb="3">
      <t>コヨウシャ</t>
    </rPh>
    <rPh sb="3" eb="5">
      <t>ショトク</t>
    </rPh>
    <rPh sb="5" eb="8">
      <t>ユウハツガク</t>
    </rPh>
    <phoneticPr fontId="12"/>
  </si>
  <si>
    <t>生産誘発額</t>
    <rPh sb="0" eb="2">
      <t>セイサン</t>
    </rPh>
    <rPh sb="2" eb="4">
      <t>ユウハツ</t>
    </rPh>
    <rPh sb="4" eb="5">
      <t>ガク</t>
    </rPh>
    <phoneticPr fontId="12"/>
  </si>
  <si>
    <t>雇用誘発者数計</t>
    <rPh sb="6" eb="7">
      <t>ケイ</t>
    </rPh>
    <phoneticPr fontId="12"/>
  </si>
  <si>
    <t>C=B×粗付加価値率</t>
    <rPh sb="4" eb="7">
      <t>ソフカ</t>
    </rPh>
    <rPh sb="7" eb="9">
      <t>カチ</t>
    </rPh>
    <rPh sb="9" eb="10">
      <t>リツ</t>
    </rPh>
    <phoneticPr fontId="12"/>
  </si>
  <si>
    <t>D=B×雇用者所得率</t>
    <rPh sb="4" eb="7">
      <t>コヨウシャ</t>
    </rPh>
    <rPh sb="7" eb="10">
      <t>ショトクリツ</t>
    </rPh>
    <phoneticPr fontId="12"/>
  </si>
  <si>
    <t>E=B×投入係数</t>
    <rPh sb="4" eb="6">
      <t>トウニュウ</t>
    </rPh>
    <rPh sb="6" eb="8">
      <t>ケイスウ</t>
    </rPh>
    <phoneticPr fontId="12"/>
  </si>
  <si>
    <t>F=E×自給率</t>
    <rPh sb="4" eb="7">
      <t>ジキュウリツ</t>
    </rPh>
    <phoneticPr fontId="12"/>
  </si>
  <si>
    <t>G=E×移輸入率</t>
    <rPh sb="4" eb="5">
      <t>イ</t>
    </rPh>
    <rPh sb="5" eb="7">
      <t>ユニュウ</t>
    </rPh>
    <phoneticPr fontId="12"/>
  </si>
  <si>
    <t>H=逆行列係数×F</t>
    <rPh sb="2" eb="5">
      <t>ギャクギョウレツ</t>
    </rPh>
    <rPh sb="5" eb="7">
      <t>ケイスウ</t>
    </rPh>
    <phoneticPr fontId="12"/>
  </si>
  <si>
    <t>I=H×粗付加価値率</t>
    <rPh sb="4" eb="7">
      <t>ソフカ</t>
    </rPh>
    <rPh sb="7" eb="9">
      <t>カチ</t>
    </rPh>
    <rPh sb="9" eb="10">
      <t>リツ</t>
    </rPh>
    <phoneticPr fontId="12"/>
  </si>
  <si>
    <t>J=H×雇用者所得率</t>
    <rPh sb="4" eb="7">
      <t>コヨウシャ</t>
    </rPh>
    <rPh sb="7" eb="10">
      <t>ショトクリツ</t>
    </rPh>
    <phoneticPr fontId="12"/>
  </si>
  <si>
    <t>M=L×消費支出構成</t>
    <rPh sb="4" eb="6">
      <t>ショウヒ</t>
    </rPh>
    <rPh sb="6" eb="8">
      <t>シシュツ</t>
    </rPh>
    <rPh sb="8" eb="10">
      <t>コウセイ</t>
    </rPh>
    <phoneticPr fontId="12"/>
  </si>
  <si>
    <t>N=M×自給率</t>
    <rPh sb="4" eb="7">
      <t>ジキュウリツ</t>
    </rPh>
    <phoneticPr fontId="12"/>
  </si>
  <si>
    <t>O=M×移輸入率</t>
    <rPh sb="4" eb="5">
      <t>イ</t>
    </rPh>
    <rPh sb="5" eb="7">
      <t>ユニュウ</t>
    </rPh>
    <rPh sb="7" eb="8">
      <t>リツ</t>
    </rPh>
    <phoneticPr fontId="12"/>
  </si>
  <si>
    <t>P=逆行列係数×N</t>
    <rPh sb="2" eb="5">
      <t>ギャクギョウレツ</t>
    </rPh>
    <rPh sb="5" eb="7">
      <t>ケイスウ</t>
    </rPh>
    <phoneticPr fontId="12"/>
  </si>
  <si>
    <t>Q=P×粗付加価値率</t>
    <rPh sb="4" eb="7">
      <t>ソフカ</t>
    </rPh>
    <rPh sb="7" eb="9">
      <t>カチ</t>
    </rPh>
    <rPh sb="9" eb="10">
      <t>リツ</t>
    </rPh>
    <phoneticPr fontId="12"/>
  </si>
  <si>
    <t>R=P×雇用者所得率</t>
    <rPh sb="4" eb="7">
      <t>コヨウシャ</t>
    </rPh>
    <rPh sb="7" eb="10">
      <t>ショトクリツ</t>
    </rPh>
    <phoneticPr fontId="12"/>
  </si>
  <si>
    <t>B×雇用係数</t>
    <rPh sb="2" eb="4">
      <t>コヨウ</t>
    </rPh>
    <rPh sb="4" eb="6">
      <t>ケイスウ</t>
    </rPh>
    <phoneticPr fontId="12"/>
  </si>
  <si>
    <t>H×雇用係数</t>
    <rPh sb="2" eb="4">
      <t>コヨウ</t>
    </rPh>
    <rPh sb="4" eb="6">
      <t>ケイスウ</t>
    </rPh>
    <phoneticPr fontId="12"/>
  </si>
  <si>
    <t>P×雇用係数</t>
    <rPh sb="2" eb="4">
      <t>コヨウ</t>
    </rPh>
    <rPh sb="4" eb="6">
      <t>ケイスウ</t>
    </rPh>
    <phoneticPr fontId="12"/>
  </si>
  <si>
    <t>就業誘
発者数</t>
    <phoneticPr fontId="12"/>
  </si>
  <si>
    <t>雇用誘
発者数</t>
    <phoneticPr fontId="12"/>
  </si>
  <si>
    <t>A</t>
    <phoneticPr fontId="12"/>
  </si>
  <si>
    <t>K</t>
    <phoneticPr fontId="12"/>
  </si>
  <si>
    <t>L=(D+J)×K</t>
    <phoneticPr fontId="12"/>
  </si>
  <si>
    <t>B+H+P</t>
    <phoneticPr fontId="12"/>
  </si>
  <si>
    <t>C+I+Q</t>
    <phoneticPr fontId="12"/>
  </si>
  <si>
    <t>D+J+R</t>
    <phoneticPr fontId="12"/>
  </si>
  <si>
    <t>a</t>
  </si>
  <si>
    <t>マージン率</t>
    <rPh sb="4" eb="5">
      <t>リツ</t>
    </rPh>
    <phoneticPr fontId="7"/>
  </si>
  <si>
    <t>最終需要額</t>
    <rPh sb="0" eb="2">
      <t>サイシュウ</t>
    </rPh>
    <rPh sb="2" eb="4">
      <t>ジュヨウ</t>
    </rPh>
    <rPh sb="4" eb="5">
      <t>ガク</t>
    </rPh>
    <phoneticPr fontId="6"/>
  </si>
  <si>
    <t>(購入者価格)</t>
  </si>
  <si>
    <t>商業</t>
    <rPh sb="0" eb="2">
      <t>ショウギョウ</t>
    </rPh>
    <phoneticPr fontId="7"/>
  </si>
  <si>
    <t>運輸</t>
    <rPh sb="0" eb="2">
      <t>ウンユ</t>
    </rPh>
    <phoneticPr fontId="7"/>
  </si>
  <si>
    <t>マージン額</t>
    <rPh sb="4" eb="5">
      <t>ガク</t>
    </rPh>
    <phoneticPr fontId="7"/>
  </si>
  <si>
    <t>b</t>
    <phoneticPr fontId="7"/>
  </si>
  <si>
    <t>c</t>
    <phoneticPr fontId="7"/>
  </si>
  <si>
    <t>振り分け</t>
    <rPh sb="0" eb="1">
      <t>フ</t>
    </rPh>
    <rPh sb="2" eb="3">
      <t>ワ</t>
    </rPh>
    <phoneticPr fontId="7"/>
  </si>
  <si>
    <t>f</t>
    <phoneticPr fontId="7"/>
  </si>
  <si>
    <t>計</t>
    <rPh sb="0" eb="1">
      <t>ケイ</t>
    </rPh>
    <phoneticPr fontId="7"/>
  </si>
  <si>
    <t>f=d+e</t>
    <phoneticPr fontId="7"/>
  </si>
  <si>
    <t>(生産者価格)</t>
  </si>
  <si>
    <t>g</t>
    <phoneticPr fontId="7"/>
  </si>
  <si>
    <t>購入者価格から生産者価格への変換</t>
    <rPh sb="0" eb="3">
      <t>コウニュウシャ</t>
    </rPh>
    <rPh sb="3" eb="5">
      <t>カカク</t>
    </rPh>
    <rPh sb="7" eb="10">
      <t>セイサンシャ</t>
    </rPh>
    <rPh sb="10" eb="12">
      <t>カカク</t>
    </rPh>
    <rPh sb="14" eb="16">
      <t>ヘンカン</t>
    </rPh>
    <phoneticPr fontId="6"/>
  </si>
  <si>
    <t>発生需要額</t>
    <rPh sb="0" eb="2">
      <t>ハッセイ</t>
    </rPh>
    <rPh sb="2" eb="4">
      <t>ジュヨウ</t>
    </rPh>
    <rPh sb="4" eb="5">
      <t>ガク</t>
    </rPh>
    <phoneticPr fontId="3"/>
  </si>
  <si>
    <t>B=A×自給率</t>
    <rPh sb="4" eb="7">
      <t>ジキュウリツ</t>
    </rPh>
    <phoneticPr fontId="7"/>
  </si>
  <si>
    <t>第1次生産誘発額</t>
    <rPh sb="0" eb="1">
      <t>ダイ</t>
    </rPh>
    <rPh sb="2" eb="3">
      <t>ジ</t>
    </rPh>
    <rPh sb="3" eb="5">
      <t>セイサン</t>
    </rPh>
    <rPh sb="5" eb="8">
      <t>ユウハツガク</t>
    </rPh>
    <phoneticPr fontId="7"/>
  </si>
  <si>
    <t>県内需要増加額</t>
    <rPh sb="0" eb="2">
      <t>ケンナイ</t>
    </rPh>
    <rPh sb="2" eb="4">
      <t>ジュヨウ</t>
    </rPh>
    <rPh sb="4" eb="7">
      <t>ゾウカガク</t>
    </rPh>
    <phoneticPr fontId="7"/>
  </si>
  <si>
    <t>移輸入
率</t>
    <rPh sb="0" eb="1">
      <t>イ</t>
    </rPh>
    <rPh sb="1" eb="3">
      <t>ユニュウ</t>
    </rPh>
    <rPh sb="4" eb="5">
      <t>リツ</t>
    </rPh>
    <phoneticPr fontId="3"/>
  </si>
  <si>
    <t>消費転換係数</t>
    <rPh sb="0" eb="2">
      <t>ショウヒ</t>
    </rPh>
    <rPh sb="2" eb="4">
      <t>テンカン</t>
    </rPh>
    <rPh sb="4" eb="6">
      <t>ケイスウ</t>
    </rPh>
    <phoneticPr fontId="7"/>
  </si>
  <si>
    <t>第１次間接波及効果</t>
    <rPh sb="5" eb="7">
      <t>ハキュウ</t>
    </rPh>
    <phoneticPr fontId="7"/>
  </si>
  <si>
    <t>第２次間接波及効果</t>
    <rPh sb="3" eb="5">
      <t>カンセツ</t>
    </rPh>
    <phoneticPr fontId="7"/>
  </si>
  <si>
    <t>B×従業係数</t>
    <rPh sb="2" eb="4">
      <t>ジュウギョウ</t>
    </rPh>
    <rPh sb="4" eb="6">
      <t>ケイスウ</t>
    </rPh>
    <phoneticPr fontId="12"/>
  </si>
  <si>
    <t>H×従業係数</t>
    <rPh sb="2" eb="4">
      <t>ジュウギョウ</t>
    </rPh>
    <rPh sb="4" eb="6">
      <t>ケイスウ</t>
    </rPh>
    <phoneticPr fontId="12"/>
  </si>
  <si>
    <t>P×従業係数</t>
    <rPh sb="2" eb="4">
      <t>ジュウギョウ</t>
    </rPh>
    <rPh sb="4" eb="6">
      <t>ケイスウ</t>
    </rPh>
    <phoneticPr fontId="12"/>
  </si>
  <si>
    <t>従業誘発者数計</t>
    <rPh sb="0" eb="1">
      <t>ジュウ</t>
    </rPh>
    <rPh sb="6" eb="7">
      <t>ケイ</t>
    </rPh>
    <phoneticPr fontId="12"/>
  </si>
  <si>
    <t>d=a×b</t>
    <phoneticPr fontId="7"/>
  </si>
  <si>
    <t>e=a×c</t>
    <phoneticPr fontId="7"/>
  </si>
  <si>
    <t>購入者価格</t>
    <rPh sb="0" eb="2">
      <t>コウニュウ</t>
    </rPh>
    <rPh sb="2" eb="3">
      <t>シャ</t>
    </rPh>
    <rPh sb="3" eb="5">
      <t>カカク</t>
    </rPh>
    <phoneticPr fontId="7"/>
  </si>
  <si>
    <t>価格の種類</t>
    <rPh sb="0" eb="2">
      <t>カカク</t>
    </rPh>
    <rPh sb="3" eb="5">
      <t>シュルイ</t>
    </rPh>
    <phoneticPr fontId="7"/>
  </si>
  <si>
    <t>産業連関分析結果</t>
    <rPh sb="0" eb="2">
      <t>サンギョウ</t>
    </rPh>
    <rPh sb="2" eb="4">
      <t>レンカン</t>
    </rPh>
    <rPh sb="4" eb="6">
      <t>ブンセキ</t>
    </rPh>
    <rPh sb="6" eb="8">
      <t>ケッカ</t>
    </rPh>
    <phoneticPr fontId="12"/>
  </si>
  <si>
    <t>最終需要額</t>
    <rPh sb="0" eb="2">
      <t>サイシュウ</t>
    </rPh>
    <rPh sb="2" eb="4">
      <t>ジュヨウ</t>
    </rPh>
    <rPh sb="4" eb="5">
      <t>ガク</t>
    </rPh>
    <phoneticPr fontId="12"/>
  </si>
  <si>
    <t>うち県内最終需要額</t>
    <rPh sb="2" eb="4">
      <t>ケンナイ</t>
    </rPh>
    <rPh sb="4" eb="6">
      <t>サイシュウ</t>
    </rPh>
    <rPh sb="6" eb="8">
      <t>ジュヨウ</t>
    </rPh>
    <rPh sb="8" eb="9">
      <t>ガク</t>
    </rPh>
    <phoneticPr fontId="12"/>
  </si>
  <si>
    <t>生産誘発額</t>
    <rPh sb="0" eb="2">
      <t>セイサン</t>
    </rPh>
    <rPh sb="2" eb="5">
      <t>ユウハツガク</t>
    </rPh>
    <phoneticPr fontId="12"/>
  </si>
  <si>
    <t>区分</t>
    <rPh sb="0" eb="2">
      <t>クブン</t>
    </rPh>
    <phoneticPr fontId="12"/>
  </si>
  <si>
    <t>うち粗付加価値</t>
    <rPh sb="2" eb="5">
      <t>ソフカ</t>
    </rPh>
    <rPh sb="5" eb="7">
      <t>カチ</t>
    </rPh>
    <phoneticPr fontId="12"/>
  </si>
  <si>
    <t>うち</t>
    <phoneticPr fontId="12"/>
  </si>
  <si>
    <t>誘発額</t>
  </si>
  <si>
    <t>誘発額</t>
    <rPh sb="0" eb="3">
      <t>ユウハツガク</t>
    </rPh>
    <phoneticPr fontId="12"/>
  </si>
  <si>
    <t>発者数</t>
    <rPh sb="1" eb="2">
      <t>シャ</t>
    </rPh>
    <rPh sb="2" eb="3">
      <t>スウ</t>
    </rPh>
    <phoneticPr fontId="12"/>
  </si>
  <si>
    <t>うち雇用者所得</t>
    <phoneticPr fontId="12"/>
  </si>
  <si>
    <t>雇用誘</t>
    <phoneticPr fontId="12"/>
  </si>
  <si>
    <t>生産誘発額</t>
    <rPh sb="0" eb="2">
      <t>セイサン</t>
    </rPh>
    <rPh sb="2" eb="5">
      <t>ユウハツガク</t>
    </rPh>
    <phoneticPr fontId="7"/>
  </si>
  <si>
    <t>部門</t>
    <rPh sb="0" eb="2">
      <t>ブモン</t>
    </rPh>
    <phoneticPr fontId="7"/>
  </si>
  <si>
    <t>粗付加価値誘発額</t>
    <rPh sb="0" eb="3">
      <t>ソフカ</t>
    </rPh>
    <rPh sb="3" eb="5">
      <t>カチ</t>
    </rPh>
    <rPh sb="5" eb="8">
      <t>ユウハツガク</t>
    </rPh>
    <phoneticPr fontId="7"/>
  </si>
  <si>
    <t>雇用者所</t>
    <rPh sb="0" eb="3">
      <t>コヨウシャ</t>
    </rPh>
    <rPh sb="3" eb="4">
      <t>ショ</t>
    </rPh>
    <phoneticPr fontId="7"/>
  </si>
  <si>
    <t>者数</t>
    <rPh sb="0" eb="1">
      <t>シャ</t>
    </rPh>
    <rPh sb="1" eb="2">
      <t>スウ</t>
    </rPh>
    <phoneticPr fontId="7"/>
  </si>
  <si>
    <t>得誘発額</t>
    <rPh sb="0" eb="1">
      <t>エ</t>
    </rPh>
    <rPh sb="1" eb="4">
      <t>ユウハツガク</t>
    </rPh>
    <phoneticPr fontId="7"/>
  </si>
  <si>
    <t>直接効果</t>
    <rPh sb="0" eb="2">
      <t>チョクセツ</t>
    </rPh>
    <rPh sb="2" eb="4">
      <t>コウカ</t>
    </rPh>
    <phoneticPr fontId="7"/>
  </si>
  <si>
    <t>直接効果 (ｱ)</t>
    <rPh sb="0" eb="2">
      <t>チョクセツ</t>
    </rPh>
    <rPh sb="2" eb="4">
      <t>コウカ</t>
    </rPh>
    <phoneticPr fontId="7"/>
  </si>
  <si>
    <t>第1次間接波及効果 (ｲ)</t>
    <rPh sb="0" eb="1">
      <t>ダイ</t>
    </rPh>
    <rPh sb="2" eb="9">
      <t>ジカンセツハキュウコウカ</t>
    </rPh>
    <phoneticPr fontId="7"/>
  </si>
  <si>
    <t>第2次間接波及効果 (ｳ)</t>
    <rPh sb="0" eb="1">
      <t>ダイ</t>
    </rPh>
    <rPh sb="2" eb="9">
      <t>ジカンセツハキュウコウカ</t>
    </rPh>
    <phoneticPr fontId="7"/>
  </si>
  <si>
    <t>総合効果 (ｱ+ｲ+ｳ)</t>
    <rPh sb="0" eb="2">
      <t>ソウゴウ</t>
    </rPh>
    <rPh sb="2" eb="4">
      <t>コウカ</t>
    </rPh>
    <phoneticPr fontId="7"/>
  </si>
  <si>
    <t>雇用誘発</t>
    <rPh sb="0" eb="2">
      <t>コヨウ</t>
    </rPh>
    <rPh sb="2" eb="4">
      <t>ユウハツ</t>
    </rPh>
    <phoneticPr fontId="7"/>
  </si>
  <si>
    <t>経済波及効果推計表</t>
    <rPh sb="0" eb="2">
      <t>ケイザイ</t>
    </rPh>
    <rPh sb="2" eb="6">
      <t>ハキュウコウカ</t>
    </rPh>
    <rPh sb="6" eb="8">
      <t>スイケイ</t>
    </rPh>
    <rPh sb="8" eb="9">
      <t>ヒョウ</t>
    </rPh>
    <phoneticPr fontId="7"/>
  </si>
  <si>
    <t>第１次間接波及効果</t>
    <rPh sb="0" eb="1">
      <t>ダイ</t>
    </rPh>
    <rPh sb="2" eb="3">
      <t>ジ</t>
    </rPh>
    <rPh sb="3" eb="5">
      <t>カンセツ</t>
    </rPh>
    <rPh sb="5" eb="7">
      <t>ハキュウ</t>
    </rPh>
    <rPh sb="7" eb="9">
      <t>コウカ</t>
    </rPh>
    <phoneticPr fontId="12"/>
  </si>
  <si>
    <t>第２次間接波及効果</t>
    <rPh sb="0" eb="1">
      <t>ダイ</t>
    </rPh>
    <rPh sb="2" eb="3">
      <t>ジ</t>
    </rPh>
    <rPh sb="3" eb="5">
      <t>カンセツ</t>
    </rPh>
    <rPh sb="5" eb="7">
      <t>ハキュウ</t>
    </rPh>
    <rPh sb="7" eb="9">
      <t>コウカ</t>
    </rPh>
    <phoneticPr fontId="12"/>
  </si>
  <si>
    <t>直接効果（県内需要額）</t>
    <rPh sb="0" eb="2">
      <t>チョクセツ</t>
    </rPh>
    <rPh sb="2" eb="4">
      <t>コウカ</t>
    </rPh>
    <rPh sb="5" eb="7">
      <t>ケンナイ</t>
    </rPh>
    <rPh sb="7" eb="10">
      <t>ジュヨウガク</t>
    </rPh>
    <phoneticPr fontId="12"/>
  </si>
  <si>
    <t>産業連関表による経済波及効果分析は経済モデルの1つであり、いくつかの仮定や前提があります。</t>
    <rPh sb="0" eb="2">
      <t>サンギョウ</t>
    </rPh>
    <rPh sb="2" eb="4">
      <t>レンカン</t>
    </rPh>
    <rPh sb="4" eb="5">
      <t>ヒョウ</t>
    </rPh>
    <rPh sb="8" eb="10">
      <t>ケイザイ</t>
    </rPh>
    <rPh sb="10" eb="12">
      <t>ハキュウ</t>
    </rPh>
    <rPh sb="12" eb="14">
      <t>コウカ</t>
    </rPh>
    <rPh sb="14" eb="16">
      <t>ブンセキ</t>
    </rPh>
    <rPh sb="17" eb="19">
      <t>ケイザイ</t>
    </rPh>
    <rPh sb="34" eb="36">
      <t>カテイ</t>
    </rPh>
    <rPh sb="37" eb="39">
      <t>ゼンテイ</t>
    </rPh>
    <phoneticPr fontId="4"/>
  </si>
  <si>
    <t>(1)すべての生産は、最終需要を満たすために行われるとします。</t>
    <rPh sb="7" eb="9">
      <t>セイサン</t>
    </rPh>
    <rPh sb="11" eb="13">
      <t>サイシュウ</t>
    </rPh>
    <rPh sb="13" eb="15">
      <t>ジュヨウ</t>
    </rPh>
    <rPh sb="16" eb="17">
      <t>ミ</t>
    </rPh>
    <rPh sb="22" eb="23">
      <t>オコナ</t>
    </rPh>
    <phoneticPr fontId="4"/>
  </si>
  <si>
    <t>(2)生産を行う上での制約条件はないものとします。</t>
    <rPh sb="3" eb="5">
      <t>セイサン</t>
    </rPh>
    <rPh sb="6" eb="7">
      <t>オコナ</t>
    </rPh>
    <rPh sb="8" eb="9">
      <t>ウエ</t>
    </rPh>
    <rPh sb="11" eb="13">
      <t>セイヤク</t>
    </rPh>
    <rPh sb="13" eb="15">
      <t>ジョウケン</t>
    </rPh>
    <phoneticPr fontId="4"/>
  </si>
  <si>
    <t>(3)商品の生産に必要な投入構造は、それぞれ固有のものであり、短期的には一定とします。</t>
    <rPh sb="3" eb="5">
      <t>ショウヒン</t>
    </rPh>
    <rPh sb="6" eb="8">
      <t>セイサン</t>
    </rPh>
    <rPh sb="9" eb="11">
      <t>ヒツヨウ</t>
    </rPh>
    <rPh sb="12" eb="14">
      <t>トウニュウ</t>
    </rPh>
    <rPh sb="14" eb="16">
      <t>コウゾウ</t>
    </rPh>
    <rPh sb="22" eb="24">
      <t>コユウ</t>
    </rPh>
    <rPh sb="31" eb="34">
      <t>タンキテキ</t>
    </rPh>
    <rPh sb="36" eb="38">
      <t>イッテイ</t>
    </rPh>
    <phoneticPr fontId="4"/>
  </si>
  <si>
    <t>(4)各部門が使用する投入量は、その部門の生産水準に比例すると仮定します。</t>
    <rPh sb="3" eb="6">
      <t>カクブモン</t>
    </rPh>
    <rPh sb="7" eb="9">
      <t>シヨウ</t>
    </rPh>
    <rPh sb="11" eb="13">
      <t>トウニュウ</t>
    </rPh>
    <rPh sb="13" eb="14">
      <t>リョウ</t>
    </rPh>
    <rPh sb="18" eb="20">
      <t>ブモン</t>
    </rPh>
    <rPh sb="21" eb="23">
      <t>セイサン</t>
    </rPh>
    <rPh sb="23" eb="25">
      <t>スイジュン</t>
    </rPh>
    <rPh sb="26" eb="28">
      <t>ヒレイ</t>
    </rPh>
    <rPh sb="31" eb="33">
      <t>カテイ</t>
    </rPh>
    <phoneticPr fontId="4"/>
  </si>
  <si>
    <t>(7)各部門が生産活動を個別に行った和は、それらの部門が同時に行った時の総和に等しいとします。</t>
    <rPh sb="3" eb="4">
      <t>カク</t>
    </rPh>
    <rPh sb="4" eb="6">
      <t>ブモン</t>
    </rPh>
    <rPh sb="7" eb="9">
      <t>セイサン</t>
    </rPh>
    <rPh sb="9" eb="11">
      <t>カツドウ</t>
    </rPh>
    <rPh sb="12" eb="14">
      <t>コベツ</t>
    </rPh>
    <rPh sb="15" eb="16">
      <t>オコナ</t>
    </rPh>
    <rPh sb="18" eb="19">
      <t>ワ</t>
    </rPh>
    <rPh sb="25" eb="27">
      <t>ブモン</t>
    </rPh>
    <rPh sb="28" eb="30">
      <t>ドウジ</t>
    </rPh>
    <rPh sb="31" eb="32">
      <t>オコナ</t>
    </rPh>
    <rPh sb="34" eb="35">
      <t>トキ</t>
    </rPh>
    <rPh sb="36" eb="38">
      <t>ソウワ</t>
    </rPh>
    <rPh sb="39" eb="40">
      <t>ヒト</t>
    </rPh>
    <phoneticPr fontId="4"/>
  </si>
  <si>
    <t>１　分析テーマ</t>
    <rPh sb="2" eb="4">
      <t>ブンセキ</t>
    </rPh>
    <phoneticPr fontId="7"/>
  </si>
  <si>
    <t>２　分析内容</t>
    <rPh sb="2" eb="4">
      <t>ブンセキ</t>
    </rPh>
    <rPh sb="4" eb="6">
      <t>ナイヨウ</t>
    </rPh>
    <phoneticPr fontId="12"/>
  </si>
  <si>
    <t>３　当初設定</t>
    <rPh sb="2" eb="4">
      <t>トウショ</t>
    </rPh>
    <rPh sb="4" eb="6">
      <t>セッテイ</t>
    </rPh>
    <phoneticPr fontId="12"/>
  </si>
  <si>
    <t>４　分析結果</t>
    <rPh sb="2" eb="4">
      <t>ブンセキ</t>
    </rPh>
    <rPh sb="4" eb="6">
      <t>ケッカ</t>
    </rPh>
    <phoneticPr fontId="12"/>
  </si>
  <si>
    <t>５　産業連関表による分析の注意点</t>
    <rPh sb="2" eb="4">
      <t>サンギョウ</t>
    </rPh>
    <rPh sb="4" eb="6">
      <t>レンカン</t>
    </rPh>
    <rPh sb="6" eb="7">
      <t>ヒョウ</t>
    </rPh>
    <rPh sb="10" eb="12">
      <t>ブンセキ</t>
    </rPh>
    <rPh sb="13" eb="16">
      <t>チュウイテン</t>
    </rPh>
    <phoneticPr fontId="4"/>
  </si>
  <si>
    <t>（使用データ：平成○○年大分市家計調査年報）</t>
    <rPh sb="1" eb="3">
      <t>シヨウ</t>
    </rPh>
    <rPh sb="7" eb="9">
      <t>ヘイセイ</t>
    </rPh>
    <rPh sb="12" eb="14">
      <t>オオイタ</t>
    </rPh>
    <rPh sb="14" eb="15">
      <t>シ</t>
    </rPh>
    <rPh sb="15" eb="17">
      <t>カケイ</t>
    </rPh>
    <phoneticPr fontId="12"/>
  </si>
  <si>
    <t>最終需要増加額</t>
    <rPh sb="0" eb="2">
      <t>サイシュウ</t>
    </rPh>
    <rPh sb="2" eb="4">
      <t>ジュヨウ</t>
    </rPh>
    <rPh sb="4" eb="7">
      <t>ゾウカガク</t>
    </rPh>
    <phoneticPr fontId="7"/>
  </si>
  <si>
    <t>直接需要＝県内最終需要増加額</t>
    <rPh sb="0" eb="2">
      <t>チョクセツ</t>
    </rPh>
    <rPh sb="2" eb="4">
      <t>ジュヨウ</t>
    </rPh>
    <rPh sb="5" eb="7">
      <t>ケンナイ</t>
    </rPh>
    <rPh sb="7" eb="9">
      <t>サイシュウ</t>
    </rPh>
    <rPh sb="9" eb="11">
      <t>ジュヨウ</t>
    </rPh>
    <rPh sb="11" eb="14">
      <t>ゾウカガク</t>
    </rPh>
    <phoneticPr fontId="7"/>
  </si>
  <si>
    <t>原材料投入額</t>
    <rPh sb="0" eb="3">
      <t>ゲンザイリョウ</t>
    </rPh>
    <rPh sb="3" eb="6">
      <t>トウニュウガク</t>
    </rPh>
    <phoneticPr fontId="7"/>
  </si>
  <si>
    <t>雇用者所得誘発額</t>
    <rPh sb="0" eb="3">
      <t>コヨウシャ</t>
    </rPh>
    <rPh sb="3" eb="5">
      <t>ショトク</t>
    </rPh>
    <rPh sb="5" eb="8">
      <t>ユウハツガク</t>
    </rPh>
    <phoneticPr fontId="7"/>
  </si>
  <si>
    <t>県内需要額</t>
    <rPh sb="0" eb="2">
      <t>ケンナイ</t>
    </rPh>
    <rPh sb="2" eb="5">
      <t>ジュヨウガク</t>
    </rPh>
    <phoneticPr fontId="7"/>
  </si>
  <si>
    <t>移輸入額</t>
    <rPh sb="0" eb="1">
      <t>イ</t>
    </rPh>
    <rPh sb="1" eb="4">
      <t>ユニュウガク</t>
    </rPh>
    <phoneticPr fontId="7"/>
  </si>
  <si>
    <t>第1次間接波及効果</t>
    <phoneticPr fontId="7"/>
  </si>
  <si>
    <t>（原材料投入額+粗付加価値額）</t>
    <phoneticPr fontId="7"/>
  </si>
  <si>
    <t>雇用誘発者数</t>
    <rPh sb="0" eb="2">
      <t>コヨウ</t>
    </rPh>
    <rPh sb="2" eb="4">
      <t>ユウハツ</t>
    </rPh>
    <rPh sb="4" eb="5">
      <t>シャ</t>
    </rPh>
    <rPh sb="5" eb="6">
      <t>スウ</t>
    </rPh>
    <phoneticPr fontId="7"/>
  </si>
  <si>
    <t>（直接効果＋第1次間接波及効果）</t>
    <rPh sb="1" eb="3">
      <t>チョクセツ</t>
    </rPh>
    <rPh sb="3" eb="5">
      <t>コウカ</t>
    </rPh>
    <rPh sb="6" eb="7">
      <t>ダイ</t>
    </rPh>
    <rPh sb="8" eb="15">
      <t>ジカンセツハキュウコウカ</t>
    </rPh>
    <phoneticPr fontId="7"/>
  </si>
  <si>
    <t>消費支出額</t>
    <rPh sb="0" eb="2">
      <t>ショウヒ</t>
    </rPh>
    <rPh sb="2" eb="5">
      <t>シシュツガク</t>
    </rPh>
    <phoneticPr fontId="7"/>
  </si>
  <si>
    <t>第2次間接波及効果</t>
    <phoneticPr fontId="7"/>
  </si>
  <si>
    <t xml:space="preserve"> × 雇用者所得率</t>
    <rPh sb="3" eb="6">
      <t>コヨウシャ</t>
    </rPh>
    <rPh sb="6" eb="8">
      <t>ショトク</t>
    </rPh>
    <rPh sb="8" eb="9">
      <t>リツ</t>
    </rPh>
    <phoneticPr fontId="7"/>
  </si>
  <si>
    <t xml:space="preserve"> × 粗付加価値率</t>
    <rPh sb="3" eb="6">
      <t>ソフカ</t>
    </rPh>
    <rPh sb="6" eb="9">
      <t>カチリツ</t>
    </rPh>
    <phoneticPr fontId="7"/>
  </si>
  <si>
    <t xml:space="preserve"> × 県内自給率</t>
    <rPh sb="3" eb="5">
      <t>ケンナイ</t>
    </rPh>
    <rPh sb="5" eb="8">
      <t>ジキュウリツ</t>
    </rPh>
    <phoneticPr fontId="7"/>
  </si>
  <si>
    <t xml:space="preserve"> × 投入係数</t>
    <rPh sb="3" eb="5">
      <t>トウニュウ</t>
    </rPh>
    <rPh sb="5" eb="7">
      <t>ケイスウ</t>
    </rPh>
    <phoneticPr fontId="7"/>
  </si>
  <si>
    <t xml:space="preserve"> × 移輸入率</t>
    <rPh sb="3" eb="4">
      <t>イ</t>
    </rPh>
    <rPh sb="4" eb="6">
      <t>ユニュウ</t>
    </rPh>
    <rPh sb="6" eb="7">
      <t>リツ</t>
    </rPh>
    <phoneticPr fontId="7"/>
  </si>
  <si>
    <t xml:space="preserve"> × 逆行列係数</t>
    <rPh sb="3" eb="6">
      <t>ギャクギョウレツ</t>
    </rPh>
    <rPh sb="6" eb="8">
      <t>ケイスウ</t>
    </rPh>
    <phoneticPr fontId="7"/>
  </si>
  <si>
    <t xml:space="preserve"> × 消費支出構成比</t>
    <rPh sb="3" eb="5">
      <t>ショウヒ</t>
    </rPh>
    <rPh sb="5" eb="7">
      <t>シシュツ</t>
    </rPh>
    <rPh sb="7" eb="10">
      <t>コウセイヒ</t>
    </rPh>
    <phoneticPr fontId="7"/>
  </si>
  <si>
    <t>第２次間接波及効果</t>
    <rPh sb="0" eb="1">
      <t>ダイ</t>
    </rPh>
    <rPh sb="2" eb="9">
      <t>ジカンセツハキュウコウカ</t>
    </rPh>
    <phoneticPr fontId="7"/>
  </si>
  <si>
    <t>第１次間接波及効果</t>
    <rPh sb="0" eb="1">
      <t>ダイ</t>
    </rPh>
    <rPh sb="2" eb="9">
      <t>ジカンセツハキュウコウカ</t>
    </rPh>
    <phoneticPr fontId="7"/>
  </si>
  <si>
    <t xml:space="preserve"> × 雇用係数</t>
    <rPh sb="3" eb="5">
      <t>コヨウ</t>
    </rPh>
    <rPh sb="5" eb="7">
      <t>ケイスウ</t>
    </rPh>
    <phoneticPr fontId="7"/>
  </si>
  <si>
    <t>経済波及効果フロー</t>
    <rPh sb="0" eb="2">
      <t>ケイザイ</t>
    </rPh>
    <rPh sb="2" eb="6">
      <t>ハキュウコウカ</t>
    </rPh>
    <phoneticPr fontId="7"/>
  </si>
  <si>
    <t>分析テーマ</t>
    <rPh sb="0" eb="2">
      <t>ブンセキ</t>
    </rPh>
    <phoneticPr fontId="7"/>
  </si>
  <si>
    <t>　　　←　ドロップダウンリストから選択してください</t>
    <rPh sb="17" eb="19">
      <t>センタク</t>
    </rPh>
    <phoneticPr fontId="7"/>
  </si>
  <si>
    <t>　　　←　入力してください</t>
    <rPh sb="5" eb="7">
      <t>ニュウリョク</t>
    </rPh>
    <phoneticPr fontId="7"/>
  </si>
  <si>
    <t>◆</t>
    <phoneticPr fontId="7"/>
  </si>
  <si>
    <t>１．ご利用にあたって</t>
    <rPh sb="3" eb="5">
      <t>リヨウ</t>
    </rPh>
    <phoneticPr fontId="4"/>
  </si>
  <si>
    <t>２．分析ツールの使用方法</t>
    <rPh sb="2" eb="4">
      <t>ブンセキ</t>
    </rPh>
    <rPh sb="8" eb="10">
      <t>シヨウ</t>
    </rPh>
    <rPh sb="10" eb="12">
      <t>ホウホウ</t>
    </rPh>
    <phoneticPr fontId="4"/>
  </si>
  <si>
    <t>※</t>
  </si>
  <si>
    <t>３．産業連関表による経済波及効果分析の注意点</t>
    <rPh sb="2" eb="4">
      <t>サンギョウ</t>
    </rPh>
    <rPh sb="4" eb="6">
      <t>レンカン</t>
    </rPh>
    <rPh sb="6" eb="7">
      <t>ヒョウ</t>
    </rPh>
    <rPh sb="10" eb="12">
      <t>ケイザイ</t>
    </rPh>
    <rPh sb="12" eb="14">
      <t>ハキュウ</t>
    </rPh>
    <rPh sb="14" eb="16">
      <t>コウカ</t>
    </rPh>
    <rPh sb="16" eb="18">
      <t>ブンセキ</t>
    </rPh>
    <rPh sb="19" eb="22">
      <t>チュウイテン</t>
    </rPh>
    <phoneticPr fontId="4"/>
  </si>
  <si>
    <t>４．その他</t>
    <rPh sb="4" eb="5">
      <t>ホカ</t>
    </rPh>
    <phoneticPr fontId="4"/>
  </si>
  <si>
    <t>分析ツールを利用した結果を公表・発表した場合は大分県企画振興部統計調査課統計分析班までご連絡ください。</t>
    <rPh sb="0" eb="2">
      <t>ブンセキ</t>
    </rPh>
    <rPh sb="6" eb="8">
      <t>リヨウ</t>
    </rPh>
    <rPh sb="10" eb="12">
      <t>ケッカ</t>
    </rPh>
    <rPh sb="13" eb="15">
      <t>コウヒョウ</t>
    </rPh>
    <rPh sb="16" eb="18">
      <t>ハッピョウ</t>
    </rPh>
    <rPh sb="20" eb="22">
      <t>バアイ</t>
    </rPh>
    <rPh sb="23" eb="25">
      <t>オオイタ</t>
    </rPh>
    <rPh sb="25" eb="26">
      <t>ケン</t>
    </rPh>
    <rPh sb="26" eb="28">
      <t>キカク</t>
    </rPh>
    <rPh sb="28" eb="30">
      <t>シンコウ</t>
    </rPh>
    <rPh sb="30" eb="31">
      <t>ブ</t>
    </rPh>
    <rPh sb="31" eb="33">
      <t>トウケイ</t>
    </rPh>
    <rPh sb="33" eb="35">
      <t>チョウサ</t>
    </rPh>
    <rPh sb="35" eb="36">
      <t>カ</t>
    </rPh>
    <rPh sb="36" eb="38">
      <t>トウケイ</t>
    </rPh>
    <rPh sb="38" eb="40">
      <t>ブンセキ</t>
    </rPh>
    <rPh sb="40" eb="41">
      <t>ハン</t>
    </rPh>
    <rPh sb="44" eb="46">
      <t>レンラク</t>
    </rPh>
    <phoneticPr fontId="4"/>
  </si>
  <si>
    <t>分析ツールは産業連関表の利用方法を例示したに過ぎず、分析ツールによる結果を大分県が保証するものではありません。</t>
  </si>
  <si>
    <t>分析方法の見直し等により、分析ツールを予告なしに変更する場合があります。</t>
    <rPh sb="0" eb="2">
      <t>ブンセキ</t>
    </rPh>
    <rPh sb="2" eb="4">
      <t>ホウホウ</t>
    </rPh>
    <rPh sb="5" eb="7">
      <t>ミナオ</t>
    </rPh>
    <rPh sb="8" eb="9">
      <t>トウ</t>
    </rPh>
    <rPh sb="13" eb="15">
      <t>ブンセキ</t>
    </rPh>
    <rPh sb="19" eb="21">
      <t>ヨコク</t>
    </rPh>
    <rPh sb="24" eb="26">
      <t>ヘンコウ</t>
    </rPh>
    <rPh sb="28" eb="30">
      <t>バアイ</t>
    </rPh>
    <phoneticPr fontId="4"/>
  </si>
  <si>
    <t>〒870-8501　大分県大分市大手町３－１－１</t>
    <phoneticPr fontId="7"/>
  </si>
  <si>
    <t>E-mail：a10800@pref.oita.lg.jp</t>
    <phoneticPr fontId="7"/>
  </si>
  <si>
    <t>大分県 企画振興部 統計調査課 統計分析班</t>
    <rPh sb="0" eb="2">
      <t>オオイタ</t>
    </rPh>
    <rPh sb="2" eb="3">
      <t>ケン</t>
    </rPh>
    <rPh sb="4" eb="6">
      <t>キカク</t>
    </rPh>
    <rPh sb="6" eb="8">
      <t>シンコウ</t>
    </rPh>
    <rPh sb="8" eb="9">
      <t>ブ</t>
    </rPh>
    <rPh sb="10" eb="12">
      <t>トウケイ</t>
    </rPh>
    <rPh sb="12" eb="15">
      <t>チョウサカ</t>
    </rPh>
    <rPh sb="16" eb="18">
      <t>トウケイ</t>
    </rPh>
    <rPh sb="18" eb="20">
      <t>ブンセキ</t>
    </rPh>
    <rPh sb="20" eb="21">
      <t>ハン</t>
    </rPh>
    <phoneticPr fontId="4"/>
  </si>
  <si>
    <t>分析者によって分析の前提条件・方法などが異なるため、同じ産業連関表を使っても分析結果が異なる場合があります。</t>
    <rPh sb="0" eb="3">
      <t>ブンセキシャ</t>
    </rPh>
    <rPh sb="7" eb="9">
      <t>ブンセキ</t>
    </rPh>
    <rPh sb="10" eb="12">
      <t>ゼンテイ</t>
    </rPh>
    <rPh sb="12" eb="14">
      <t>ジョウケン</t>
    </rPh>
    <rPh sb="15" eb="17">
      <t>ホウホウ</t>
    </rPh>
    <rPh sb="20" eb="21">
      <t>コト</t>
    </rPh>
    <rPh sb="26" eb="27">
      <t>オナ</t>
    </rPh>
    <rPh sb="28" eb="30">
      <t>サンギョウ</t>
    </rPh>
    <rPh sb="30" eb="32">
      <t>レンカン</t>
    </rPh>
    <rPh sb="32" eb="33">
      <t>ヒョウ</t>
    </rPh>
    <rPh sb="34" eb="35">
      <t>ツカ</t>
    </rPh>
    <rPh sb="38" eb="40">
      <t>ブンセキ</t>
    </rPh>
    <rPh sb="40" eb="42">
      <t>ケッカ</t>
    </rPh>
    <rPh sb="43" eb="44">
      <t>コト</t>
    </rPh>
    <rPh sb="46" eb="48">
      <t>バアイ</t>
    </rPh>
    <phoneticPr fontId="4"/>
  </si>
  <si>
    <t>分析ツールに関する問い合わせは下記までお願いします。</t>
    <rPh sb="0" eb="2">
      <t>ブンセキ</t>
    </rPh>
    <rPh sb="6" eb="7">
      <t>カン</t>
    </rPh>
    <rPh sb="9" eb="10">
      <t>ト</t>
    </rPh>
    <rPh sb="11" eb="12">
      <t>ア</t>
    </rPh>
    <rPh sb="15" eb="17">
      <t>カキ</t>
    </rPh>
    <rPh sb="20" eb="21">
      <t>ネガ</t>
    </rPh>
    <phoneticPr fontId="4"/>
  </si>
  <si>
    <t>1)</t>
    <phoneticPr fontId="7"/>
  </si>
  <si>
    <t>2)</t>
    <phoneticPr fontId="7"/>
  </si>
  <si>
    <t>3)</t>
    <phoneticPr fontId="7"/>
  </si>
  <si>
    <t>4)</t>
    <phoneticPr fontId="7"/>
  </si>
  <si>
    <t>部門別経済波及効果分析グラフ</t>
    <rPh sb="0" eb="3">
      <t>ブモンベツ</t>
    </rPh>
    <rPh sb="3" eb="5">
      <t>ケイザイ</t>
    </rPh>
    <rPh sb="5" eb="9">
      <t>ハキュウコウカ</t>
    </rPh>
    <rPh sb="9" eb="11">
      <t>ブンセキ</t>
    </rPh>
    <phoneticPr fontId="7"/>
  </si>
  <si>
    <t>　　分析テーマ</t>
    <rPh sb="2" eb="4">
      <t>ブンセキ</t>
    </rPh>
    <phoneticPr fontId="7"/>
  </si>
  <si>
    <t>※四捨五入の関係で内訳が合計と一致しない場合があります。</t>
    <rPh sb="1" eb="5">
      <t>シシャゴニュウ</t>
    </rPh>
    <rPh sb="6" eb="8">
      <t>カンケイ</t>
    </rPh>
    <rPh sb="12" eb="14">
      <t>ゴウケイ</t>
    </rPh>
    <rPh sb="15" eb="17">
      <t>イッチ</t>
    </rPh>
    <rPh sb="20" eb="22">
      <t>バアイ</t>
    </rPh>
    <phoneticPr fontId="7"/>
  </si>
  <si>
    <t xml:space="preserve">分析テーマ ： </t>
    <rPh sb="0" eb="2">
      <t>ブンセキ</t>
    </rPh>
    <phoneticPr fontId="7"/>
  </si>
  <si>
    <t>部門</t>
    <rPh sb="0" eb="2">
      <t>ブモン</t>
    </rPh>
    <phoneticPr fontId="7"/>
  </si>
  <si>
    <t>(6)このモデルには時間の概念がないので、経済波及効果の達成時期は明確ではありません。</t>
    <rPh sb="10" eb="12">
      <t>ジカン</t>
    </rPh>
    <rPh sb="13" eb="15">
      <t>ガイネン</t>
    </rPh>
    <rPh sb="21" eb="23">
      <t>ケイザイ</t>
    </rPh>
    <rPh sb="23" eb="25">
      <t>ハキュウ</t>
    </rPh>
    <rPh sb="25" eb="27">
      <t>コウカ</t>
    </rPh>
    <rPh sb="28" eb="30">
      <t>タッセイ</t>
    </rPh>
    <rPh sb="30" eb="32">
      <t>ジキ</t>
    </rPh>
    <rPh sb="33" eb="35">
      <t>メイカク</t>
    </rPh>
    <phoneticPr fontId="4"/>
  </si>
  <si>
    <t>(5)生産波及は途中段階で中断することはなく、最後まで波及するものとします。</t>
    <rPh sb="3" eb="5">
      <t>セイサン</t>
    </rPh>
    <rPh sb="5" eb="7">
      <t>ハキュウ</t>
    </rPh>
    <rPh sb="8" eb="10">
      <t>トチュウ</t>
    </rPh>
    <rPh sb="10" eb="12">
      <t>ダンカイ</t>
    </rPh>
    <rPh sb="13" eb="15">
      <t>チュウダン</t>
    </rPh>
    <rPh sb="23" eb="25">
      <t>サイゴ</t>
    </rPh>
    <rPh sb="27" eb="29">
      <t>ハキュウ</t>
    </rPh>
    <phoneticPr fontId="4"/>
  </si>
  <si>
    <t>・</t>
    <phoneticPr fontId="7"/>
  </si>
  <si>
    <t>生産者価格</t>
    <rPh sb="0" eb="3">
      <t>セイサンシャ</t>
    </rPh>
    <rPh sb="3" eb="5">
      <t>カカク</t>
    </rPh>
    <phoneticPr fontId="7"/>
  </si>
  <si>
    <t>： 生産者が出荷するときの価格</t>
    <phoneticPr fontId="7"/>
  </si>
  <si>
    <t>： 店頭で販売するときの価格</t>
    <rPh sb="2" eb="4">
      <t>テントウ</t>
    </rPh>
    <rPh sb="5" eb="7">
      <t>ハンバイ</t>
    </rPh>
    <phoneticPr fontId="4"/>
  </si>
  <si>
    <t>部門別発生需要額</t>
    <rPh sb="0" eb="3">
      <t>ブモンベツ</t>
    </rPh>
    <rPh sb="3" eb="5">
      <t>ハッセイ</t>
    </rPh>
    <rPh sb="5" eb="8">
      <t>ジュヨウガク</t>
    </rPh>
    <phoneticPr fontId="7"/>
  </si>
  <si>
    <t>億円</t>
    <rPh sb="0" eb="2">
      <t>オクエン</t>
    </rPh>
    <phoneticPr fontId="7"/>
  </si>
  <si>
    <t>百万円</t>
    <rPh sb="0" eb="1">
      <t>ヒャク</t>
    </rPh>
    <rPh sb="1" eb="3">
      <t>マンエン</t>
    </rPh>
    <phoneticPr fontId="7"/>
  </si>
  <si>
    <t>万円</t>
    <rPh sb="0" eb="2">
      <t>マンエン</t>
    </rPh>
    <phoneticPr fontId="7"/>
  </si>
  <si>
    <t>千円</t>
    <rPh sb="0" eb="2">
      <t>センエン</t>
    </rPh>
    <phoneticPr fontId="7"/>
  </si>
  <si>
    <t>円</t>
    <rPh sb="0" eb="1">
      <t>エン</t>
    </rPh>
    <phoneticPr fontId="7"/>
  </si>
  <si>
    <t>（単位：百万円／人）</t>
    <rPh sb="1" eb="3">
      <t>タンイ</t>
    </rPh>
    <rPh sb="4" eb="5">
      <t>ヒャク</t>
    </rPh>
    <rPh sb="5" eb="7">
      <t>マンエン</t>
    </rPh>
    <rPh sb="8" eb="9">
      <t>ニン</t>
    </rPh>
    <phoneticPr fontId="15"/>
  </si>
  <si>
    <t>係数単位調整</t>
    <rPh sb="0" eb="2">
      <t>ケイスウ</t>
    </rPh>
    <phoneticPr fontId="15"/>
  </si>
  <si>
    <t>億円</t>
  </si>
  <si>
    <t>百万円</t>
  </si>
  <si>
    <t>万円</t>
  </si>
  <si>
    <t>千円</t>
  </si>
  <si>
    <t>円</t>
  </si>
  <si>
    <t>単位：</t>
    <rPh sb="0" eb="2">
      <t>タンイ</t>
    </rPh>
    <phoneticPr fontId="7"/>
  </si>
  <si>
    <t>　　←　ドロップダウンリストから選択してください</t>
    <rPh sb="16" eb="18">
      <t>センタク</t>
    </rPh>
    <phoneticPr fontId="7"/>
  </si>
  <si>
    <t>電話：097-506-2442　FAX：097-506-1727</t>
    <rPh sb="0" eb="2">
      <t>デンワ</t>
    </rPh>
    <phoneticPr fontId="7"/>
  </si>
  <si>
    <t>電気機械</t>
    <rPh sb="0" eb="2">
      <t>デンキ</t>
    </rPh>
    <rPh sb="2" eb="4">
      <t>キカイ</t>
    </rPh>
    <phoneticPr fontId="3"/>
  </si>
  <si>
    <t>水道</t>
  </si>
  <si>
    <t>廃棄物処理</t>
  </si>
  <si>
    <t>医療・福祉</t>
    <rPh sb="0" eb="2">
      <t>イリョウ</t>
    </rPh>
    <rPh sb="3" eb="5">
      <t>フクシ</t>
    </rPh>
    <phoneticPr fontId="3"/>
  </si>
  <si>
    <t>その他の非営利団体サービス</t>
    <rPh sb="4" eb="7">
      <t>ヒエイリ</t>
    </rPh>
    <rPh sb="7" eb="9">
      <t>ダンタイ</t>
    </rPh>
    <phoneticPr fontId="3"/>
  </si>
  <si>
    <t>医療・福祉</t>
  </si>
  <si>
    <t>その他の非営利団体サービス</t>
  </si>
  <si>
    <t>生産者価格評価表 （36部門表）</t>
    <rPh sb="0" eb="3">
      <t>セイサンシャ</t>
    </rPh>
    <rPh sb="3" eb="5">
      <t>カカク</t>
    </rPh>
    <rPh sb="5" eb="8">
      <t>ヒョウカヒョウ</t>
    </rPh>
    <rPh sb="12" eb="14">
      <t>ブモン</t>
    </rPh>
    <rPh sb="14" eb="15">
      <t>ヒョウ</t>
    </rPh>
    <phoneticPr fontId="3"/>
  </si>
  <si>
    <t>単位：100万円</t>
    <rPh sb="0" eb="2">
      <t>タンイ</t>
    </rPh>
    <rPh sb="6" eb="8">
      <t>マンエン</t>
    </rPh>
    <phoneticPr fontId="3"/>
  </si>
  <si>
    <t>就業係数</t>
    <rPh sb="0" eb="2">
      <t>シュウギョウ</t>
    </rPh>
    <rPh sb="2" eb="4">
      <t>ケイスウ</t>
    </rPh>
    <phoneticPr fontId="5"/>
  </si>
  <si>
    <t>就業係数、雇用係数</t>
    <rPh sb="0" eb="2">
      <t>シュウギョウ</t>
    </rPh>
    <rPh sb="2" eb="4">
      <t>ケイスウ</t>
    </rPh>
    <rPh sb="5" eb="7">
      <t>コヨウ</t>
    </rPh>
    <rPh sb="7" eb="9">
      <t>ケイスウ</t>
    </rPh>
    <phoneticPr fontId="15"/>
  </si>
  <si>
    <t>運輸・郵便</t>
  </si>
  <si>
    <t>石油・
石炭製品</t>
  </si>
  <si>
    <t>窯業・
土石製品</t>
  </si>
  <si>
    <t>情報･
通信機器</t>
  </si>
  <si>
    <t>電力・ガス・
熱供給</t>
  </si>
  <si>
    <t>対事業所
サービス</t>
  </si>
  <si>
    <t>対個人
サービス</t>
  </si>
  <si>
    <t>内生部門計</t>
  </si>
  <si>
    <t>家計外消費支出（行）</t>
  </si>
  <si>
    <t>雇用者所得</t>
  </si>
  <si>
    <t>営業余剰</t>
  </si>
  <si>
    <t>資本減耗引当</t>
  </si>
  <si>
    <t>間接税（関税・輸入品商品税を除く。）</t>
  </si>
  <si>
    <t>（控除）経常補助金</t>
  </si>
  <si>
    <t>粗付加価値部門計</t>
  </si>
  <si>
    <t>県内生産額</t>
  </si>
  <si>
    <t>行和</t>
  </si>
  <si>
    <t>感応度係数</t>
  </si>
  <si>
    <t>列和</t>
  </si>
  <si>
    <t>影響力係数</t>
  </si>
  <si>
    <t>家計外消費
支出（列）</t>
  </si>
  <si>
    <t>民間消費
支出</t>
  </si>
  <si>
    <t>一般政府
消費支出</t>
  </si>
  <si>
    <t>県内総固定
資本形成
（公的）</t>
  </si>
  <si>
    <t>県内総固定
資本形成
（民間）</t>
  </si>
  <si>
    <t>在庫純増</t>
  </si>
  <si>
    <t>県内最終
需要計</t>
  </si>
  <si>
    <t>県内需要
合計</t>
  </si>
  <si>
    <t>移輸出</t>
  </si>
  <si>
    <t>最終需要計</t>
  </si>
  <si>
    <t>需要合計</t>
  </si>
  <si>
    <t>（控除）
移輸入</t>
  </si>
  <si>
    <t>最終需要
部門計</t>
  </si>
  <si>
    <t>マージン率を求めています（商業・運輸は除く）。</t>
    <rPh sb="4" eb="5">
      <t>リツ</t>
    </rPh>
    <rPh sb="6" eb="7">
      <t>モト</t>
    </rPh>
    <rPh sb="13" eb="15">
      <t>ショウギョウ</t>
    </rPh>
    <rPh sb="16" eb="18">
      <t>ウンユ</t>
    </rPh>
    <rPh sb="19" eb="20">
      <t>ノゾ</t>
    </rPh>
    <phoneticPr fontId="9"/>
  </si>
  <si>
    <t xml:space="preserve"> × 消費転換係数</t>
    <rPh sb="3" eb="5">
      <t>ショウヒ</t>
    </rPh>
    <rPh sb="5" eb="7">
      <t>テンカン</t>
    </rPh>
    <rPh sb="7" eb="9">
      <t>ケイスウ</t>
    </rPh>
    <phoneticPr fontId="7"/>
  </si>
  <si>
    <t>資本形成部門コード</t>
  </si>
  <si>
    <t>01</t>
    <phoneticPr fontId="43"/>
  </si>
  <si>
    <t>02</t>
    <phoneticPr fontId="43"/>
  </si>
  <si>
    <t>03</t>
    <phoneticPr fontId="43"/>
  </si>
  <si>
    <t>06</t>
    <phoneticPr fontId="43"/>
  </si>
  <si>
    <t>11</t>
    <phoneticPr fontId="43"/>
  </si>
  <si>
    <t>15</t>
    <phoneticPr fontId="43"/>
  </si>
  <si>
    <t>16</t>
    <phoneticPr fontId="43"/>
  </si>
  <si>
    <t>20</t>
    <phoneticPr fontId="43"/>
  </si>
  <si>
    <t>21</t>
    <phoneticPr fontId="43"/>
  </si>
  <si>
    <t>25</t>
    <phoneticPr fontId="43"/>
  </si>
  <si>
    <t>26</t>
    <phoneticPr fontId="43"/>
  </si>
  <si>
    <t>27</t>
    <phoneticPr fontId="43"/>
  </si>
  <si>
    <t>28</t>
    <phoneticPr fontId="43"/>
  </si>
  <si>
    <t>29</t>
    <phoneticPr fontId="43"/>
  </si>
  <si>
    <t>32</t>
    <phoneticPr fontId="43"/>
  </si>
  <si>
    <t>33</t>
    <phoneticPr fontId="43"/>
  </si>
  <si>
    <t>34</t>
    <phoneticPr fontId="43"/>
  </si>
  <si>
    <t>35</t>
    <phoneticPr fontId="43"/>
  </si>
  <si>
    <t>39</t>
    <phoneticPr fontId="43"/>
  </si>
  <si>
    <t>41</t>
    <phoneticPr fontId="43"/>
  </si>
  <si>
    <t>46</t>
    <phoneticPr fontId="43"/>
  </si>
  <si>
    <t>47</t>
    <phoneticPr fontId="43"/>
  </si>
  <si>
    <t>48</t>
    <phoneticPr fontId="43"/>
  </si>
  <si>
    <t>51</t>
    <phoneticPr fontId="43"/>
  </si>
  <si>
    <t>53</t>
    <phoneticPr fontId="43"/>
  </si>
  <si>
    <t>55</t>
    <phoneticPr fontId="43"/>
  </si>
  <si>
    <t>57</t>
    <phoneticPr fontId="43"/>
  </si>
  <si>
    <t>59</t>
    <phoneticPr fontId="43"/>
  </si>
  <si>
    <t>61</t>
    <phoneticPr fontId="43"/>
  </si>
  <si>
    <t>63</t>
    <phoneticPr fontId="43"/>
  </si>
  <si>
    <t>64</t>
    <phoneticPr fontId="43"/>
  </si>
  <si>
    <t>65</t>
    <phoneticPr fontId="43"/>
  </si>
  <si>
    <t>66</t>
    <phoneticPr fontId="43"/>
  </si>
  <si>
    <t>67</t>
    <phoneticPr fontId="43"/>
  </si>
  <si>
    <t>68</t>
    <phoneticPr fontId="43"/>
  </si>
  <si>
    <t>69</t>
    <phoneticPr fontId="43"/>
  </si>
  <si>
    <t>70</t>
    <phoneticPr fontId="43"/>
  </si>
  <si>
    <t>資本財コード</t>
  </si>
  <si>
    <t>名称　　　　　　　　　　　　　　　　　　　　名称</t>
    <phoneticPr fontId="43"/>
  </si>
  <si>
    <t>農業</t>
    <rPh sb="0" eb="2">
      <t>ノウギョウ</t>
    </rPh>
    <phoneticPr fontId="43"/>
  </si>
  <si>
    <t>林業</t>
    <phoneticPr fontId="43"/>
  </si>
  <si>
    <t>漁業</t>
    <phoneticPr fontId="43"/>
  </si>
  <si>
    <t>鉱業</t>
    <phoneticPr fontId="43"/>
  </si>
  <si>
    <t>飲食料品</t>
    <phoneticPr fontId="43"/>
  </si>
  <si>
    <t>繊維製品</t>
    <phoneticPr fontId="43"/>
  </si>
  <si>
    <t>パルプ・紙・木製品</t>
    <phoneticPr fontId="43"/>
  </si>
  <si>
    <t>化学製品</t>
    <phoneticPr fontId="43"/>
  </si>
  <si>
    <t>石油・石炭製品</t>
    <phoneticPr fontId="43"/>
  </si>
  <si>
    <t>窯業・土石製品</t>
    <phoneticPr fontId="43"/>
  </si>
  <si>
    <t>鉄鋼</t>
    <phoneticPr fontId="43"/>
  </si>
  <si>
    <t>非鉄金属</t>
    <phoneticPr fontId="43"/>
  </si>
  <si>
    <t>金属製品</t>
    <phoneticPr fontId="43"/>
  </si>
  <si>
    <t>一般機械</t>
    <rPh sb="0" eb="2">
      <t>イッパン</t>
    </rPh>
    <rPh sb="2" eb="4">
      <t>キカイ</t>
    </rPh>
    <phoneticPr fontId="43"/>
  </si>
  <si>
    <t>電子部品</t>
    <phoneticPr fontId="43"/>
  </si>
  <si>
    <t>電気機械</t>
    <phoneticPr fontId="43"/>
  </si>
  <si>
    <t>情報・通信機器</t>
    <phoneticPr fontId="43"/>
  </si>
  <si>
    <t>輸送機械</t>
    <phoneticPr fontId="43"/>
  </si>
  <si>
    <t>その他の製造工業製品</t>
    <rPh sb="2" eb="3">
      <t>タ</t>
    </rPh>
    <rPh sb="4" eb="6">
      <t>セイゾウ</t>
    </rPh>
    <rPh sb="6" eb="8">
      <t>コウギョウ</t>
    </rPh>
    <rPh sb="8" eb="10">
      <t>セイヒン</t>
    </rPh>
    <phoneticPr fontId="43"/>
  </si>
  <si>
    <t>建設</t>
    <phoneticPr fontId="43"/>
  </si>
  <si>
    <t>電力・ガス・熱供給</t>
    <phoneticPr fontId="43"/>
  </si>
  <si>
    <t>水道</t>
    <phoneticPr fontId="43"/>
  </si>
  <si>
    <t>廃棄物処理</t>
    <phoneticPr fontId="43"/>
  </si>
  <si>
    <t>商業</t>
    <phoneticPr fontId="43"/>
  </si>
  <si>
    <t>金融・保険</t>
    <phoneticPr fontId="43"/>
  </si>
  <si>
    <t>不動産</t>
    <phoneticPr fontId="43"/>
  </si>
  <si>
    <t>運輸・郵便</t>
    <phoneticPr fontId="43"/>
  </si>
  <si>
    <t>情報通信</t>
    <phoneticPr fontId="43"/>
  </si>
  <si>
    <t>公務</t>
    <phoneticPr fontId="43"/>
  </si>
  <si>
    <t>教育・研究</t>
    <phoneticPr fontId="43"/>
  </si>
  <si>
    <t>医療・福祉</t>
    <phoneticPr fontId="43"/>
  </si>
  <si>
    <t>その他の非営利団体サービス</t>
    <phoneticPr fontId="43"/>
  </si>
  <si>
    <t>対事業所サービス</t>
    <phoneticPr fontId="43"/>
  </si>
  <si>
    <t>対個人サービス</t>
    <phoneticPr fontId="43"/>
  </si>
  <si>
    <t>事務用品</t>
    <rPh sb="0" eb="2">
      <t>ジム</t>
    </rPh>
    <rPh sb="2" eb="4">
      <t>ヨウヒン</t>
    </rPh>
    <phoneticPr fontId="43"/>
  </si>
  <si>
    <t>分類不明</t>
    <phoneticPr fontId="43"/>
  </si>
  <si>
    <t>内生部門計</t>
    <rPh sb="0" eb="2">
      <t>ナイセイ</t>
    </rPh>
    <rPh sb="2" eb="4">
      <t>ブモン</t>
    </rPh>
    <rPh sb="4" eb="5">
      <t>ケイ</t>
    </rPh>
    <phoneticPr fontId="43"/>
  </si>
  <si>
    <t>林業</t>
    <rPh sb="0" eb="2">
      <t>リンギョウ</t>
    </rPh>
    <phoneticPr fontId="43"/>
  </si>
  <si>
    <t>漁業</t>
    <rPh sb="0" eb="2">
      <t>ギョギョウ</t>
    </rPh>
    <phoneticPr fontId="43"/>
  </si>
  <si>
    <t>鉱業</t>
    <rPh sb="0" eb="2">
      <t>コウギョウ</t>
    </rPh>
    <phoneticPr fontId="43"/>
  </si>
  <si>
    <t>飲食料品</t>
    <rPh sb="0" eb="2">
      <t>インショク</t>
    </rPh>
    <rPh sb="2" eb="3">
      <t>リョウ</t>
    </rPh>
    <rPh sb="3" eb="4">
      <t>ヒン</t>
    </rPh>
    <phoneticPr fontId="43"/>
  </si>
  <si>
    <t>繊維製品</t>
    <rPh sb="0" eb="2">
      <t>センイ</t>
    </rPh>
    <rPh sb="2" eb="4">
      <t>セイヒン</t>
    </rPh>
    <phoneticPr fontId="43"/>
  </si>
  <si>
    <t>パルプ・紙・木製品</t>
    <rPh sb="4" eb="5">
      <t>カミ</t>
    </rPh>
    <rPh sb="6" eb="9">
      <t>モクセイヒン</t>
    </rPh>
    <phoneticPr fontId="43"/>
  </si>
  <si>
    <t>化学製品</t>
    <rPh sb="0" eb="2">
      <t>カガク</t>
    </rPh>
    <rPh sb="2" eb="4">
      <t>セイヒン</t>
    </rPh>
    <phoneticPr fontId="43"/>
  </si>
  <si>
    <t>石油・石炭製品</t>
    <rPh sb="0" eb="2">
      <t>セキユ</t>
    </rPh>
    <rPh sb="3" eb="5">
      <t>セキタン</t>
    </rPh>
    <rPh sb="5" eb="7">
      <t>セイヒン</t>
    </rPh>
    <phoneticPr fontId="43"/>
  </si>
  <si>
    <t>窯業・土石製品</t>
    <rPh sb="0" eb="2">
      <t>ヨウギョウ</t>
    </rPh>
    <rPh sb="3" eb="5">
      <t>ドセキ</t>
    </rPh>
    <rPh sb="5" eb="7">
      <t>セイヒン</t>
    </rPh>
    <phoneticPr fontId="43"/>
  </si>
  <si>
    <t>鉄鋼</t>
    <rPh sb="0" eb="2">
      <t>テッコウ</t>
    </rPh>
    <phoneticPr fontId="43"/>
  </si>
  <si>
    <t>非鉄金属</t>
    <rPh sb="0" eb="2">
      <t>ヒテツ</t>
    </rPh>
    <rPh sb="2" eb="4">
      <t>キンゾク</t>
    </rPh>
    <phoneticPr fontId="43"/>
  </si>
  <si>
    <t>金属製品</t>
    <rPh sb="0" eb="2">
      <t>キンゾク</t>
    </rPh>
    <rPh sb="2" eb="4">
      <t>セイヒン</t>
    </rPh>
    <phoneticPr fontId="43"/>
  </si>
  <si>
    <t>電子部品</t>
    <rPh sb="0" eb="2">
      <t>デンシ</t>
    </rPh>
    <rPh sb="2" eb="4">
      <t>ブヒン</t>
    </rPh>
    <phoneticPr fontId="43"/>
  </si>
  <si>
    <t>電気機械</t>
    <rPh sb="0" eb="2">
      <t>デンキ</t>
    </rPh>
    <rPh sb="2" eb="4">
      <t>キカイ</t>
    </rPh>
    <phoneticPr fontId="43"/>
  </si>
  <si>
    <t>情報・通信機器</t>
    <rPh sb="0" eb="2">
      <t>ジョウホウ</t>
    </rPh>
    <rPh sb="3" eb="5">
      <t>ツウシン</t>
    </rPh>
    <rPh sb="5" eb="7">
      <t>キキ</t>
    </rPh>
    <phoneticPr fontId="43"/>
  </si>
  <si>
    <t>輸送機械</t>
    <rPh sb="0" eb="2">
      <t>ユソウ</t>
    </rPh>
    <rPh sb="2" eb="4">
      <t>キカイ</t>
    </rPh>
    <phoneticPr fontId="43"/>
  </si>
  <si>
    <t>建設</t>
    <rPh sb="0" eb="2">
      <t>ケンセツ</t>
    </rPh>
    <phoneticPr fontId="43"/>
  </si>
  <si>
    <t>電力・ガス・熱供給</t>
    <rPh sb="0" eb="2">
      <t>デンリョク</t>
    </rPh>
    <rPh sb="6" eb="7">
      <t>ネツ</t>
    </rPh>
    <rPh sb="7" eb="9">
      <t>キョウキュウ</t>
    </rPh>
    <phoneticPr fontId="43"/>
  </si>
  <si>
    <t>水道</t>
    <rPh sb="0" eb="2">
      <t>スイドウ</t>
    </rPh>
    <phoneticPr fontId="43"/>
  </si>
  <si>
    <t>廃棄物処理</t>
    <rPh sb="0" eb="3">
      <t>ハイキブツ</t>
    </rPh>
    <rPh sb="3" eb="5">
      <t>ショリ</t>
    </rPh>
    <phoneticPr fontId="43"/>
  </si>
  <si>
    <t>商業</t>
    <rPh sb="0" eb="2">
      <t>ショウギョウ</t>
    </rPh>
    <phoneticPr fontId="43"/>
  </si>
  <si>
    <t>金融・保険</t>
    <rPh sb="0" eb="2">
      <t>キンユウ</t>
    </rPh>
    <rPh sb="3" eb="5">
      <t>ホケン</t>
    </rPh>
    <phoneticPr fontId="43"/>
  </si>
  <si>
    <t>不動産</t>
    <rPh sb="0" eb="3">
      <t>フドウサン</t>
    </rPh>
    <phoneticPr fontId="43"/>
  </si>
  <si>
    <t>運輸・郵便</t>
    <rPh sb="0" eb="2">
      <t>ウンユ</t>
    </rPh>
    <rPh sb="3" eb="5">
      <t>ユウビン</t>
    </rPh>
    <phoneticPr fontId="43"/>
  </si>
  <si>
    <t>情報通信</t>
    <rPh sb="0" eb="2">
      <t>ジョウホウ</t>
    </rPh>
    <rPh sb="2" eb="4">
      <t>ツウシン</t>
    </rPh>
    <phoneticPr fontId="43"/>
  </si>
  <si>
    <t>公務</t>
    <rPh sb="0" eb="2">
      <t>コウム</t>
    </rPh>
    <phoneticPr fontId="43"/>
  </si>
  <si>
    <t>63</t>
    <phoneticPr fontId="43"/>
  </si>
  <si>
    <t>教育・研究</t>
    <rPh sb="0" eb="2">
      <t>キョウイク</t>
    </rPh>
    <rPh sb="3" eb="5">
      <t>ケンキュウ</t>
    </rPh>
    <phoneticPr fontId="43"/>
  </si>
  <si>
    <t>64</t>
    <phoneticPr fontId="43"/>
  </si>
  <si>
    <t>医療・福祉</t>
    <rPh sb="0" eb="2">
      <t>イリョウ</t>
    </rPh>
    <rPh sb="3" eb="5">
      <t>フクシ</t>
    </rPh>
    <phoneticPr fontId="43"/>
  </si>
  <si>
    <t>65</t>
    <phoneticPr fontId="43"/>
  </si>
  <si>
    <t>その他の非営利団体サービス</t>
    <rPh sb="2" eb="3">
      <t>タ</t>
    </rPh>
    <rPh sb="4" eb="7">
      <t>ヒエイリ</t>
    </rPh>
    <rPh sb="7" eb="9">
      <t>ダンタイ</t>
    </rPh>
    <phoneticPr fontId="43"/>
  </si>
  <si>
    <t>66</t>
    <phoneticPr fontId="43"/>
  </si>
  <si>
    <t>その他の対事業所サービス</t>
  </si>
  <si>
    <t>67</t>
    <phoneticPr fontId="43"/>
  </si>
  <si>
    <t>対個人サービス</t>
    <rPh sb="0" eb="1">
      <t>タイ</t>
    </rPh>
    <rPh sb="1" eb="3">
      <t>コジン</t>
    </rPh>
    <phoneticPr fontId="43"/>
  </si>
  <si>
    <t>68</t>
    <phoneticPr fontId="43"/>
  </si>
  <si>
    <t>69</t>
    <phoneticPr fontId="43"/>
  </si>
  <si>
    <t>分類不明</t>
    <rPh sb="0" eb="1">
      <t>フン</t>
    </rPh>
    <rPh sb="1" eb="2">
      <t>ルイ</t>
    </rPh>
    <rPh sb="2" eb="4">
      <t>フメイ</t>
    </rPh>
    <phoneticPr fontId="43"/>
  </si>
  <si>
    <t>固定資本マトリックス（民間）　構成比</t>
    <rPh sb="15" eb="18">
      <t>コウセイヒ</t>
    </rPh>
    <phoneticPr fontId="43"/>
  </si>
  <si>
    <t>合計</t>
    <rPh sb="0" eb="2">
      <t>ゴウケイ</t>
    </rPh>
    <phoneticPr fontId="43"/>
  </si>
  <si>
    <t>設備投資額を部門別最終需要額に組替え</t>
    <rPh sb="0" eb="2">
      <t>セツビ</t>
    </rPh>
    <rPh sb="2" eb="4">
      <t>トウシ</t>
    </rPh>
    <rPh sb="4" eb="5">
      <t>ガク</t>
    </rPh>
    <rPh sb="6" eb="8">
      <t>ブモン</t>
    </rPh>
    <rPh sb="8" eb="9">
      <t>ベツ</t>
    </rPh>
    <rPh sb="9" eb="11">
      <t>サイシュウ</t>
    </rPh>
    <rPh sb="11" eb="13">
      <t>ジュヨウ</t>
    </rPh>
    <rPh sb="13" eb="14">
      <t>ガク</t>
    </rPh>
    <rPh sb="15" eb="17">
      <t>クミカエ</t>
    </rPh>
    <phoneticPr fontId="43"/>
  </si>
  <si>
    <t>設備投資額</t>
    <rPh sb="0" eb="2">
      <t>セツビ</t>
    </rPh>
    <rPh sb="2" eb="4">
      <t>トウシ</t>
    </rPh>
    <rPh sb="4" eb="5">
      <t>ガク</t>
    </rPh>
    <phoneticPr fontId="3"/>
  </si>
  <si>
    <t>「データ入力表」シートへ転記</t>
    <rPh sb="4" eb="6">
      <t>ニュウリョク</t>
    </rPh>
    <rPh sb="6" eb="7">
      <t>ヒョウ</t>
    </rPh>
    <rPh sb="12" eb="14">
      <t>テンキ</t>
    </rPh>
    <phoneticPr fontId="42"/>
  </si>
  <si>
    <t>2)</t>
    <phoneticPr fontId="7"/>
  </si>
  <si>
    <t>■</t>
    <phoneticPr fontId="7"/>
  </si>
  <si>
    <t>「データ入力表」シートへの入力</t>
    <rPh sb="4" eb="6">
      <t>ニュウリョク</t>
    </rPh>
    <rPh sb="6" eb="7">
      <t>ヒョウ</t>
    </rPh>
    <rPh sb="13" eb="15">
      <t>ニュウリョク</t>
    </rPh>
    <phoneticPr fontId="7"/>
  </si>
  <si>
    <t>分析テーマを入力します。ここで入力した内容は「①結果」シート等に反映されます。</t>
    <rPh sb="0" eb="2">
      <t>ブンセキ</t>
    </rPh>
    <rPh sb="6" eb="8">
      <t>ニュウリョク</t>
    </rPh>
    <rPh sb="15" eb="17">
      <t>ニュウリョク</t>
    </rPh>
    <rPh sb="19" eb="21">
      <t>ナイヨウ</t>
    </rPh>
    <rPh sb="24" eb="26">
      <t>ケッカ</t>
    </rPh>
    <rPh sb="30" eb="31">
      <t>トウ</t>
    </rPh>
    <rPh sb="32" eb="34">
      <t>ハンエイ</t>
    </rPh>
    <phoneticPr fontId="7"/>
  </si>
  <si>
    <t>設備投資額の入力</t>
    <rPh sb="0" eb="2">
      <t>セツビ</t>
    </rPh>
    <rPh sb="2" eb="4">
      <t>トウシ</t>
    </rPh>
    <rPh sb="4" eb="5">
      <t>ガク</t>
    </rPh>
    <rPh sb="6" eb="8">
      <t>ニュウリョク</t>
    </rPh>
    <phoneticPr fontId="7"/>
  </si>
  <si>
    <t>「設備投資額」欄に入力すると、固定資本マトリックスを用いて、部門別発生需要額が自動計算されます。</t>
    <rPh sb="1" eb="3">
      <t>セツビ</t>
    </rPh>
    <rPh sb="3" eb="5">
      <t>トウシ</t>
    </rPh>
    <rPh sb="5" eb="6">
      <t>ガク</t>
    </rPh>
    <rPh sb="7" eb="8">
      <t>ラン</t>
    </rPh>
    <rPh sb="9" eb="11">
      <t>ニュウリョク</t>
    </rPh>
    <rPh sb="15" eb="17">
      <t>コテイ</t>
    </rPh>
    <rPh sb="17" eb="19">
      <t>シホン</t>
    </rPh>
    <rPh sb="26" eb="27">
      <t>モチ</t>
    </rPh>
    <rPh sb="30" eb="32">
      <t>ブモン</t>
    </rPh>
    <rPh sb="32" eb="33">
      <t>ベツ</t>
    </rPh>
    <rPh sb="33" eb="35">
      <t>ハッセイ</t>
    </rPh>
    <rPh sb="35" eb="37">
      <t>ジュヨウ</t>
    </rPh>
    <rPh sb="37" eb="38">
      <t>ガク</t>
    </rPh>
    <rPh sb="39" eb="41">
      <t>ジドウ</t>
    </rPh>
    <rPh sb="41" eb="43">
      <t>ケイサン</t>
    </rPh>
    <phoneticPr fontId="7"/>
  </si>
  <si>
    <t>計算結果は、「発生需要額」に表示されます。</t>
    <rPh sb="0" eb="2">
      <t>ケイサン</t>
    </rPh>
    <rPh sb="2" eb="4">
      <t>ケッカ</t>
    </rPh>
    <rPh sb="7" eb="9">
      <t>ハッセイ</t>
    </rPh>
    <rPh sb="9" eb="11">
      <t>ジュヨウ</t>
    </rPh>
    <rPh sb="11" eb="12">
      <t>ガク</t>
    </rPh>
    <rPh sb="14" eb="16">
      <t>ヒョウジ</t>
    </rPh>
    <phoneticPr fontId="7"/>
  </si>
  <si>
    <t>ドロップダウンリストから、生産者価格または購入者価格を選択してください。</t>
    <rPh sb="21" eb="24">
      <t>コウニュウシャ</t>
    </rPh>
    <rPh sb="24" eb="26">
      <t>カカク</t>
    </rPh>
    <rPh sb="27" eb="29">
      <t>センタク</t>
    </rPh>
    <phoneticPr fontId="4"/>
  </si>
  <si>
    <t>5）</t>
    <phoneticPr fontId="7"/>
  </si>
  <si>
    <t>6)</t>
    <phoneticPr fontId="7"/>
  </si>
  <si>
    <t>7)</t>
    <phoneticPr fontId="7"/>
  </si>
  <si>
    <t>8)</t>
    <phoneticPr fontId="7"/>
  </si>
  <si>
    <t>「①結果」シートに、分析内容を入力します。</t>
    <rPh sb="2" eb="4">
      <t>ケッカ</t>
    </rPh>
    <rPh sb="10" eb="12">
      <t>ブンセキ</t>
    </rPh>
    <rPh sb="12" eb="14">
      <t>ナイヨウ</t>
    </rPh>
    <rPh sb="15" eb="17">
      <t>ニュウリョク</t>
    </rPh>
    <phoneticPr fontId="4"/>
  </si>
  <si>
    <t>結果の確認</t>
    <rPh sb="0" eb="2">
      <t>ケッカ</t>
    </rPh>
    <rPh sb="3" eb="5">
      <t>カクニン</t>
    </rPh>
    <phoneticPr fontId="7"/>
  </si>
  <si>
    <t>9）</t>
    <phoneticPr fontId="7"/>
  </si>
  <si>
    <t>産業連関表を用いた経済波及効果分析には、産業連関表自体の構造的特質から派生する限界や留意点があります。以下の事項について十分に理解した上で、分析を行うようにしてください。</t>
    <rPh sb="0" eb="2">
      <t>サンギョウ</t>
    </rPh>
    <rPh sb="2" eb="4">
      <t>レンカン</t>
    </rPh>
    <rPh sb="4" eb="5">
      <t>ヒョウ</t>
    </rPh>
    <rPh sb="6" eb="7">
      <t>モチ</t>
    </rPh>
    <rPh sb="9" eb="11">
      <t>ケイザイ</t>
    </rPh>
    <rPh sb="11" eb="13">
      <t>ハキュウ</t>
    </rPh>
    <rPh sb="13" eb="15">
      <t>コウカ</t>
    </rPh>
    <rPh sb="15" eb="17">
      <t>ブンセキ</t>
    </rPh>
    <rPh sb="20" eb="22">
      <t>サンギョウ</t>
    </rPh>
    <rPh sb="22" eb="24">
      <t>レンカン</t>
    </rPh>
    <rPh sb="24" eb="25">
      <t>ヒョウ</t>
    </rPh>
    <rPh sb="25" eb="27">
      <t>ジタイ</t>
    </rPh>
    <rPh sb="28" eb="31">
      <t>コウゾウテキ</t>
    </rPh>
    <rPh sb="31" eb="33">
      <t>トクシツ</t>
    </rPh>
    <rPh sb="35" eb="37">
      <t>ハセイ</t>
    </rPh>
    <rPh sb="39" eb="41">
      <t>ゲンカイ</t>
    </rPh>
    <rPh sb="42" eb="45">
      <t>リュウイテン</t>
    </rPh>
    <rPh sb="51" eb="53">
      <t>イカ</t>
    </rPh>
    <rPh sb="54" eb="56">
      <t>ジコウ</t>
    </rPh>
    <rPh sb="60" eb="62">
      <t>ジュウブン</t>
    </rPh>
    <rPh sb="63" eb="65">
      <t>リカイ</t>
    </rPh>
    <rPh sb="67" eb="68">
      <t>ウエ</t>
    </rPh>
    <rPh sb="70" eb="72">
      <t>ブンセキ</t>
    </rPh>
    <rPh sb="73" eb="74">
      <t>オコナ</t>
    </rPh>
    <phoneticPr fontId="7"/>
  </si>
  <si>
    <t>2）</t>
    <phoneticPr fontId="7"/>
  </si>
  <si>
    <t>3)</t>
    <phoneticPr fontId="7"/>
  </si>
  <si>
    <t xml:space="preserve">需要量が2倍になれば、原材料投入額も2倍になるという「線形比例」を仮定しているため、規模の経済性等は考慮していません。
</t>
    <rPh sb="0" eb="2">
      <t>ジュヨウ</t>
    </rPh>
    <rPh sb="2" eb="3">
      <t>リョウ</t>
    </rPh>
    <rPh sb="5" eb="6">
      <t>バイ</t>
    </rPh>
    <rPh sb="11" eb="12">
      <t>ゲン</t>
    </rPh>
    <rPh sb="12" eb="14">
      <t>ザイリョウ</t>
    </rPh>
    <rPh sb="14" eb="16">
      <t>トウニュウ</t>
    </rPh>
    <rPh sb="16" eb="17">
      <t>ガク</t>
    </rPh>
    <rPh sb="19" eb="20">
      <t>バイ</t>
    </rPh>
    <rPh sb="27" eb="29">
      <t>センケイ</t>
    </rPh>
    <rPh sb="29" eb="31">
      <t>ヒレイ</t>
    </rPh>
    <rPh sb="33" eb="35">
      <t>カテイ</t>
    </rPh>
    <rPh sb="42" eb="44">
      <t>キボ</t>
    </rPh>
    <rPh sb="45" eb="49">
      <t>ケイザイセイナド</t>
    </rPh>
    <rPh sb="50" eb="52">
      <t>コウリョ</t>
    </rPh>
    <phoneticPr fontId="4"/>
  </si>
  <si>
    <t>4）</t>
    <phoneticPr fontId="7"/>
  </si>
  <si>
    <t>各産業間の相互干渉はないものとします。ある産業の生産活動が他の産業にプラスの影響を及ぼし生産を促進することも、マイナスの影響を及ぼし生産を阻害することは想定していません。</t>
    <phoneticPr fontId="7"/>
  </si>
  <si>
    <t>生産を行う上での、制約条件はないものとします。需要増加に県内での原材料調達が行えず、移輸入により増産に対応するようなことは考えず、移輸入率が一定の下で十分に増産に対応できるとします。</t>
    <phoneticPr fontId="7"/>
  </si>
  <si>
    <t>生産波及は、途中段階で中断することはなく、最後まで波及するものとします。例えば、在庫の取り崩しではなく、新規の生産で対応するものとします。</t>
    <rPh sb="0" eb="2">
      <t>セイサン</t>
    </rPh>
    <rPh sb="2" eb="4">
      <t>ハキュウ</t>
    </rPh>
    <rPh sb="6" eb="8">
      <t>トチュウ</t>
    </rPh>
    <rPh sb="8" eb="10">
      <t>ダンカイ</t>
    </rPh>
    <rPh sb="11" eb="13">
      <t>チュウダン</t>
    </rPh>
    <rPh sb="21" eb="23">
      <t>サイゴ</t>
    </rPh>
    <rPh sb="25" eb="27">
      <t>ハキュウ</t>
    </rPh>
    <rPh sb="36" eb="37">
      <t>タト</t>
    </rPh>
    <rPh sb="40" eb="42">
      <t>ザイコ</t>
    </rPh>
    <rPh sb="43" eb="44">
      <t>ト</t>
    </rPh>
    <rPh sb="45" eb="46">
      <t>クズ</t>
    </rPh>
    <rPh sb="52" eb="54">
      <t>シンキ</t>
    </rPh>
    <rPh sb="55" eb="57">
      <t>セイサン</t>
    </rPh>
    <rPh sb="58" eb="60">
      <t>タイオウ</t>
    </rPh>
    <phoneticPr fontId="4"/>
  </si>
  <si>
    <t>一般的に産業連関モデルには時間の概念がないため、経済波及効果の達成時期は明確ではありません。</t>
    <phoneticPr fontId="4"/>
  </si>
  <si>
    <t>9)</t>
    <phoneticPr fontId="7"/>
  </si>
  <si>
    <t>経済波及効果分析は、生産活動に係る経済波及効果を対象としており、それ以外の経済効果は対象としていません。例えば、公共事業の場合は、建設に伴う経済波及効果は対象としますが、施設完成後の利便性などの生産につながらない経済効果等は分析の対象としていません。</t>
    <phoneticPr fontId="7"/>
  </si>
  <si>
    <t>●設備投資（36部門）</t>
    <rPh sb="1" eb="3">
      <t>セツビ</t>
    </rPh>
    <rPh sb="3" eb="5">
      <t>トウシ</t>
    </rPh>
    <rPh sb="8" eb="10">
      <t>ブモン</t>
    </rPh>
    <phoneticPr fontId="7"/>
  </si>
  <si>
    <t xml:space="preserve">工場の設備投資が、本県経済に与える経済波及効果について、推計します。
</t>
    <rPh sb="0" eb="2">
      <t>コウジョウ</t>
    </rPh>
    <rPh sb="3" eb="5">
      <t>セツビ</t>
    </rPh>
    <rPh sb="5" eb="7">
      <t>トウシ</t>
    </rPh>
    <rPh sb="9" eb="11">
      <t>ホンケン</t>
    </rPh>
    <rPh sb="11" eb="13">
      <t>ケイザイ</t>
    </rPh>
    <rPh sb="14" eb="15">
      <t>アタ</t>
    </rPh>
    <rPh sb="17" eb="19">
      <t>ケイザイ</t>
    </rPh>
    <rPh sb="19" eb="21">
      <t>ハキュウ</t>
    </rPh>
    <rPh sb="21" eb="23">
      <t>コウカ</t>
    </rPh>
    <rPh sb="28" eb="30">
      <t>スイケイ</t>
    </rPh>
    <phoneticPr fontId="7"/>
  </si>
  <si>
    <t>大分県内の産業に需要が発生しない場合には、このツールで分析することができません。</t>
    <phoneticPr fontId="4"/>
  </si>
  <si>
    <t>金額の単位は必要に応じて変更してください。</t>
    <rPh sb="0" eb="2">
      <t>キンガク</t>
    </rPh>
    <rPh sb="3" eb="5">
      <t>タンイ</t>
    </rPh>
    <rPh sb="6" eb="8">
      <t>ヒツヨウ</t>
    </rPh>
    <rPh sb="9" eb="10">
      <t>オウ</t>
    </rPh>
    <rPh sb="12" eb="14">
      <t>ヘンコウ</t>
    </rPh>
    <phoneticPr fontId="7"/>
  </si>
  <si>
    <t>消費転換係数を決定します。この分析ツールでは、可処分所得に対する消費支出の割合（出典：総務省「家計調査、勤労者世帯」）を例示しています。</t>
    <rPh sb="0" eb="2">
      <t>ショウヒ</t>
    </rPh>
    <rPh sb="2" eb="4">
      <t>テンカン</t>
    </rPh>
    <rPh sb="4" eb="6">
      <t>ケイスウ</t>
    </rPh>
    <rPh sb="7" eb="9">
      <t>ケッテイ</t>
    </rPh>
    <rPh sb="15" eb="17">
      <t>ブンセキ</t>
    </rPh>
    <rPh sb="23" eb="26">
      <t>カショブン</t>
    </rPh>
    <rPh sb="26" eb="28">
      <t>ショトク</t>
    </rPh>
    <rPh sb="29" eb="30">
      <t>タイ</t>
    </rPh>
    <rPh sb="32" eb="34">
      <t>ショウヒ</t>
    </rPh>
    <rPh sb="34" eb="36">
      <t>シシュツ</t>
    </rPh>
    <rPh sb="37" eb="39">
      <t>ワリアイ</t>
    </rPh>
    <rPh sb="40" eb="42">
      <t>シュッテン</t>
    </rPh>
    <rPh sb="52" eb="55">
      <t>キンロウシャ</t>
    </rPh>
    <rPh sb="55" eb="57">
      <t>セタイ</t>
    </rPh>
    <rPh sb="60" eb="62">
      <t>レイジ</t>
    </rPh>
    <phoneticPr fontId="4"/>
  </si>
  <si>
    <t>「①結果」、「②表」、「③フロー」及び「④グラフ」シートに分析結果が出力され、印刷することができます。</t>
    <rPh sb="2" eb="4">
      <t>ケッカ</t>
    </rPh>
    <rPh sb="8" eb="9">
      <t>ヒョウ</t>
    </rPh>
    <rPh sb="17" eb="18">
      <t>オヨ</t>
    </rPh>
    <rPh sb="29" eb="31">
      <t>ブンセキ</t>
    </rPh>
    <rPh sb="31" eb="33">
      <t>ケッカ</t>
    </rPh>
    <rPh sb="34" eb="36">
      <t>シュツリョク</t>
    </rPh>
    <rPh sb="39" eb="41">
      <t>インサツ</t>
    </rPh>
    <phoneticPr fontId="7"/>
  </si>
  <si>
    <t>工場の建設による経済波及効果については、ツール「需要分析（36部門）」を用いて推計します。</t>
    <rPh sb="0" eb="2">
      <t>コウジョウ</t>
    </rPh>
    <rPh sb="3" eb="5">
      <t>ケンセツ</t>
    </rPh>
    <rPh sb="8" eb="10">
      <t>ケイザイ</t>
    </rPh>
    <rPh sb="10" eb="12">
      <t>ハキュウ</t>
    </rPh>
    <rPh sb="12" eb="14">
      <t>コウカ</t>
    </rPh>
    <rPh sb="24" eb="26">
      <t>ジュヨウ</t>
    </rPh>
    <rPh sb="26" eb="28">
      <t>ブンセキ</t>
    </rPh>
    <rPh sb="31" eb="33">
      <t>ブモン</t>
    </rPh>
    <rPh sb="36" eb="37">
      <t>モチ</t>
    </rPh>
    <rPh sb="39" eb="41">
      <t>スイケイ</t>
    </rPh>
    <phoneticPr fontId="7"/>
  </si>
  <si>
    <t>※</t>
    <phoneticPr fontId="7"/>
  </si>
  <si>
    <t>生産の増加は就業（雇用）者数の増加を伴うことが前提となります。現実には、生産の増加は時間外勤務や設備増強などで補われ、必ずしも就業（雇用）者数の増加とはなりません。
なお、就業（雇用）誘発数は、現実の人数の増加ではなく、人数で計測される「労働量」の変化を表すものとします。</t>
    <phoneticPr fontId="4"/>
  </si>
  <si>
    <t>経済波及効果分析ツール④　設備投資（36部門）</t>
    <rPh sb="0" eb="2">
      <t>ケイザイ</t>
    </rPh>
    <rPh sb="2" eb="4">
      <t>ハキュウ</t>
    </rPh>
    <rPh sb="4" eb="6">
      <t>コウカ</t>
    </rPh>
    <rPh sb="6" eb="8">
      <t>ブンセキ</t>
    </rPh>
    <rPh sb="13" eb="15">
      <t>セツビ</t>
    </rPh>
    <rPh sb="15" eb="17">
      <t>トウシ</t>
    </rPh>
    <rPh sb="20" eb="22">
      <t>ブモン</t>
    </rPh>
    <phoneticPr fontId="7"/>
  </si>
  <si>
    <t>設備投資額（「データ入力表」シートから転記）→</t>
    <rPh sb="0" eb="2">
      <t>セツビ</t>
    </rPh>
    <rPh sb="2" eb="4">
      <t>トウシ</t>
    </rPh>
    <rPh sb="4" eb="5">
      <t>ガク</t>
    </rPh>
    <rPh sb="10" eb="12">
      <t>ニュウリョク</t>
    </rPh>
    <rPh sb="12" eb="13">
      <t>ヒョウ</t>
    </rPh>
    <rPh sb="19" eb="21">
      <t>テンキ</t>
    </rPh>
    <phoneticPr fontId="42"/>
  </si>
  <si>
    <t>「①結果」シートへの入力</t>
    <rPh sb="2" eb="4">
      <t>ケッカ</t>
    </rPh>
    <rPh sb="10" eb="12">
      <t>ニュウリョク</t>
    </rPh>
    <phoneticPr fontId="7"/>
  </si>
  <si>
    <t>↓</t>
    <phoneticPr fontId="42"/>
  </si>
  <si>
    <t>就業誘発者数</t>
    <rPh sb="0" eb="2">
      <t>シュウギョウ</t>
    </rPh>
    <rPh sb="2" eb="4">
      <t>ユウハツ</t>
    </rPh>
    <rPh sb="4" eb="5">
      <t>シャ</t>
    </rPh>
    <rPh sb="5" eb="6">
      <t>スウ</t>
    </rPh>
    <phoneticPr fontId="12"/>
  </si>
  <si>
    <t>就業誘発</t>
    <rPh sb="2" eb="4">
      <t>ユウハツ</t>
    </rPh>
    <phoneticPr fontId="7"/>
  </si>
  <si>
    <t xml:space="preserve"> × 就業係数</t>
    <rPh sb="5" eb="7">
      <t>ケイスウ</t>
    </rPh>
    <phoneticPr fontId="7"/>
  </si>
  <si>
    <t>就業誘発者数</t>
    <rPh sb="2" eb="4">
      <t>ユウハツ</t>
    </rPh>
    <rPh sb="4" eb="5">
      <t>シャ</t>
    </rPh>
    <rPh sb="5" eb="6">
      <t>スウ</t>
    </rPh>
    <phoneticPr fontId="7"/>
  </si>
  <si>
    <t>家計調査（大分市、勤労者世帯、消費支出/実収入）</t>
    <rPh sb="0" eb="2">
      <t>カケイ</t>
    </rPh>
    <rPh sb="2" eb="4">
      <t>チョウサ</t>
    </rPh>
    <rPh sb="5" eb="8">
      <t>オオイタシ</t>
    </rPh>
    <rPh sb="9" eb="12">
      <t>キンロウシャ</t>
    </rPh>
    <rPh sb="12" eb="14">
      <t>セタイ</t>
    </rPh>
    <rPh sb="15" eb="17">
      <t>ショウヒ</t>
    </rPh>
    <rPh sb="17" eb="19">
      <t>シシュツ</t>
    </rPh>
    <rPh sb="20" eb="23">
      <t>ジッシュウニュウ</t>
    </rPh>
    <phoneticPr fontId="4"/>
  </si>
  <si>
    <t>投入係数表 （36部門表）</t>
  </si>
  <si>
    <t>平成27年（2015年）大分県産業連関表</t>
  </si>
  <si>
    <t>（参考）賃金・棒給</t>
  </si>
  <si>
    <t>（参考）</t>
  </si>
  <si>
    <t>家計消費支出</t>
  </si>
  <si>
    <t>平成27年（2015年）大分県産業連関表　経済波及効果分析ツール④</t>
    <rPh sb="12" eb="14">
      <t>オオイタ</t>
    </rPh>
    <rPh sb="14" eb="15">
      <t>ケン</t>
    </rPh>
    <rPh sb="15" eb="17">
      <t>サンギョウ</t>
    </rPh>
    <rPh sb="17" eb="19">
      <t>レンカン</t>
    </rPh>
    <rPh sb="19" eb="20">
      <t>ヒョウ</t>
    </rPh>
    <rPh sb="21" eb="23">
      <t>ケイザイ</t>
    </rPh>
    <rPh sb="23" eb="25">
      <t>ハキュウ</t>
    </rPh>
    <rPh sb="25" eb="27">
      <t>コウカ</t>
    </rPh>
    <rPh sb="27" eb="29">
      <t>ブンセキ</t>
    </rPh>
    <phoneticPr fontId="4"/>
  </si>
  <si>
    <t>　産業連関表は、生産活動によって生じる財やサービスの取引関係を一覧表にまとめたものです。
　一般的な活用方法として、経済の構造を把握するだけでなく、各種係数表を用いて、新たな消費や投資が生み出す経済波及効果の分析が広く行われています。
　この分析ツールは、「平成27年（2015年）大分県産業連関表」を利用して、大分県内への経済波及効果を簡易に分析できるようにしたもので、大分県産業連関表の普及、利用促進を目的として作成・公表しています。</t>
    <rPh sb="1" eb="3">
      <t>サンギョウ</t>
    </rPh>
    <rPh sb="3" eb="5">
      <t>レンカン</t>
    </rPh>
    <rPh sb="5" eb="6">
      <t>ヒョウ</t>
    </rPh>
    <rPh sb="8" eb="10">
      <t>セイサン</t>
    </rPh>
    <rPh sb="10" eb="12">
      <t>カツドウ</t>
    </rPh>
    <rPh sb="16" eb="17">
      <t>ショウ</t>
    </rPh>
    <rPh sb="19" eb="20">
      <t>ザイ</t>
    </rPh>
    <rPh sb="26" eb="28">
      <t>トリヒキ</t>
    </rPh>
    <rPh sb="28" eb="30">
      <t>カンケイ</t>
    </rPh>
    <rPh sb="31" eb="33">
      <t>イチラン</t>
    </rPh>
    <rPh sb="33" eb="34">
      <t>ヒョウ</t>
    </rPh>
    <rPh sb="78" eb="79">
      <t>ヒョウ</t>
    </rPh>
    <rPh sb="121" eb="123">
      <t>ブンセキ</t>
    </rPh>
    <rPh sb="186" eb="188">
      <t>オオイタ</t>
    </rPh>
    <phoneticPr fontId="4"/>
  </si>
  <si>
    <t>出典：平成27年産業連関表（総務省）　の生産者価格評価表、商業マージン表及び国内貨物運賃表から</t>
    <rPh sb="0" eb="2">
      <t>シュッテン</t>
    </rPh>
    <rPh sb="3" eb="5">
      <t>ヘイセイ</t>
    </rPh>
    <rPh sb="7" eb="8">
      <t>ネン</t>
    </rPh>
    <rPh sb="8" eb="10">
      <t>サンギョウ</t>
    </rPh>
    <rPh sb="10" eb="12">
      <t>レンカン</t>
    </rPh>
    <rPh sb="12" eb="13">
      <t>ヒョウ</t>
    </rPh>
    <rPh sb="14" eb="16">
      <t>ソウム</t>
    </rPh>
    <rPh sb="16" eb="17">
      <t>ショウ</t>
    </rPh>
    <rPh sb="20" eb="23">
      <t>セイサンシャ</t>
    </rPh>
    <rPh sb="23" eb="25">
      <t>カカク</t>
    </rPh>
    <rPh sb="25" eb="27">
      <t>ヒョウカ</t>
    </rPh>
    <rPh sb="27" eb="28">
      <t>ヒョウ</t>
    </rPh>
    <rPh sb="29" eb="31">
      <t>ショウギョウ</t>
    </rPh>
    <rPh sb="35" eb="36">
      <t>ヒョウ</t>
    </rPh>
    <rPh sb="36" eb="37">
      <t>オヨ</t>
    </rPh>
    <rPh sb="38" eb="40">
      <t>コクナイ</t>
    </rPh>
    <rPh sb="40" eb="42">
      <t>カモツ</t>
    </rPh>
    <rPh sb="42" eb="44">
      <t>ウンチン</t>
    </rPh>
    <rPh sb="44" eb="45">
      <t>ヒョウ</t>
    </rPh>
    <phoneticPr fontId="9"/>
  </si>
  <si>
    <t>出典：平成27年大分県産業連関表</t>
    <rPh sb="0" eb="2">
      <t>シュッテン</t>
    </rPh>
    <rPh sb="3" eb="5">
      <t>ヘイセイ</t>
    </rPh>
    <rPh sb="7" eb="8">
      <t>ネン</t>
    </rPh>
    <rPh sb="8" eb="11">
      <t>オオイタケン</t>
    </rPh>
    <rPh sb="11" eb="13">
      <t>サンギョウ</t>
    </rPh>
    <rPh sb="13" eb="16">
      <t>レンカンヒョウ</t>
    </rPh>
    <phoneticPr fontId="7"/>
  </si>
  <si>
    <t>農業</t>
    <rPh sb="0" eb="2">
      <t>ノウギョウ</t>
    </rPh>
    <phoneticPr fontId="1"/>
  </si>
  <si>
    <t>一般機械</t>
    <rPh sb="0" eb="2">
      <t>イッパン</t>
    </rPh>
    <rPh sb="2" eb="4">
      <t>キカイ</t>
    </rPh>
    <phoneticPr fontId="1"/>
  </si>
  <si>
    <t>その他の製造工業製品</t>
    <rPh sb="2" eb="3">
      <t>タ</t>
    </rPh>
    <rPh sb="4" eb="6">
      <t>セイゾウ</t>
    </rPh>
    <rPh sb="6" eb="8">
      <t>コウギョウ</t>
    </rPh>
    <rPh sb="8" eb="10">
      <t>セイヒン</t>
    </rPh>
    <phoneticPr fontId="1"/>
  </si>
  <si>
    <t>事務用品</t>
    <rPh sb="0" eb="2">
      <t>ジム</t>
    </rPh>
    <rPh sb="2" eb="4">
      <t>ヨウヒン</t>
    </rPh>
    <phoneticPr fontId="1"/>
  </si>
  <si>
    <t>内生部門計</t>
    <rPh sb="0" eb="2">
      <t>ナイセイ</t>
    </rPh>
    <rPh sb="2" eb="4">
      <t>ブモン</t>
    </rPh>
    <rPh sb="4" eb="5">
      <t>ケイ</t>
    </rPh>
    <phoneticPr fontId="1"/>
  </si>
  <si>
    <t>林業</t>
    <rPh sb="0" eb="2">
      <t>リンギョウ</t>
    </rPh>
    <phoneticPr fontId="1"/>
  </si>
  <si>
    <t>漁業</t>
    <rPh sb="0" eb="2">
      <t>ギョギョウ</t>
    </rPh>
    <phoneticPr fontId="1"/>
  </si>
  <si>
    <t>鉱業</t>
    <rPh sb="0" eb="2">
      <t>コウギョウ</t>
    </rPh>
    <phoneticPr fontId="1"/>
  </si>
  <si>
    <t>飲食料品</t>
    <rPh sb="0" eb="2">
      <t>インショク</t>
    </rPh>
    <rPh sb="2" eb="3">
      <t>リョウ</t>
    </rPh>
    <rPh sb="3" eb="4">
      <t>ヒン</t>
    </rPh>
    <phoneticPr fontId="1"/>
  </si>
  <si>
    <t>繊維製品</t>
    <rPh sb="0" eb="2">
      <t>センイ</t>
    </rPh>
    <rPh sb="2" eb="4">
      <t>セイヒン</t>
    </rPh>
    <phoneticPr fontId="1"/>
  </si>
  <si>
    <t>パルプ・紙・木製品</t>
    <rPh sb="4" eb="5">
      <t>カミ</t>
    </rPh>
    <rPh sb="6" eb="9">
      <t>モクセイヒン</t>
    </rPh>
    <phoneticPr fontId="1"/>
  </si>
  <si>
    <t>化学製品</t>
    <rPh sb="0" eb="2">
      <t>カガク</t>
    </rPh>
    <rPh sb="2" eb="4">
      <t>セイヒン</t>
    </rPh>
    <phoneticPr fontId="1"/>
  </si>
  <si>
    <t>石油・石炭製品</t>
    <rPh sb="0" eb="2">
      <t>セキユ</t>
    </rPh>
    <rPh sb="3" eb="5">
      <t>セキタン</t>
    </rPh>
    <rPh sb="5" eb="7">
      <t>セイヒン</t>
    </rPh>
    <phoneticPr fontId="1"/>
  </si>
  <si>
    <t>窯業・土石製品</t>
    <rPh sb="0" eb="2">
      <t>ヨウギョウ</t>
    </rPh>
    <rPh sb="3" eb="5">
      <t>ドセキ</t>
    </rPh>
    <rPh sb="5" eb="7">
      <t>セイヒン</t>
    </rPh>
    <phoneticPr fontId="1"/>
  </si>
  <si>
    <t>鉄鋼</t>
    <rPh sb="0" eb="2">
      <t>テッコウ</t>
    </rPh>
    <phoneticPr fontId="1"/>
  </si>
  <si>
    <t>非鉄金属</t>
    <rPh sb="0" eb="2">
      <t>ヒテツ</t>
    </rPh>
    <rPh sb="2" eb="4">
      <t>キンゾク</t>
    </rPh>
    <phoneticPr fontId="1"/>
  </si>
  <si>
    <t>金属製品</t>
    <rPh sb="0" eb="2">
      <t>キンゾク</t>
    </rPh>
    <rPh sb="2" eb="4">
      <t>セイヒン</t>
    </rPh>
    <phoneticPr fontId="1"/>
  </si>
  <si>
    <t>電子部品</t>
    <rPh sb="0" eb="2">
      <t>デンシ</t>
    </rPh>
    <rPh sb="2" eb="4">
      <t>ブヒン</t>
    </rPh>
    <phoneticPr fontId="1"/>
  </si>
  <si>
    <t>電気機械</t>
    <rPh sb="0" eb="2">
      <t>デンキ</t>
    </rPh>
    <rPh sb="2" eb="4">
      <t>キカイ</t>
    </rPh>
    <phoneticPr fontId="1"/>
  </si>
  <si>
    <t>情報・通信機器</t>
    <rPh sb="0" eb="2">
      <t>ジョウホウ</t>
    </rPh>
    <rPh sb="3" eb="5">
      <t>ツウシン</t>
    </rPh>
    <rPh sb="5" eb="7">
      <t>キキ</t>
    </rPh>
    <phoneticPr fontId="1"/>
  </si>
  <si>
    <t>輸送機械</t>
    <rPh sb="0" eb="2">
      <t>ユソウ</t>
    </rPh>
    <rPh sb="2" eb="4">
      <t>キカイ</t>
    </rPh>
    <phoneticPr fontId="1"/>
  </si>
  <si>
    <t>建設</t>
    <rPh sb="0" eb="2">
      <t>ケンセツ</t>
    </rPh>
    <phoneticPr fontId="1"/>
  </si>
  <si>
    <t>電力・ガス・熱供給</t>
    <rPh sb="0" eb="2">
      <t>デンリョク</t>
    </rPh>
    <rPh sb="6" eb="7">
      <t>ネツ</t>
    </rPh>
    <rPh sb="7" eb="9">
      <t>キョウキュウ</t>
    </rPh>
    <phoneticPr fontId="1"/>
  </si>
  <si>
    <t>水道</t>
    <rPh sb="0" eb="2">
      <t>スイドウ</t>
    </rPh>
    <phoneticPr fontId="1"/>
  </si>
  <si>
    <t>廃棄物処理</t>
    <rPh sb="0" eb="3">
      <t>ハイキブツ</t>
    </rPh>
    <rPh sb="3" eb="5">
      <t>ショリ</t>
    </rPh>
    <phoneticPr fontId="1"/>
  </si>
  <si>
    <t>商業</t>
    <rPh sb="0" eb="2">
      <t>ショウギョウ</t>
    </rPh>
    <phoneticPr fontId="1"/>
  </si>
  <si>
    <t>金融・保険</t>
    <rPh sb="0" eb="2">
      <t>キンユウ</t>
    </rPh>
    <rPh sb="3" eb="5">
      <t>ホケン</t>
    </rPh>
    <phoneticPr fontId="1"/>
  </si>
  <si>
    <t>不動産</t>
    <rPh sb="0" eb="3">
      <t>フドウサン</t>
    </rPh>
    <phoneticPr fontId="1"/>
  </si>
  <si>
    <t>運輸・郵便</t>
    <rPh sb="0" eb="2">
      <t>ウンユ</t>
    </rPh>
    <rPh sb="3" eb="5">
      <t>ユウビン</t>
    </rPh>
    <phoneticPr fontId="1"/>
  </si>
  <si>
    <t>情報通信</t>
    <rPh sb="0" eb="2">
      <t>ジョウホウ</t>
    </rPh>
    <rPh sb="2" eb="4">
      <t>ツウシン</t>
    </rPh>
    <phoneticPr fontId="1"/>
  </si>
  <si>
    <t>公務</t>
    <rPh sb="0" eb="2">
      <t>コウム</t>
    </rPh>
    <phoneticPr fontId="1"/>
  </si>
  <si>
    <t>教育・研究</t>
    <rPh sb="0" eb="2">
      <t>キョウイク</t>
    </rPh>
    <rPh sb="3" eb="5">
      <t>ケンキュウ</t>
    </rPh>
    <phoneticPr fontId="1"/>
  </si>
  <si>
    <t>医療・福祉</t>
    <rPh sb="0" eb="2">
      <t>イリョウ</t>
    </rPh>
    <rPh sb="3" eb="5">
      <t>フクシ</t>
    </rPh>
    <phoneticPr fontId="1"/>
  </si>
  <si>
    <t>その他の非営利団体サービス</t>
    <rPh sb="2" eb="3">
      <t>タ</t>
    </rPh>
    <rPh sb="4" eb="7">
      <t>ヒエイリ</t>
    </rPh>
    <rPh sb="7" eb="9">
      <t>ダンタイ</t>
    </rPh>
    <phoneticPr fontId="1"/>
  </si>
  <si>
    <t>対個人サービス</t>
    <rPh sb="0" eb="1">
      <t>タイ</t>
    </rPh>
    <rPh sb="1" eb="3">
      <t>コジン</t>
    </rPh>
    <phoneticPr fontId="1"/>
  </si>
  <si>
    <t>分類不明</t>
    <rPh sb="0" eb="1">
      <t>フン</t>
    </rPh>
    <rPh sb="1" eb="2">
      <t>ルイ</t>
    </rPh>
    <rPh sb="2" eb="4">
      <t>フメイ</t>
    </rPh>
    <phoneticPr fontId="1"/>
  </si>
  <si>
    <t>固定資本マトリックス（民間）</t>
  </si>
  <si>
    <t>01</t>
  </si>
  <si>
    <t>02</t>
  </si>
  <si>
    <t>03</t>
  </si>
  <si>
    <t>06</t>
  </si>
  <si>
    <t>11</t>
  </si>
  <si>
    <t>15</t>
  </si>
  <si>
    <t>16</t>
  </si>
  <si>
    <t>20</t>
  </si>
  <si>
    <t>21</t>
  </si>
  <si>
    <t>25</t>
  </si>
  <si>
    <t>26</t>
  </si>
  <si>
    <t>27</t>
  </si>
  <si>
    <t>28</t>
  </si>
  <si>
    <t>29</t>
  </si>
  <si>
    <t>32</t>
  </si>
  <si>
    <t>33</t>
  </si>
  <si>
    <t>34</t>
  </si>
  <si>
    <t>35</t>
  </si>
  <si>
    <t>39</t>
  </si>
  <si>
    <t>41</t>
  </si>
  <si>
    <t>46</t>
  </si>
  <si>
    <t>47</t>
  </si>
  <si>
    <t>48</t>
  </si>
  <si>
    <t>51</t>
  </si>
  <si>
    <t>53</t>
  </si>
  <si>
    <t>55</t>
  </si>
  <si>
    <t>57</t>
  </si>
  <si>
    <t>59</t>
  </si>
  <si>
    <t>61</t>
  </si>
  <si>
    <t>63</t>
  </si>
  <si>
    <t>64</t>
  </si>
  <si>
    <t>65</t>
  </si>
  <si>
    <t>66</t>
  </si>
  <si>
    <t>67</t>
  </si>
  <si>
    <t>68</t>
  </si>
  <si>
    <t>69</t>
  </si>
  <si>
    <t>70</t>
  </si>
  <si>
    <t>名称　　　　　　　　　　　　　　　　　　　　名称</t>
  </si>
  <si>
    <t>情報・通信機器</t>
  </si>
  <si>
    <t>その他</t>
  </si>
  <si>
    <t>平成27年（2015年）</t>
  </si>
  <si>
    <t>平成28年（2016年）</t>
  </si>
  <si>
    <t>平成29年（2017年）</t>
  </si>
  <si>
    <t>平成30年（2018年）</t>
  </si>
  <si>
    <t>令和元年（2019年）</t>
  </si>
  <si>
    <t>上記平均</t>
  </si>
  <si>
    <t>分析に使用する産業連関表は平成27年時点のものであり、当時の経済情勢（産業構造や物価）をもとに作成されています。その後の経済情勢の変化（新規の企業立地や物価変動）は反映されていません。</t>
    <rPh sb="0" eb="2">
      <t>ブンセキ</t>
    </rPh>
    <rPh sb="3" eb="5">
      <t>シヨウ</t>
    </rPh>
    <rPh sb="7" eb="9">
      <t>サンギョウ</t>
    </rPh>
    <rPh sb="9" eb="11">
      <t>レンカン</t>
    </rPh>
    <rPh sb="11" eb="12">
      <t>ヒョウ</t>
    </rPh>
    <rPh sb="13" eb="15">
      <t>ヘイセイ</t>
    </rPh>
    <rPh sb="17" eb="18">
      <t>ネン</t>
    </rPh>
    <rPh sb="18" eb="20">
      <t>ジテン</t>
    </rPh>
    <rPh sb="27" eb="29">
      <t>トウジ</t>
    </rPh>
    <rPh sb="30" eb="32">
      <t>ケイザイ</t>
    </rPh>
    <rPh sb="32" eb="34">
      <t>ジョウセイ</t>
    </rPh>
    <rPh sb="35" eb="37">
      <t>サンギョウ</t>
    </rPh>
    <rPh sb="37" eb="39">
      <t>コウゾウ</t>
    </rPh>
    <rPh sb="40" eb="42">
      <t>ブッカ</t>
    </rPh>
    <rPh sb="47" eb="49">
      <t>サクセイ</t>
    </rPh>
    <rPh sb="58" eb="59">
      <t>ゴ</t>
    </rPh>
    <rPh sb="60" eb="62">
      <t>ケイザイ</t>
    </rPh>
    <rPh sb="62" eb="64">
      <t>ジョウセイ</t>
    </rPh>
    <rPh sb="65" eb="67">
      <t>ヘンカ</t>
    </rPh>
    <rPh sb="68" eb="70">
      <t>シンキ</t>
    </rPh>
    <rPh sb="71" eb="73">
      <t>キギョウ</t>
    </rPh>
    <rPh sb="73" eb="75">
      <t>リッチ</t>
    </rPh>
    <rPh sb="76" eb="78">
      <t>ブッカ</t>
    </rPh>
    <rPh sb="78" eb="80">
      <t>ヘンドウ</t>
    </rPh>
    <rPh sb="82" eb="84">
      <t>ハンエイ</t>
    </rPh>
    <phoneticPr fontId="4"/>
  </si>
  <si>
    <t>県内需要額に対する波及倍率</t>
    <rPh sb="0" eb="2">
      <t>ケンナイ</t>
    </rPh>
    <rPh sb="2" eb="5">
      <t>ジュヨウガク</t>
    </rPh>
    <rPh sb="6" eb="7">
      <t>タイ</t>
    </rPh>
    <rPh sb="9" eb="11">
      <t>ハキュウ</t>
    </rPh>
    <rPh sb="11" eb="13">
      <t>バイリツ</t>
    </rPh>
    <phoneticPr fontId="12"/>
  </si>
  <si>
    <t>設備投資額の内訳が把握できない場合でも、固定資本マトリックス（平成27年全国産業連関表の付帯表）を用いて、部門別発生需要額を算定することができます。</t>
    <phoneticPr fontId="7"/>
  </si>
  <si>
    <t>〇〇工場の設備投資がもたらす経済波及効果分析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</si>
</sst>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00000_ "/>
    <numFmt numFmtId="177" formatCode="#,##0_ "/>
    <numFmt numFmtId="178" formatCode="#,##0.000_ "/>
    <numFmt numFmtId="179" formatCode="00"/>
    <numFmt numFmtId="180" formatCode="#,##0.00_ "/>
    <numFmt numFmtId="181" formatCode="#,##0.000;\-#,##0.000"/>
    <numFmt numFmtId="182" formatCode="#,##0.000000;\-#,##0.000000"/>
    <numFmt numFmtId="183" formatCode="#,##0.00000_ "/>
    <numFmt numFmtId="184" formatCode="0.000_);[Red]\(0.000\)"/>
    <numFmt numFmtId="185" formatCode="#,##0.0;[Red]\-#,##0.0"/>
    <numFmt numFmtId="186" formatCode="#,##0.000000;[Red]\-#,##0.000000"/>
    <numFmt numFmtId="187" formatCode="0.0_);[Red]\(0.0\)"/>
  </numFmts>
  <fonts count="50" x14ac:knownFonts="1">
    <font>
      <sz val="9"/>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b/>
      <sz val="18"/>
      <color indexed="56"/>
      <name val="ＭＳ Ｐゴシック"/>
      <family val="3"/>
      <charset val="128"/>
    </font>
    <font>
      <b/>
      <sz val="15"/>
      <color indexed="56"/>
      <name val="ＭＳ Ｐゴシック"/>
      <family val="3"/>
      <charset val="128"/>
    </font>
    <font>
      <sz val="9"/>
      <color indexed="17"/>
      <name val="ＭＳ Ｐゴシック"/>
      <family val="3"/>
      <charset val="128"/>
    </font>
    <font>
      <i/>
      <sz val="9"/>
      <color indexed="23"/>
      <name val="ＭＳ Ｐゴシック"/>
      <family val="3"/>
      <charset val="128"/>
    </font>
    <font>
      <sz val="6"/>
      <name val="ＭＳ Ｐゴシック"/>
      <family val="3"/>
      <charset val="128"/>
    </font>
    <font>
      <sz val="9"/>
      <name val="ＭＳ ゴシック"/>
      <family val="3"/>
      <charset val="128"/>
    </font>
    <font>
      <sz val="6"/>
      <name val="ＭＳ Ｐゴシック"/>
      <family val="3"/>
      <charset val="128"/>
    </font>
    <font>
      <sz val="9"/>
      <name val="ＭＳ Ｐゴシック"/>
      <family val="3"/>
      <charset val="128"/>
    </font>
    <font>
      <sz val="10"/>
      <name val="ＭＳ 明朝"/>
      <family val="1"/>
      <charset val="128"/>
    </font>
    <font>
      <sz val="6"/>
      <name val="ＭＳ Ｐ明朝"/>
      <family val="1"/>
      <charset val="128"/>
    </font>
    <font>
      <sz val="11"/>
      <name val="ＭＳ Ｐ明朝"/>
      <family val="1"/>
      <charset val="128"/>
    </font>
    <font>
      <sz val="11"/>
      <name val="ＭＳ Ｐゴシック"/>
      <family val="3"/>
      <charset val="128"/>
    </font>
    <font>
      <sz val="6"/>
      <name val="ＭＳ ゴシック"/>
      <family val="3"/>
      <charset val="128"/>
    </font>
    <font>
      <sz val="9"/>
      <color theme="1"/>
      <name val="ＭＳ Ｐゴシック"/>
      <family val="3"/>
      <charset val="128"/>
      <scheme val="minor"/>
    </font>
    <font>
      <sz val="9"/>
      <color theme="0"/>
      <name val="ＭＳ Ｐゴシック"/>
      <family val="3"/>
      <charset val="128"/>
      <scheme val="minor"/>
    </font>
    <font>
      <b/>
      <sz val="18"/>
      <color theme="3"/>
      <name val="ＭＳ Ｐゴシック"/>
      <family val="3"/>
      <charset val="128"/>
      <scheme val="major"/>
    </font>
    <font>
      <b/>
      <sz val="9"/>
      <color theme="0"/>
      <name val="ＭＳ Ｐゴシック"/>
      <family val="3"/>
      <charset val="128"/>
      <scheme val="minor"/>
    </font>
    <font>
      <sz val="9"/>
      <color rgb="FF9C6500"/>
      <name val="ＭＳ Ｐゴシック"/>
      <family val="3"/>
      <charset val="128"/>
      <scheme val="minor"/>
    </font>
    <font>
      <sz val="9"/>
      <color rgb="FFFA7D00"/>
      <name val="ＭＳ Ｐゴシック"/>
      <family val="3"/>
      <charset val="128"/>
      <scheme val="minor"/>
    </font>
    <font>
      <sz val="9"/>
      <color rgb="FF9C0006"/>
      <name val="ＭＳ Ｐゴシック"/>
      <family val="3"/>
      <charset val="128"/>
      <scheme val="minor"/>
    </font>
    <font>
      <b/>
      <sz val="9"/>
      <color rgb="FFFA7D00"/>
      <name val="ＭＳ Ｐゴシック"/>
      <family val="3"/>
      <charset val="128"/>
      <scheme val="minor"/>
    </font>
    <font>
      <sz val="9"/>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9"/>
      <color theme="1"/>
      <name val="ＭＳ Ｐゴシック"/>
      <family val="3"/>
      <charset val="128"/>
      <scheme val="minor"/>
    </font>
    <font>
      <b/>
      <sz val="9"/>
      <color rgb="FF3F3F3F"/>
      <name val="ＭＳ Ｐゴシック"/>
      <family val="3"/>
      <charset val="128"/>
      <scheme val="minor"/>
    </font>
    <font>
      <i/>
      <sz val="9"/>
      <color rgb="FF7F7F7F"/>
      <name val="ＭＳ Ｐゴシック"/>
      <family val="3"/>
      <charset val="128"/>
      <scheme val="minor"/>
    </font>
    <font>
      <sz val="9"/>
      <color rgb="FF3F3F76"/>
      <name val="ＭＳ Ｐゴシック"/>
      <family val="3"/>
      <charset val="128"/>
      <scheme val="minor"/>
    </font>
    <font>
      <sz val="9"/>
      <color rgb="FF006100"/>
      <name val="ＭＳ Ｐゴシック"/>
      <family val="3"/>
      <charset val="128"/>
      <scheme val="minor"/>
    </font>
    <font>
      <sz val="12"/>
      <color theme="1"/>
      <name val="ＭＳ Ｐゴシック"/>
      <family val="3"/>
      <charset val="128"/>
      <scheme val="minor"/>
    </font>
    <font>
      <sz val="9"/>
      <name val="ＭＳ Ｐゴシック"/>
      <family val="3"/>
      <charset val="128"/>
      <scheme val="major"/>
    </font>
    <font>
      <sz val="9"/>
      <color theme="1"/>
      <name val="ＭＳ Ｐゴシック"/>
      <family val="3"/>
      <charset val="128"/>
      <scheme val="major"/>
    </font>
    <font>
      <sz val="12"/>
      <name val="ＭＳ Ｐゴシック"/>
      <family val="3"/>
      <charset val="128"/>
      <scheme val="major"/>
    </font>
    <font>
      <sz val="11"/>
      <color theme="1"/>
      <name val="ＭＳ Ｐゴシック"/>
      <family val="3"/>
      <charset val="128"/>
      <scheme val="minor"/>
    </font>
    <font>
      <sz val="14"/>
      <color theme="1"/>
      <name val="ＭＳ Ｐゴシック"/>
      <family val="3"/>
      <charset val="128"/>
      <scheme val="minor"/>
    </font>
    <font>
      <sz val="8"/>
      <name val="ＭＳ Ｐゴシック"/>
      <family val="3"/>
      <charset val="128"/>
      <scheme val="major"/>
    </font>
    <font>
      <sz val="9.5"/>
      <color theme="1"/>
      <name val="ＭＳ Ｐゴシック"/>
      <family val="3"/>
      <charset val="128"/>
    </font>
    <font>
      <sz val="9"/>
      <color theme="5"/>
      <name val="メイリオ"/>
      <family val="3"/>
      <charset val="128"/>
    </font>
    <font>
      <sz val="6"/>
      <name val="ＭＳ Ｐゴシック"/>
      <family val="3"/>
      <charset val="128"/>
      <scheme val="minor"/>
    </font>
    <font>
      <sz val="6"/>
      <name val="ＭＳ Ｐゴシック"/>
      <family val="2"/>
      <charset val="128"/>
      <scheme val="minor"/>
    </font>
    <font>
      <sz val="11"/>
      <color rgb="FFFF0000"/>
      <name val="ＭＳ Ｐゴシック"/>
      <family val="3"/>
      <charset val="128"/>
      <scheme val="minor"/>
    </font>
    <font>
      <sz val="14"/>
      <color rgb="FFFF0000"/>
      <name val="ＭＳ Ｐゴシック"/>
      <family val="3"/>
      <charset val="128"/>
      <scheme val="minor"/>
    </font>
    <font>
      <sz val="11"/>
      <color rgb="FFFF0000"/>
      <name val="ＭＳ Ｐゴシック"/>
      <family val="2"/>
      <charset val="128"/>
      <scheme val="minor"/>
    </font>
    <font>
      <b/>
      <sz val="11"/>
      <color theme="1"/>
      <name val="ＭＳ Ｐゴシック"/>
      <family val="3"/>
      <charset val="128"/>
      <scheme val="minor"/>
    </font>
    <font>
      <b/>
      <sz val="14"/>
      <color theme="1"/>
      <name val="ＭＳ Ｐゴシック"/>
      <family val="3"/>
      <charset val="128"/>
      <scheme val="minor"/>
    </font>
    <font>
      <b/>
      <sz val="14"/>
      <color rgb="FFFF0000"/>
      <name val="ＭＳ Ｐゴシック"/>
      <family val="3"/>
      <charset val="128"/>
      <scheme val="minor"/>
    </font>
  </fonts>
  <fills count="3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1" tint="0.249977111117893"/>
        <bgColor indexed="64"/>
      </patternFill>
    </fill>
    <fill>
      <patternFill patternType="solid">
        <fgColor rgb="FFFFFF99"/>
        <bgColor indexed="64"/>
      </patternFill>
    </fill>
    <fill>
      <patternFill patternType="solid">
        <fgColor theme="0" tint="-0.14999847407452621"/>
        <bgColor indexed="64"/>
      </patternFill>
    </fill>
  </fills>
  <borders count="107">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tted">
        <color indexed="64"/>
      </left>
      <right/>
      <top style="dotted">
        <color indexed="64"/>
      </top>
      <bottom/>
      <diagonal/>
    </border>
    <border>
      <left style="dotted">
        <color indexed="64"/>
      </left>
      <right/>
      <top/>
      <bottom/>
      <diagonal/>
    </border>
    <border>
      <left style="dotted">
        <color indexed="64"/>
      </left>
      <right style="thin">
        <color indexed="64"/>
      </right>
      <top style="dotted">
        <color indexed="64"/>
      </top>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ashed">
        <color indexed="64"/>
      </right>
      <top/>
      <bottom/>
      <diagonal/>
    </border>
    <border>
      <left style="dashed">
        <color indexed="64"/>
      </left>
      <right/>
      <top/>
      <bottom style="thin">
        <color indexed="64"/>
      </bottom>
      <diagonal/>
    </border>
    <border>
      <left style="dashed">
        <color indexed="64"/>
      </left>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ck">
        <color theme="5" tint="-0.24994659260841701"/>
      </left>
      <right/>
      <top style="thick">
        <color theme="5" tint="-0.24994659260841701"/>
      </top>
      <bottom/>
      <diagonal/>
    </border>
    <border>
      <left/>
      <right/>
      <top style="thick">
        <color theme="5" tint="-0.24994659260841701"/>
      </top>
      <bottom/>
      <diagonal/>
    </border>
    <border>
      <left/>
      <right style="thick">
        <color theme="5" tint="-0.24994659260841701"/>
      </right>
      <top style="thick">
        <color theme="5" tint="-0.24994659260841701"/>
      </top>
      <bottom/>
      <diagonal/>
    </border>
    <border>
      <left style="thick">
        <color theme="5" tint="-0.24994659260841701"/>
      </left>
      <right/>
      <top/>
      <bottom/>
      <diagonal/>
    </border>
    <border>
      <left/>
      <right style="thick">
        <color theme="5" tint="-0.24994659260841701"/>
      </right>
      <top/>
      <bottom/>
      <diagonal/>
    </border>
    <border>
      <left style="thick">
        <color theme="5" tint="-0.24994659260841701"/>
      </left>
      <right/>
      <top/>
      <bottom style="thick">
        <color theme="5" tint="-0.24994659260841701"/>
      </bottom>
      <diagonal/>
    </border>
    <border>
      <left/>
      <right/>
      <top/>
      <bottom style="thick">
        <color theme="5" tint="-0.24994659260841701"/>
      </bottom>
      <diagonal/>
    </border>
    <border>
      <left/>
      <right style="thick">
        <color theme="5" tint="-0.24994659260841701"/>
      </right>
      <top/>
      <bottom style="thick">
        <color theme="5" tint="-0.24994659260841701"/>
      </bottom>
      <diagonal/>
    </border>
    <border>
      <left style="thick">
        <color theme="8" tint="-0.24994659260841701"/>
      </left>
      <right/>
      <top style="thick">
        <color theme="8" tint="-0.24994659260841701"/>
      </top>
      <bottom/>
      <diagonal/>
    </border>
    <border>
      <left/>
      <right/>
      <top style="thick">
        <color theme="8" tint="-0.24994659260841701"/>
      </top>
      <bottom/>
      <diagonal/>
    </border>
    <border>
      <left/>
      <right style="thick">
        <color theme="8" tint="-0.24994659260841701"/>
      </right>
      <top style="thick">
        <color theme="8" tint="-0.24994659260841701"/>
      </top>
      <bottom/>
      <diagonal/>
    </border>
    <border>
      <left style="thick">
        <color theme="8" tint="-0.24994659260841701"/>
      </left>
      <right/>
      <top/>
      <bottom/>
      <diagonal/>
    </border>
    <border>
      <left/>
      <right style="thick">
        <color theme="8" tint="-0.24994659260841701"/>
      </right>
      <top/>
      <bottom/>
      <diagonal/>
    </border>
    <border>
      <left style="thick">
        <color theme="8" tint="-0.24994659260841701"/>
      </left>
      <right/>
      <top/>
      <bottom style="thick">
        <color theme="8" tint="-0.24994659260841701"/>
      </bottom>
      <diagonal/>
    </border>
    <border>
      <left/>
      <right/>
      <top/>
      <bottom style="thick">
        <color theme="8" tint="-0.24994659260841701"/>
      </bottom>
      <diagonal/>
    </border>
    <border>
      <left/>
      <right style="thick">
        <color theme="8" tint="-0.24994659260841701"/>
      </right>
      <top/>
      <bottom style="thick">
        <color theme="8" tint="-0.24994659260841701"/>
      </bottom>
      <diagonal/>
    </border>
    <border>
      <left style="thick">
        <color theme="6" tint="-0.24994659260841701"/>
      </left>
      <right/>
      <top style="thick">
        <color theme="6" tint="-0.24994659260841701"/>
      </top>
      <bottom/>
      <diagonal/>
    </border>
    <border>
      <left/>
      <right/>
      <top style="thick">
        <color theme="6" tint="-0.24994659260841701"/>
      </top>
      <bottom/>
      <diagonal/>
    </border>
    <border>
      <left/>
      <right style="thick">
        <color theme="6" tint="-0.24994659260841701"/>
      </right>
      <top style="thick">
        <color theme="6" tint="-0.24994659260841701"/>
      </top>
      <bottom/>
      <diagonal/>
    </border>
    <border>
      <left style="thick">
        <color theme="6" tint="-0.24994659260841701"/>
      </left>
      <right/>
      <top/>
      <bottom/>
      <diagonal/>
    </border>
    <border>
      <left/>
      <right style="thick">
        <color theme="6" tint="-0.24994659260841701"/>
      </right>
      <top/>
      <bottom/>
      <diagonal/>
    </border>
    <border>
      <left style="thick">
        <color theme="6" tint="-0.24994659260841701"/>
      </left>
      <right/>
      <top/>
      <bottom style="thick">
        <color theme="6" tint="-0.24994659260841701"/>
      </bottom>
      <diagonal/>
    </border>
    <border>
      <left/>
      <right/>
      <top/>
      <bottom style="thick">
        <color theme="6" tint="-0.24994659260841701"/>
      </bottom>
      <diagonal/>
    </border>
    <border>
      <left/>
      <right style="thick">
        <color theme="6" tint="-0.24994659260841701"/>
      </right>
      <top/>
      <bottom style="thick">
        <color theme="6" tint="-0.24994659260841701"/>
      </bottom>
      <diagonal/>
    </border>
    <border>
      <left style="thick">
        <color theme="8" tint="-0.24994659260841701"/>
      </left>
      <right style="thick">
        <color theme="8" tint="-0.24994659260841701"/>
      </right>
      <top style="thick">
        <color theme="8" tint="-0.24994659260841701"/>
      </top>
      <bottom/>
      <diagonal/>
    </border>
    <border>
      <left style="thick">
        <color theme="8" tint="-0.24994659260841701"/>
      </left>
      <right style="thick">
        <color theme="8" tint="-0.24994659260841701"/>
      </right>
      <top/>
      <bottom/>
      <diagonal/>
    </border>
    <border>
      <left style="thick">
        <color theme="8" tint="-0.24994659260841701"/>
      </left>
      <right style="thick">
        <color theme="8" tint="-0.24994659260841701"/>
      </right>
      <top/>
      <bottom style="thick">
        <color theme="8" tint="-0.24994659260841701"/>
      </bottom>
      <diagonal/>
    </border>
    <border>
      <left style="thick">
        <color theme="6" tint="-0.24994659260841701"/>
      </left>
      <right style="thick">
        <color theme="6" tint="-0.24994659260841701"/>
      </right>
      <top style="thick">
        <color theme="6" tint="-0.24994659260841701"/>
      </top>
      <bottom/>
      <diagonal/>
    </border>
    <border>
      <left style="thick">
        <color theme="6" tint="-0.24994659260841701"/>
      </left>
      <right style="thick">
        <color theme="6" tint="-0.24994659260841701"/>
      </right>
      <top/>
      <bottom/>
      <diagonal/>
    </border>
    <border>
      <left style="thick">
        <color theme="6" tint="-0.24994659260841701"/>
      </left>
      <right style="thick">
        <color theme="6" tint="-0.24994659260841701"/>
      </right>
      <top/>
      <bottom style="thick">
        <color theme="6" tint="-0.24994659260841701"/>
      </bottom>
      <diagonal/>
    </border>
    <border>
      <left style="thick">
        <color theme="5" tint="-0.24994659260841701"/>
      </left>
      <right style="thick">
        <color theme="5" tint="-0.24994659260841701"/>
      </right>
      <top style="thick">
        <color theme="5" tint="-0.24994659260841701"/>
      </top>
      <bottom/>
      <diagonal/>
    </border>
    <border>
      <left style="thick">
        <color theme="5" tint="-0.24994659260841701"/>
      </left>
      <right style="thick">
        <color theme="5" tint="-0.24994659260841701"/>
      </right>
      <top/>
      <bottom/>
      <diagonal/>
    </border>
    <border>
      <left style="thick">
        <color theme="5" tint="-0.24994659260841701"/>
      </left>
      <right style="thick">
        <color theme="5" tint="-0.24994659260841701"/>
      </right>
      <top/>
      <bottom style="thick">
        <color theme="5" tint="-0.24994659260841701"/>
      </bottom>
      <diagonal/>
    </border>
    <border diagonalDown="1">
      <left style="thin">
        <color indexed="64"/>
      </left>
      <right/>
      <top style="thin">
        <color indexed="64"/>
      </top>
      <bottom/>
      <diagonal style="thin">
        <color indexed="64"/>
      </diagonal>
    </border>
    <border diagonalDown="1">
      <left/>
      <right style="thin">
        <color indexed="64"/>
      </right>
      <top/>
      <bottom/>
      <diagonal style="thin">
        <color indexed="64"/>
      </diagonal>
    </border>
  </borders>
  <cellStyleXfs count="47">
    <xf numFmtId="0" fontId="0" fillId="0" borderId="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8" fillId="0" borderId="0" applyNumberFormat="0" applyFill="0" applyBorder="0" applyAlignment="0" applyProtection="0">
      <alignment vertical="center"/>
    </xf>
    <xf numFmtId="0" fontId="19" fillId="26" borderId="63" applyNumberFormat="0" applyAlignment="0" applyProtection="0">
      <alignment vertical="center"/>
    </xf>
    <xf numFmtId="0" fontId="20" fillId="27" borderId="0" applyNumberFormat="0" applyBorder="0" applyAlignment="0" applyProtection="0">
      <alignment vertical="center"/>
    </xf>
    <xf numFmtId="0" fontId="16" fillId="28" borderId="64" applyNumberFormat="0" applyFont="0" applyAlignment="0" applyProtection="0">
      <alignment vertical="center"/>
    </xf>
    <xf numFmtId="0" fontId="21" fillId="0" borderId="65" applyNumberFormat="0" applyFill="0" applyAlignment="0" applyProtection="0">
      <alignment vertical="center"/>
    </xf>
    <xf numFmtId="0" fontId="22" fillId="29" borderId="0" applyNumberFormat="0" applyBorder="0" applyAlignment="0" applyProtection="0">
      <alignment vertical="center"/>
    </xf>
    <xf numFmtId="0" fontId="23" fillId="30" borderId="66" applyNumberFormat="0" applyAlignment="0" applyProtection="0">
      <alignment vertical="center"/>
    </xf>
    <xf numFmtId="0" fontId="24" fillId="0" borderId="0" applyNumberFormat="0" applyFill="0" applyBorder="0" applyAlignment="0" applyProtection="0">
      <alignment vertical="center"/>
    </xf>
    <xf numFmtId="0" fontId="25" fillId="0" borderId="67" applyNumberFormat="0" applyFill="0" applyAlignment="0" applyProtection="0">
      <alignment vertical="center"/>
    </xf>
    <xf numFmtId="0" fontId="26" fillId="0" borderId="68" applyNumberFormat="0" applyFill="0" applyAlignment="0" applyProtection="0">
      <alignment vertical="center"/>
    </xf>
    <xf numFmtId="0" fontId="27" fillId="0" borderId="69" applyNumberFormat="0" applyFill="0" applyAlignment="0" applyProtection="0">
      <alignment vertical="center"/>
    </xf>
    <xf numFmtId="0" fontId="27" fillId="0" borderId="0" applyNumberFormat="0" applyFill="0" applyBorder="0" applyAlignment="0" applyProtection="0">
      <alignment vertical="center"/>
    </xf>
    <xf numFmtId="0" fontId="28" fillId="0" borderId="70" applyNumberFormat="0" applyFill="0" applyAlignment="0" applyProtection="0">
      <alignment vertical="center"/>
    </xf>
    <xf numFmtId="0" fontId="29" fillId="30" borderId="71" applyNumberFormat="0" applyAlignment="0" applyProtection="0">
      <alignment vertical="center"/>
    </xf>
    <xf numFmtId="0" fontId="30" fillId="0" borderId="0" applyNumberFormat="0" applyFill="0" applyBorder="0" applyAlignment="0" applyProtection="0">
      <alignment vertical="center"/>
    </xf>
    <xf numFmtId="0" fontId="31" fillId="31" borderId="66" applyNumberFormat="0" applyAlignment="0" applyProtection="0">
      <alignment vertical="center"/>
    </xf>
    <xf numFmtId="0" fontId="14" fillId="0" borderId="0">
      <alignment vertical="center"/>
    </xf>
    <xf numFmtId="0" fontId="11" fillId="0" borderId="0"/>
    <xf numFmtId="0" fontId="13" fillId="0" borderId="0"/>
    <xf numFmtId="0" fontId="32" fillId="32" borderId="0" applyNumberFormat="0" applyBorder="0" applyAlignment="0" applyProtection="0">
      <alignment vertical="center"/>
    </xf>
    <xf numFmtId="38" fontId="16" fillId="0" borderId="0" applyFont="0" applyFill="0" applyBorder="0" applyAlignment="0" applyProtection="0">
      <alignment vertical="center"/>
    </xf>
    <xf numFmtId="0" fontId="2" fillId="0" borderId="0">
      <alignment vertical="center"/>
    </xf>
  </cellStyleXfs>
  <cellXfs count="471">
    <xf numFmtId="0" fontId="0" fillId="0" borderId="0" xfId="0">
      <alignment vertical="center"/>
    </xf>
    <xf numFmtId="176" fontId="0" fillId="0" borderId="0"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3" xfId="0" applyNumberFormat="1" applyBorder="1">
      <alignment vertical="center"/>
    </xf>
    <xf numFmtId="176" fontId="0" fillId="0" borderId="4" xfId="0" applyNumberFormat="1" applyBorder="1">
      <alignment vertical="center"/>
    </xf>
    <xf numFmtId="176" fontId="0" fillId="0" borderId="5" xfId="0" applyNumberFormat="1" applyBorder="1">
      <alignment vertical="center"/>
    </xf>
    <xf numFmtId="0" fontId="0" fillId="0" borderId="6" xfId="0" applyBorder="1" applyAlignment="1">
      <alignment horizontal="center" vertical="center"/>
    </xf>
    <xf numFmtId="0" fontId="0" fillId="0" borderId="0" xfId="0" applyFont="1">
      <alignment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lignment vertical="center"/>
    </xf>
    <xf numFmtId="0" fontId="0" fillId="0" borderId="0" xfId="0" applyFont="1" applyBorder="1">
      <alignment vertical="center"/>
    </xf>
    <xf numFmtId="176" fontId="0" fillId="0" borderId="2" xfId="0" applyNumberFormat="1" applyFont="1" applyBorder="1">
      <alignment vertical="center"/>
    </xf>
    <xf numFmtId="0" fontId="0" fillId="0" borderId="10" xfId="0" applyFont="1" applyBorder="1">
      <alignment vertical="center"/>
    </xf>
    <xf numFmtId="0" fontId="0" fillId="0" borderId="11" xfId="0" applyFont="1" applyBorder="1">
      <alignment vertical="center"/>
    </xf>
    <xf numFmtId="176" fontId="0" fillId="0" borderId="4" xfId="0" applyNumberFormat="1" applyFont="1" applyBorder="1">
      <alignment vertical="center"/>
    </xf>
    <xf numFmtId="0" fontId="0" fillId="0" borderId="12" xfId="0" applyFont="1" applyBorder="1">
      <alignment vertical="center"/>
    </xf>
    <xf numFmtId="0" fontId="0" fillId="0" borderId="13" xfId="0" applyFont="1" applyBorder="1">
      <alignment vertical="center"/>
    </xf>
    <xf numFmtId="176" fontId="0" fillId="0" borderId="5" xfId="0" applyNumberFormat="1" applyFont="1" applyBorder="1">
      <alignment vertical="center"/>
    </xf>
    <xf numFmtId="0" fontId="0" fillId="0" borderId="14" xfId="0" applyFont="1" applyBorder="1">
      <alignment vertical="center"/>
    </xf>
    <xf numFmtId="0" fontId="0" fillId="0" borderId="15" xfId="0" applyFont="1" applyBorder="1">
      <alignment vertical="center"/>
    </xf>
    <xf numFmtId="176" fontId="0" fillId="0" borderId="3" xfId="0" applyNumberFormat="1" applyFont="1" applyBorder="1">
      <alignment vertical="center"/>
    </xf>
    <xf numFmtId="0" fontId="10" fillId="0" borderId="0" xfId="0" applyFont="1" applyAlignment="1">
      <alignment vertical="center"/>
    </xf>
    <xf numFmtId="0" fontId="0" fillId="0" borderId="6" xfId="0" applyBorder="1" applyAlignment="1">
      <alignment horizontal="center" vertical="center" wrapText="1"/>
    </xf>
    <xf numFmtId="176" fontId="0" fillId="0" borderId="16" xfId="0" applyNumberFormat="1" applyBorder="1">
      <alignment vertical="center"/>
    </xf>
    <xf numFmtId="176" fontId="0" fillId="0" borderId="17" xfId="0" applyNumberFormat="1" applyBorder="1">
      <alignment vertical="center"/>
    </xf>
    <xf numFmtId="176" fontId="0" fillId="0" borderId="9" xfId="0" applyNumberFormat="1" applyBorder="1">
      <alignment vertical="center"/>
    </xf>
    <xf numFmtId="176" fontId="0" fillId="0" borderId="14" xfId="0" applyNumberFormat="1" applyBorder="1">
      <alignment vertical="center"/>
    </xf>
    <xf numFmtId="176" fontId="0" fillId="0" borderId="18" xfId="0" applyNumberFormat="1" applyBorder="1">
      <alignment vertical="center"/>
    </xf>
    <xf numFmtId="176" fontId="0" fillId="0" borderId="10" xfId="0" applyNumberFormat="1" applyBorder="1">
      <alignment vertical="center"/>
    </xf>
    <xf numFmtId="176" fontId="0" fillId="0" borderId="12" xfId="0" applyNumberFormat="1" applyBorder="1">
      <alignment vertical="center"/>
    </xf>
    <xf numFmtId="177" fontId="33" fillId="0" borderId="0" xfId="0" applyNumberFormat="1" applyFont="1">
      <alignment vertical="center"/>
    </xf>
    <xf numFmtId="177" fontId="0" fillId="0" borderId="0" xfId="0" applyNumberFormat="1">
      <alignment vertical="center"/>
    </xf>
    <xf numFmtId="177" fontId="0" fillId="0" borderId="16" xfId="0" applyNumberFormat="1" applyBorder="1">
      <alignment vertical="center"/>
    </xf>
    <xf numFmtId="177" fontId="0" fillId="0" borderId="17" xfId="0" applyNumberFormat="1" applyBorder="1">
      <alignment vertical="center"/>
    </xf>
    <xf numFmtId="177" fontId="0" fillId="0" borderId="14" xfId="0" applyNumberFormat="1" applyBorder="1">
      <alignment vertical="center"/>
    </xf>
    <xf numFmtId="177" fontId="0" fillId="0" borderId="19" xfId="0" applyNumberFormat="1" applyBorder="1">
      <alignment vertical="center"/>
    </xf>
    <xf numFmtId="177" fontId="0" fillId="0" borderId="14" xfId="0" applyNumberFormat="1" applyBorder="1" applyAlignment="1">
      <alignment horizontal="center" vertical="center" wrapText="1"/>
    </xf>
    <xf numFmtId="177" fontId="0" fillId="0" borderId="15" xfId="0" applyNumberFormat="1" applyBorder="1" applyAlignment="1">
      <alignment horizontal="center" vertical="center" wrapText="1"/>
    </xf>
    <xf numFmtId="177" fontId="0" fillId="0" borderId="19" xfId="0" applyNumberFormat="1" applyBorder="1" applyAlignment="1">
      <alignment horizontal="center" vertical="center" wrapText="1"/>
    </xf>
    <xf numFmtId="177" fontId="0" fillId="0" borderId="3" xfId="0" applyNumberFormat="1" applyBorder="1" applyAlignment="1">
      <alignment horizontal="center" vertical="center" wrapText="1"/>
    </xf>
    <xf numFmtId="176" fontId="0" fillId="0" borderId="20" xfId="0" applyNumberFormat="1" applyBorder="1">
      <alignment vertical="center"/>
    </xf>
    <xf numFmtId="177" fontId="0" fillId="0" borderId="1" xfId="0" applyNumberFormat="1" applyBorder="1">
      <alignment vertical="center"/>
    </xf>
    <xf numFmtId="177" fontId="0" fillId="0" borderId="21" xfId="0" applyNumberFormat="1" applyBorder="1">
      <alignment vertical="center"/>
    </xf>
    <xf numFmtId="176" fontId="0" fillId="0" borderId="13" xfId="0" applyNumberFormat="1" applyBorder="1">
      <alignment vertical="center"/>
    </xf>
    <xf numFmtId="176" fontId="0" fillId="0" borderId="21" xfId="0" applyNumberFormat="1" applyBorder="1">
      <alignment vertical="center"/>
    </xf>
    <xf numFmtId="177" fontId="0" fillId="0" borderId="22" xfId="0" applyNumberFormat="1" applyBorder="1">
      <alignment vertical="center"/>
    </xf>
    <xf numFmtId="176" fontId="0" fillId="0" borderId="7" xfId="0" applyNumberFormat="1" applyBorder="1">
      <alignment vertical="center"/>
    </xf>
    <xf numFmtId="176" fontId="0" fillId="0" borderId="8" xfId="0" applyNumberFormat="1" applyBorder="1">
      <alignment vertical="center"/>
    </xf>
    <xf numFmtId="176" fontId="0" fillId="0" borderId="22" xfId="0" applyNumberFormat="1" applyBorder="1">
      <alignment vertical="center"/>
    </xf>
    <xf numFmtId="176" fontId="0" fillId="0" borderId="6" xfId="0" applyNumberFormat="1" applyBorder="1">
      <alignment vertical="center"/>
    </xf>
    <xf numFmtId="177" fontId="0" fillId="0" borderId="0" xfId="0" applyNumberFormat="1" applyAlignment="1">
      <alignment horizontal="center" vertical="center" wrapText="1"/>
    </xf>
    <xf numFmtId="177" fontId="0" fillId="0" borderId="16" xfId="0" applyNumberFormat="1" applyBorder="1" applyAlignment="1">
      <alignment horizontal="center" vertical="center" wrapText="1"/>
    </xf>
    <xf numFmtId="177" fontId="0" fillId="0" borderId="20" xfId="0" applyNumberFormat="1" applyBorder="1" applyAlignment="1">
      <alignment horizontal="center" vertical="center" wrapText="1"/>
    </xf>
    <xf numFmtId="177" fontId="0" fillId="0" borderId="17" xfId="0" applyNumberFormat="1" applyBorder="1" applyAlignment="1">
      <alignment horizontal="center" vertical="center" wrapText="1"/>
    </xf>
    <xf numFmtId="177" fontId="0" fillId="0" borderId="18" xfId="0" applyNumberFormat="1" applyBorder="1" applyAlignment="1">
      <alignment horizontal="center" vertical="center" wrapText="1"/>
    </xf>
    <xf numFmtId="177" fontId="0" fillId="0" borderId="7" xfId="0" applyNumberFormat="1" applyBorder="1">
      <alignment vertical="center"/>
    </xf>
    <xf numFmtId="0" fontId="0" fillId="0" borderId="6" xfId="0" applyFont="1" applyBorder="1" applyAlignment="1">
      <alignment horizontal="center" vertical="center" wrapText="1"/>
    </xf>
    <xf numFmtId="0" fontId="0" fillId="0" borderId="8" xfId="0" applyFont="1" applyBorder="1" applyAlignment="1">
      <alignment horizontal="left" vertical="center"/>
    </xf>
    <xf numFmtId="177" fontId="0" fillId="0" borderId="0" xfId="0" applyNumberFormat="1" applyFont="1" applyBorder="1">
      <alignment vertical="center"/>
    </xf>
    <xf numFmtId="177" fontId="0" fillId="0" borderId="11" xfId="0" applyNumberFormat="1" applyFont="1" applyBorder="1">
      <alignment vertical="center"/>
    </xf>
    <xf numFmtId="177" fontId="0" fillId="0" borderId="13" xfId="0" applyNumberFormat="1" applyFont="1" applyBorder="1">
      <alignment vertical="center"/>
    </xf>
    <xf numFmtId="177" fontId="0" fillId="0" borderId="15" xfId="0" applyNumberFormat="1" applyFont="1" applyBorder="1">
      <alignment vertical="center"/>
    </xf>
    <xf numFmtId="177" fontId="0" fillId="0" borderId="18" xfId="0" applyNumberFormat="1" applyBorder="1" applyAlignment="1">
      <alignment vertical="center" wrapText="1"/>
    </xf>
    <xf numFmtId="177" fontId="0" fillId="0" borderId="2" xfId="0" applyNumberFormat="1" applyBorder="1">
      <alignment vertical="center"/>
    </xf>
    <xf numFmtId="177" fontId="0" fillId="0" borderId="3" xfId="0" applyNumberFormat="1" applyBorder="1">
      <alignment vertical="center"/>
    </xf>
    <xf numFmtId="177" fontId="0" fillId="0" borderId="8" xfId="0" applyNumberFormat="1" applyBorder="1">
      <alignment vertical="center"/>
    </xf>
    <xf numFmtId="177" fontId="0" fillId="0" borderId="18" xfId="0" applyNumberFormat="1" applyBorder="1">
      <alignment vertical="center"/>
    </xf>
    <xf numFmtId="177" fontId="0" fillId="0" borderId="9" xfId="0" applyNumberFormat="1" applyBorder="1">
      <alignment vertical="center"/>
    </xf>
    <xf numFmtId="177" fontId="0" fillId="0" borderId="14" xfId="0" applyNumberFormat="1" applyFont="1" applyBorder="1" applyAlignment="1">
      <alignment horizontal="center" vertical="center"/>
    </xf>
    <xf numFmtId="177" fontId="0" fillId="0" borderId="19" xfId="0" applyNumberFormat="1" applyFont="1" applyBorder="1" applyAlignment="1">
      <alignment horizontal="center" vertical="center"/>
    </xf>
    <xf numFmtId="177" fontId="0" fillId="0" borderId="6" xfId="0" applyNumberFormat="1" applyBorder="1">
      <alignment vertical="center"/>
    </xf>
    <xf numFmtId="177" fontId="0" fillId="0" borderId="4" xfId="0" applyNumberFormat="1" applyBorder="1">
      <alignment vertical="center"/>
    </xf>
    <xf numFmtId="177" fontId="0" fillId="0" borderId="5" xfId="0" applyNumberFormat="1" applyBorder="1">
      <alignment vertical="center"/>
    </xf>
    <xf numFmtId="0" fontId="0" fillId="0" borderId="22" xfId="0" applyBorder="1">
      <alignment vertical="center"/>
    </xf>
    <xf numFmtId="177" fontId="0" fillId="0" borderId="10" xfId="0" applyNumberFormat="1" applyBorder="1">
      <alignment vertical="center"/>
    </xf>
    <xf numFmtId="177" fontId="0" fillId="0" borderId="12" xfId="0" applyNumberFormat="1" applyBorder="1">
      <alignment vertical="center"/>
    </xf>
    <xf numFmtId="177" fontId="0" fillId="0" borderId="0" xfId="0" applyNumberFormat="1" applyFont="1">
      <alignment vertical="center"/>
    </xf>
    <xf numFmtId="177" fontId="8" fillId="0" borderId="18" xfId="42" applyNumberFormat="1" applyFont="1" applyBorder="1" applyAlignment="1">
      <alignment horizontal="center" vertical="center"/>
    </xf>
    <xf numFmtId="177" fontId="8" fillId="0" borderId="18" xfId="42" applyNumberFormat="1" applyFont="1" applyBorder="1" applyAlignment="1">
      <alignment vertical="center"/>
    </xf>
    <xf numFmtId="177" fontId="8" fillId="0" borderId="18" xfId="42" applyNumberFormat="1" applyFont="1" applyFill="1" applyBorder="1" applyAlignment="1">
      <alignment vertical="center"/>
    </xf>
    <xf numFmtId="177" fontId="8" fillId="0" borderId="2" xfId="42" applyNumberFormat="1" applyFont="1" applyBorder="1" applyAlignment="1">
      <alignment horizontal="center" vertical="center" wrapText="1"/>
    </xf>
    <xf numFmtId="177" fontId="8" fillId="0" borderId="3" xfId="42" applyNumberFormat="1" applyFont="1" applyFill="1" applyBorder="1" applyAlignment="1">
      <alignment horizontal="center" vertical="center" wrapText="1"/>
    </xf>
    <xf numFmtId="177" fontId="8" fillId="0" borderId="19" xfId="42" applyNumberFormat="1" applyFont="1" applyFill="1" applyBorder="1" applyAlignment="1">
      <alignment horizontal="center" vertical="center" wrapText="1"/>
    </xf>
    <xf numFmtId="177" fontId="8" fillId="0" borderId="3" xfId="42" applyNumberFormat="1" applyFont="1" applyBorder="1" applyAlignment="1">
      <alignment horizontal="center" vertical="center" wrapText="1"/>
    </xf>
    <xf numFmtId="0" fontId="0" fillId="0" borderId="9" xfId="0" applyNumberFormat="1" applyFont="1" applyBorder="1">
      <alignment vertical="center"/>
    </xf>
    <xf numFmtId="0" fontId="0" fillId="0" borderId="10" xfId="0" applyNumberFormat="1" applyFont="1" applyBorder="1">
      <alignment vertical="center"/>
    </xf>
    <xf numFmtId="0" fontId="0" fillId="0" borderId="12" xfId="0" applyNumberFormat="1" applyFont="1" applyBorder="1">
      <alignment vertical="center"/>
    </xf>
    <xf numFmtId="0" fontId="0" fillId="0" borderId="14" xfId="0" applyNumberFormat="1" applyFont="1" applyBorder="1">
      <alignment vertical="center"/>
    </xf>
    <xf numFmtId="0" fontId="0" fillId="0" borderId="0" xfId="0" applyNumberFormat="1" applyFont="1">
      <alignment vertical="center"/>
    </xf>
    <xf numFmtId="0" fontId="0" fillId="0" borderId="16" xfId="0" applyNumberFormat="1" applyBorder="1">
      <alignment vertical="center"/>
    </xf>
    <xf numFmtId="0" fontId="0" fillId="0" borderId="14" xfId="0" applyNumberFormat="1" applyFont="1" applyBorder="1" applyAlignment="1">
      <alignment horizontal="center" vertical="center"/>
    </xf>
    <xf numFmtId="0" fontId="0" fillId="0" borderId="7" xfId="0" applyNumberFormat="1" applyBorder="1">
      <alignment vertical="center"/>
    </xf>
    <xf numFmtId="0" fontId="0" fillId="0" borderId="0" xfId="0" applyNumberFormat="1">
      <alignment vertical="center"/>
    </xf>
    <xf numFmtId="177" fontId="0" fillId="0" borderId="11" xfId="0" applyNumberFormat="1" applyBorder="1">
      <alignment vertical="center"/>
    </xf>
    <xf numFmtId="177" fontId="0" fillId="0" borderId="0" xfId="0" applyNumberFormat="1" applyBorder="1">
      <alignment vertical="center"/>
    </xf>
    <xf numFmtId="177" fontId="0" fillId="0" borderId="13" xfId="0" applyNumberFormat="1" applyBorder="1">
      <alignment vertical="center"/>
    </xf>
    <xf numFmtId="177" fontId="0" fillId="0" borderId="23" xfId="0" applyNumberFormat="1" applyBorder="1">
      <alignment vertical="center"/>
    </xf>
    <xf numFmtId="177" fontId="0" fillId="0" borderId="15" xfId="0" applyNumberFormat="1" applyBorder="1">
      <alignment vertical="center"/>
    </xf>
    <xf numFmtId="0" fontId="0" fillId="0" borderId="16"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17" xfId="0" applyNumberFormat="1" applyBorder="1" applyAlignment="1">
      <alignment horizontal="center" vertical="center" wrapText="1"/>
    </xf>
    <xf numFmtId="0" fontId="0" fillId="0" borderId="18" xfId="0" applyNumberFormat="1" applyBorder="1" applyAlignment="1">
      <alignment horizontal="center" vertical="center" wrapText="1"/>
    </xf>
    <xf numFmtId="177" fontId="0" fillId="0" borderId="3" xfId="0" applyNumberFormat="1" applyBorder="1" applyAlignment="1">
      <alignment horizontal="center" vertical="center"/>
    </xf>
    <xf numFmtId="0" fontId="0" fillId="0" borderId="7" xfId="0" applyNumberFormat="1" applyFont="1" applyBorder="1">
      <alignment vertical="center"/>
    </xf>
    <xf numFmtId="0" fontId="0" fillId="0" borderId="9" xfId="0" applyNumberFormat="1" applyBorder="1">
      <alignment vertical="center"/>
    </xf>
    <xf numFmtId="0" fontId="0" fillId="0" borderId="12" xfId="0" applyNumberFormat="1" applyBorder="1">
      <alignment vertical="center"/>
    </xf>
    <xf numFmtId="0" fontId="0" fillId="0" borderId="16" xfId="0" applyNumberFormat="1" applyBorder="1" applyAlignment="1">
      <alignment vertical="center"/>
    </xf>
    <xf numFmtId="0" fontId="0" fillId="0" borderId="9" xfId="0" applyNumberFormat="1" applyBorder="1" applyAlignment="1">
      <alignment vertical="center"/>
    </xf>
    <xf numFmtId="0" fontId="0" fillId="0" borderId="12" xfId="0" applyNumberFormat="1" applyBorder="1" applyAlignment="1">
      <alignment vertical="center"/>
    </xf>
    <xf numFmtId="0" fontId="0" fillId="0" borderId="14" xfId="0" applyNumberFormat="1" applyBorder="1" applyAlignment="1">
      <alignment vertical="center"/>
    </xf>
    <xf numFmtId="0" fontId="0" fillId="0" borderId="7" xfId="0" applyNumberFormat="1" applyBorder="1" applyAlignment="1">
      <alignment vertical="center"/>
    </xf>
    <xf numFmtId="0" fontId="0" fillId="0" borderId="16" xfId="0" applyNumberFormat="1" applyFont="1" applyBorder="1">
      <alignment vertical="center"/>
    </xf>
    <xf numFmtId="177" fontId="0" fillId="0" borderId="17" xfId="0" applyNumberFormat="1" applyFont="1" applyBorder="1">
      <alignment vertical="center"/>
    </xf>
    <xf numFmtId="0" fontId="0" fillId="0" borderId="9" xfId="0" applyNumberFormat="1" applyFont="1" applyBorder="1">
      <alignment vertical="center"/>
    </xf>
    <xf numFmtId="177" fontId="0" fillId="0" borderId="1" xfId="0" applyNumberFormat="1" applyFont="1" applyBorder="1">
      <alignment vertical="center"/>
    </xf>
    <xf numFmtId="177" fontId="0" fillId="0" borderId="18" xfId="0" applyNumberFormat="1" applyFont="1" applyBorder="1">
      <alignment vertical="center"/>
    </xf>
    <xf numFmtId="177" fontId="0" fillId="0" borderId="2" xfId="0" applyNumberFormat="1" applyFont="1" applyBorder="1">
      <alignment vertical="center"/>
    </xf>
    <xf numFmtId="177" fontId="0" fillId="0" borderId="4" xfId="0" applyNumberFormat="1" applyFont="1" applyBorder="1">
      <alignment vertical="center"/>
    </xf>
    <xf numFmtId="177" fontId="0" fillId="0" borderId="5" xfId="0" applyNumberFormat="1" applyFont="1" applyBorder="1">
      <alignment vertical="center"/>
    </xf>
    <xf numFmtId="177" fontId="0" fillId="0" borderId="6" xfId="0" applyNumberFormat="1" applyFont="1" applyBorder="1">
      <alignment vertical="center"/>
    </xf>
    <xf numFmtId="178" fontId="0" fillId="0" borderId="6" xfId="0" applyNumberFormat="1" applyFont="1" applyBorder="1">
      <alignment vertical="center"/>
    </xf>
    <xf numFmtId="0" fontId="0" fillId="0" borderId="0" xfId="0" applyAlignment="1">
      <alignment horizontal="right" vertical="center"/>
    </xf>
    <xf numFmtId="0" fontId="0" fillId="0" borderId="18" xfId="0" applyBorder="1" applyAlignment="1">
      <alignment horizontal="center" vertical="center"/>
    </xf>
    <xf numFmtId="0" fontId="0" fillId="0" borderId="0" xfId="0" applyNumberFormat="1" applyBorder="1">
      <alignment vertical="center"/>
    </xf>
    <xf numFmtId="177" fontId="0" fillId="0" borderId="20" xfId="0" applyNumberFormat="1" applyBorder="1">
      <alignment vertical="center"/>
    </xf>
    <xf numFmtId="177" fontId="0" fillId="0" borderId="0" xfId="0" applyNumberFormat="1" applyAlignment="1">
      <alignment horizontal="right" vertical="center"/>
    </xf>
    <xf numFmtId="179" fontId="0" fillId="0" borderId="16" xfId="0" applyNumberFormat="1" applyBorder="1" applyAlignment="1">
      <alignment horizontal="center" vertical="center" wrapText="1"/>
    </xf>
    <xf numFmtId="179" fontId="0" fillId="0" borderId="20" xfId="0" applyNumberFormat="1" applyBorder="1" applyAlignment="1">
      <alignment horizontal="center" vertical="center" wrapText="1"/>
    </xf>
    <xf numFmtId="179" fontId="0" fillId="0" borderId="17" xfId="0" applyNumberFormat="1" applyBorder="1" applyAlignment="1">
      <alignment horizontal="center" vertical="center" wrapText="1"/>
    </xf>
    <xf numFmtId="179" fontId="0" fillId="0" borderId="18" xfId="0" applyNumberFormat="1" applyBorder="1" applyAlignment="1">
      <alignment horizontal="center" vertical="center" wrapText="1"/>
    </xf>
    <xf numFmtId="179" fontId="0" fillId="0" borderId="16" xfId="0" applyNumberFormat="1" applyBorder="1" applyAlignment="1">
      <alignment horizontal="center" vertical="center"/>
    </xf>
    <xf numFmtId="179" fontId="0" fillId="0" borderId="9" xfId="0" applyNumberFormat="1" applyBorder="1" applyAlignment="1">
      <alignment horizontal="center" vertical="center"/>
    </xf>
    <xf numFmtId="179" fontId="0" fillId="0" borderId="12" xfId="0" applyNumberFormat="1" applyBorder="1" applyAlignment="1">
      <alignment horizontal="center" vertical="center"/>
    </xf>
    <xf numFmtId="179" fontId="0" fillId="0" borderId="7" xfId="0" applyNumberFormat="1" applyBorder="1" applyAlignment="1">
      <alignment horizontal="center" vertical="center"/>
    </xf>
    <xf numFmtId="176" fontId="0" fillId="0" borderId="24" xfId="0" applyNumberFormat="1" applyFont="1" applyBorder="1">
      <alignment vertical="center"/>
    </xf>
    <xf numFmtId="0" fontId="0" fillId="0" borderId="8" xfId="0" applyBorder="1">
      <alignment vertical="center"/>
    </xf>
    <xf numFmtId="0" fontId="0" fillId="0" borderId="0" xfId="0" applyBorder="1">
      <alignment vertical="center"/>
    </xf>
    <xf numFmtId="177" fontId="0" fillId="0" borderId="16" xfId="0" applyNumberFormat="1" applyFill="1" applyBorder="1" applyAlignment="1">
      <alignment vertical="center"/>
    </xf>
    <xf numFmtId="177" fontId="0" fillId="0" borderId="17" xfId="0" applyNumberFormat="1" applyFill="1" applyBorder="1">
      <alignment vertical="center"/>
    </xf>
    <xf numFmtId="177" fontId="0" fillId="0" borderId="9" xfId="0" applyNumberFormat="1" applyFill="1" applyBorder="1">
      <alignment vertical="center"/>
    </xf>
    <xf numFmtId="177" fontId="0" fillId="0" borderId="25" xfId="0" applyNumberFormat="1" applyBorder="1">
      <alignment vertical="center"/>
    </xf>
    <xf numFmtId="177" fontId="0" fillId="0" borderId="2" xfId="0" applyNumberFormat="1" applyBorder="1" applyAlignment="1">
      <alignment vertical="center" wrapText="1"/>
    </xf>
    <xf numFmtId="177" fontId="0" fillId="0" borderId="26" xfId="0" applyNumberFormat="1" applyBorder="1">
      <alignment vertical="center"/>
    </xf>
    <xf numFmtId="177" fontId="0" fillId="0" borderId="27" xfId="0" applyNumberFormat="1" applyBorder="1">
      <alignment vertical="center"/>
    </xf>
    <xf numFmtId="177" fontId="0" fillId="0" borderId="14" xfId="0" applyNumberFormat="1" applyFill="1" applyBorder="1">
      <alignment vertical="center"/>
    </xf>
    <xf numFmtId="177" fontId="0" fillId="0" borderId="19" xfId="0" applyNumberFormat="1" applyFill="1" applyBorder="1">
      <alignment vertical="center"/>
    </xf>
    <xf numFmtId="177" fontId="0" fillId="0" borderId="28" xfId="0" applyNumberFormat="1" applyBorder="1">
      <alignment vertical="center"/>
    </xf>
    <xf numFmtId="177" fontId="0" fillId="0" borderId="29" xfId="0" applyNumberFormat="1" applyBorder="1">
      <alignment vertical="center"/>
    </xf>
    <xf numFmtId="177" fontId="0" fillId="0" borderId="9" xfId="0" applyNumberFormat="1" applyFont="1" applyBorder="1">
      <alignment vertical="center"/>
    </xf>
    <xf numFmtId="177" fontId="0" fillId="0" borderId="10" xfId="0" applyNumberFormat="1" applyFont="1" applyBorder="1">
      <alignment vertical="center"/>
    </xf>
    <xf numFmtId="177" fontId="0" fillId="0" borderId="12" xfId="0" applyNumberFormat="1" applyFont="1" applyBorder="1">
      <alignment vertical="center"/>
    </xf>
    <xf numFmtId="177" fontId="0" fillId="0" borderId="14" xfId="0" applyNumberFormat="1" applyFont="1" applyBorder="1">
      <alignment vertical="center"/>
    </xf>
    <xf numFmtId="177" fontId="0" fillId="0" borderId="7" xfId="0" applyNumberFormat="1" applyFont="1" applyBorder="1">
      <alignment vertical="center"/>
    </xf>
    <xf numFmtId="177" fontId="0" fillId="0" borderId="30" xfId="0" applyNumberFormat="1" applyBorder="1">
      <alignment vertical="center"/>
    </xf>
    <xf numFmtId="177" fontId="0" fillId="0" borderId="31" xfId="0" applyNumberFormat="1" applyBorder="1">
      <alignment vertical="center"/>
    </xf>
    <xf numFmtId="177" fontId="0" fillId="0" borderId="32" xfId="0" applyNumberFormat="1" applyBorder="1">
      <alignment vertical="center"/>
    </xf>
    <xf numFmtId="177" fontId="0" fillId="0" borderId="33" xfId="0" applyNumberFormat="1" applyBorder="1">
      <alignment vertical="center"/>
    </xf>
    <xf numFmtId="177" fontId="0" fillId="0" borderId="34" xfId="0" applyNumberFormat="1" applyBorder="1">
      <alignment vertical="center"/>
    </xf>
    <xf numFmtId="177" fontId="0" fillId="0" borderId="35" xfId="0" applyNumberFormat="1" applyBorder="1">
      <alignment vertical="center"/>
    </xf>
    <xf numFmtId="177" fontId="0" fillId="0" borderId="36" xfId="0" applyNumberFormat="1" applyBorder="1">
      <alignment vertical="center"/>
    </xf>
    <xf numFmtId="177" fontId="0" fillId="0" borderId="37" xfId="0" applyNumberFormat="1" applyBorder="1">
      <alignment vertical="center"/>
    </xf>
    <xf numFmtId="177" fontId="0" fillId="0" borderId="38" xfId="0" applyNumberFormat="1" applyBorder="1">
      <alignment vertical="center"/>
    </xf>
    <xf numFmtId="177" fontId="0" fillId="0" borderId="39" xfId="0" applyNumberFormat="1" applyBorder="1">
      <alignment vertical="center"/>
    </xf>
    <xf numFmtId="177" fontId="0" fillId="0" borderId="40" xfId="0" applyNumberFormat="1" applyBorder="1">
      <alignment vertical="center"/>
    </xf>
    <xf numFmtId="177" fontId="0" fillId="0" borderId="41" xfId="0" applyNumberFormat="1" applyBorder="1">
      <alignment vertical="center"/>
    </xf>
    <xf numFmtId="177" fontId="0" fillId="0" borderId="42" xfId="0" applyNumberFormat="1" applyBorder="1">
      <alignment vertical="center"/>
    </xf>
    <xf numFmtId="177" fontId="0" fillId="0" borderId="43" xfId="0" applyNumberFormat="1" applyBorder="1">
      <alignment vertical="center"/>
    </xf>
    <xf numFmtId="177" fontId="0" fillId="0" borderId="44" xfId="0" applyNumberFormat="1" applyBorder="1">
      <alignment vertical="center"/>
    </xf>
    <xf numFmtId="177" fontId="0" fillId="0" borderId="45" xfId="0" applyNumberFormat="1" applyBorder="1">
      <alignment vertical="center"/>
    </xf>
    <xf numFmtId="177" fontId="34" fillId="0" borderId="0" xfId="43" applyNumberFormat="1" applyFont="1" applyAlignment="1">
      <alignment vertical="center"/>
    </xf>
    <xf numFmtId="177" fontId="35" fillId="0" borderId="0" xfId="0" applyNumberFormat="1" applyFont="1">
      <alignment vertical="center"/>
    </xf>
    <xf numFmtId="177" fontId="34" fillId="0" borderId="0" xfId="0" applyNumberFormat="1" applyFont="1" applyBorder="1" applyAlignment="1">
      <alignment vertical="center"/>
    </xf>
    <xf numFmtId="177" fontId="35" fillId="0" borderId="0" xfId="0" applyNumberFormat="1" applyFont="1" applyAlignment="1">
      <alignment vertical="center"/>
    </xf>
    <xf numFmtId="177" fontId="34" fillId="0" borderId="0" xfId="43" applyNumberFormat="1" applyFont="1" applyBorder="1" applyAlignment="1">
      <alignment vertical="center"/>
    </xf>
    <xf numFmtId="177" fontId="34" fillId="0" borderId="7" xfId="43" applyNumberFormat="1" applyFont="1" applyBorder="1" applyAlignment="1" applyProtection="1">
      <alignment vertical="center"/>
      <protection locked="0"/>
    </xf>
    <xf numFmtId="177" fontId="34" fillId="0" borderId="0" xfId="43" applyNumberFormat="1" applyFont="1" applyAlignment="1">
      <alignment horizontal="right" vertical="center"/>
    </xf>
    <xf numFmtId="177" fontId="34" fillId="0" borderId="7" xfId="43" applyNumberFormat="1" applyFont="1" applyBorder="1" applyAlignment="1">
      <alignment vertical="center"/>
    </xf>
    <xf numFmtId="177" fontId="34" fillId="0" borderId="8" xfId="43" applyNumberFormat="1" applyFont="1" applyBorder="1" applyAlignment="1">
      <alignment vertical="center"/>
    </xf>
    <xf numFmtId="177" fontId="34" fillId="0" borderId="6" xfId="43" applyNumberFormat="1" applyFont="1" applyBorder="1" applyAlignment="1">
      <alignment vertical="center"/>
    </xf>
    <xf numFmtId="177" fontId="34" fillId="0" borderId="0" xfId="43" applyNumberFormat="1" applyFont="1" applyAlignment="1" applyProtection="1">
      <alignment vertical="center"/>
      <protection locked="0"/>
    </xf>
    <xf numFmtId="177" fontId="34" fillId="0" borderId="16" xfId="43" applyNumberFormat="1" applyFont="1" applyBorder="1" applyAlignment="1">
      <alignment vertical="center"/>
    </xf>
    <xf numFmtId="177" fontId="34" fillId="0" borderId="20" xfId="43" applyNumberFormat="1" applyFont="1" applyBorder="1" applyAlignment="1">
      <alignment vertical="center"/>
    </xf>
    <xf numFmtId="177" fontId="34" fillId="0" borderId="17" xfId="43" applyNumberFormat="1" applyFont="1" applyBorder="1" applyAlignment="1">
      <alignment vertical="center"/>
    </xf>
    <xf numFmtId="177" fontId="34" fillId="0" borderId="22" xfId="43" applyNumberFormat="1" applyFont="1" applyBorder="1" applyAlignment="1">
      <alignment horizontal="center" vertical="center"/>
    </xf>
    <xf numFmtId="177" fontId="34" fillId="0" borderId="9" xfId="43" applyNumberFormat="1" applyFont="1" applyBorder="1" applyAlignment="1">
      <alignment vertical="center"/>
    </xf>
    <xf numFmtId="177" fontId="34" fillId="0" borderId="2" xfId="43" applyNumberFormat="1" applyFont="1" applyBorder="1" applyAlignment="1">
      <alignment vertical="center"/>
    </xf>
    <xf numFmtId="177" fontId="34" fillId="0" borderId="2" xfId="43" applyNumberFormat="1" applyFont="1" applyBorder="1" applyAlignment="1">
      <alignment horizontal="center" vertical="center"/>
    </xf>
    <xf numFmtId="177" fontId="34" fillId="0" borderId="18" xfId="43" applyNumberFormat="1" applyFont="1" applyBorder="1" applyAlignment="1">
      <alignment vertical="center"/>
    </xf>
    <xf numFmtId="177" fontId="34" fillId="0" borderId="14" xfId="43" applyNumberFormat="1" applyFont="1" applyBorder="1" applyAlignment="1">
      <alignment vertical="center"/>
    </xf>
    <xf numFmtId="177" fontId="34" fillId="0" borderId="15" xfId="43" applyNumberFormat="1" applyFont="1" applyBorder="1" applyAlignment="1">
      <alignment vertical="center"/>
    </xf>
    <xf numFmtId="177" fontId="34" fillId="0" borderId="14" xfId="43" applyNumberFormat="1" applyFont="1" applyBorder="1" applyAlignment="1">
      <alignment vertical="top"/>
    </xf>
    <xf numFmtId="177" fontId="34" fillId="0" borderId="3" xfId="43" applyNumberFormat="1" applyFont="1" applyBorder="1" applyAlignment="1">
      <alignment vertical="center" wrapText="1"/>
    </xf>
    <xf numFmtId="177" fontId="34" fillId="0" borderId="3" xfId="43" applyNumberFormat="1" applyFont="1" applyBorder="1" applyAlignment="1">
      <alignment vertical="top"/>
    </xf>
    <xf numFmtId="177" fontId="34" fillId="0" borderId="3" xfId="43" applyNumberFormat="1" applyFont="1" applyBorder="1" applyAlignment="1">
      <alignment horizontal="center" vertical="top"/>
    </xf>
    <xf numFmtId="177" fontId="34" fillId="0" borderId="0" xfId="43" applyNumberFormat="1" applyFont="1" applyAlignment="1">
      <alignment vertical="center" shrinkToFit="1"/>
    </xf>
    <xf numFmtId="178" fontId="34" fillId="0" borderId="6" xfId="43" applyNumberFormat="1" applyFont="1" applyBorder="1" applyAlignment="1">
      <alignment vertical="center"/>
    </xf>
    <xf numFmtId="177" fontId="34" fillId="0" borderId="48" xfId="43" applyNumberFormat="1" applyFont="1" applyBorder="1" applyAlignment="1">
      <alignment vertical="center"/>
    </xf>
    <xf numFmtId="177" fontId="35" fillId="0" borderId="9" xfId="0" applyNumberFormat="1" applyFont="1" applyBorder="1">
      <alignment vertical="center"/>
    </xf>
    <xf numFmtId="180" fontId="34" fillId="0" borderId="6" xfId="43" applyNumberFormat="1" applyFont="1" applyBorder="1" applyAlignment="1">
      <alignment vertical="center" shrinkToFit="1"/>
    </xf>
    <xf numFmtId="177" fontId="35" fillId="0" borderId="0" xfId="0" applyNumberFormat="1" applyFont="1" applyAlignment="1">
      <alignment vertical="center" shrinkToFit="1"/>
    </xf>
    <xf numFmtId="0" fontId="0" fillId="0" borderId="8" xfId="0" applyBorder="1" applyAlignment="1">
      <alignment vertical="center"/>
    </xf>
    <xf numFmtId="0" fontId="0" fillId="0" borderId="22" xfId="0" applyBorder="1" applyAlignment="1">
      <alignment vertical="center"/>
    </xf>
    <xf numFmtId="0" fontId="0" fillId="0" borderId="0" xfId="0" applyAlignment="1">
      <alignment horizontal="center" vertical="center"/>
    </xf>
    <xf numFmtId="177" fontId="0" fillId="0" borderId="0" xfId="0" applyNumberFormat="1" applyFill="1">
      <alignment vertical="center"/>
    </xf>
    <xf numFmtId="177" fontId="0" fillId="0" borderId="20" xfId="0" applyNumberFormat="1" applyFill="1" applyBorder="1" applyAlignment="1">
      <alignment vertical="center"/>
    </xf>
    <xf numFmtId="177" fontId="0" fillId="0" borderId="20" xfId="0" applyNumberFormat="1" applyFill="1" applyBorder="1">
      <alignment vertical="center"/>
    </xf>
    <xf numFmtId="177" fontId="0" fillId="0" borderId="14" xfId="0" applyNumberFormat="1" applyFill="1" applyBorder="1" applyAlignment="1">
      <alignment vertical="center"/>
    </xf>
    <xf numFmtId="177" fontId="0" fillId="0" borderId="15" xfId="0" applyNumberFormat="1" applyFill="1" applyBorder="1" applyAlignment="1">
      <alignment vertical="center"/>
    </xf>
    <xf numFmtId="177" fontId="0" fillId="0" borderId="15" xfId="0" applyNumberFormat="1" applyFill="1" applyBorder="1">
      <alignment vertical="center"/>
    </xf>
    <xf numFmtId="177" fontId="0" fillId="0" borderId="0" xfId="0" applyNumberFormat="1" applyFill="1" applyAlignment="1">
      <alignment vertical="center"/>
    </xf>
    <xf numFmtId="177" fontId="0" fillId="0" borderId="16" xfId="0" applyNumberFormat="1" applyFill="1" applyBorder="1">
      <alignment vertical="center"/>
    </xf>
    <xf numFmtId="177" fontId="0" fillId="0" borderId="7" xfId="0" applyNumberFormat="1" applyFill="1" applyBorder="1">
      <alignment vertical="center"/>
    </xf>
    <xf numFmtId="177" fontId="0" fillId="0" borderId="22" xfId="0" applyNumberFormat="1" applyFill="1" applyBorder="1">
      <alignment vertical="center"/>
    </xf>
    <xf numFmtId="177" fontId="0" fillId="0" borderId="0" xfId="0" applyNumberFormat="1" applyFill="1" applyBorder="1">
      <alignment vertical="center"/>
    </xf>
    <xf numFmtId="178" fontId="0" fillId="0" borderId="0" xfId="0" applyNumberFormat="1" applyFill="1">
      <alignment vertical="center"/>
    </xf>
    <xf numFmtId="177" fontId="0" fillId="0" borderId="0" xfId="0" applyNumberFormat="1" applyFill="1" applyBorder="1" applyAlignment="1">
      <alignment horizontal="center" vertical="center" textRotation="255"/>
    </xf>
    <xf numFmtId="177" fontId="0" fillId="0" borderId="0" xfId="0" applyNumberFormat="1" applyFill="1" applyAlignment="1">
      <alignment horizontal="right" vertical="center"/>
    </xf>
    <xf numFmtId="177" fontId="0" fillId="33" borderId="16" xfId="0" applyNumberFormat="1" applyFill="1" applyBorder="1" applyAlignment="1">
      <alignment vertical="center"/>
    </xf>
    <xf numFmtId="177" fontId="0" fillId="33" borderId="20" xfId="0" applyNumberFormat="1" applyFill="1" applyBorder="1" applyAlignment="1">
      <alignment vertical="center"/>
    </xf>
    <xf numFmtId="177" fontId="0" fillId="33" borderId="20" xfId="0" applyNumberFormat="1" applyFill="1" applyBorder="1">
      <alignment vertical="center"/>
    </xf>
    <xf numFmtId="177" fontId="0" fillId="33" borderId="17" xfId="0" applyNumberFormat="1" applyFill="1" applyBorder="1">
      <alignment vertical="center"/>
    </xf>
    <xf numFmtId="177" fontId="0" fillId="33" borderId="14" xfId="0" applyNumberFormat="1" applyFill="1" applyBorder="1" applyAlignment="1">
      <alignment vertical="center"/>
    </xf>
    <xf numFmtId="177" fontId="0" fillId="33" borderId="15" xfId="0" applyNumberFormat="1" applyFill="1" applyBorder="1" applyAlignment="1">
      <alignment vertical="center"/>
    </xf>
    <xf numFmtId="177" fontId="0" fillId="33" borderId="15" xfId="0" applyNumberFormat="1" applyFill="1" applyBorder="1">
      <alignment vertical="center"/>
    </xf>
    <xf numFmtId="177" fontId="0" fillId="33" borderId="19" xfId="0" applyNumberFormat="1" applyFill="1" applyBorder="1">
      <alignment vertical="center"/>
    </xf>
    <xf numFmtId="177" fontId="0" fillId="33" borderId="0" xfId="0" applyNumberFormat="1" applyFill="1" applyBorder="1" applyAlignment="1">
      <alignment vertical="center"/>
    </xf>
    <xf numFmtId="177" fontId="0" fillId="33" borderId="0" xfId="0" applyNumberFormat="1" applyFill="1" applyBorder="1">
      <alignment vertical="center"/>
    </xf>
    <xf numFmtId="177" fontId="0" fillId="33" borderId="17" xfId="0" applyNumberFormat="1" applyFill="1" applyBorder="1" applyAlignment="1">
      <alignment vertical="center"/>
    </xf>
    <xf numFmtId="177" fontId="0" fillId="33" borderId="16" xfId="0" applyNumberFormat="1" applyFill="1" applyBorder="1">
      <alignment vertical="center"/>
    </xf>
    <xf numFmtId="177" fontId="0" fillId="33" borderId="19" xfId="0" applyNumberFormat="1" applyFill="1" applyBorder="1" applyAlignment="1">
      <alignment vertical="center"/>
    </xf>
    <xf numFmtId="177" fontId="0" fillId="33" borderId="14" xfId="0" applyNumberFormat="1" applyFill="1" applyBorder="1">
      <alignment vertical="center"/>
    </xf>
    <xf numFmtId="177" fontId="0" fillId="33" borderId="7" xfId="0" applyNumberFormat="1" applyFill="1" applyBorder="1">
      <alignment vertical="center"/>
    </xf>
    <xf numFmtId="177" fontId="0" fillId="33" borderId="8" xfId="0" applyNumberFormat="1" applyFill="1" applyBorder="1">
      <alignment vertical="center"/>
    </xf>
    <xf numFmtId="177" fontId="0" fillId="33" borderId="22" xfId="0" applyNumberFormat="1" applyFill="1" applyBorder="1">
      <alignment vertical="center"/>
    </xf>
    <xf numFmtId="177" fontId="0" fillId="34" borderId="16" xfId="0" applyNumberFormat="1" applyFill="1" applyBorder="1">
      <alignment vertical="center"/>
    </xf>
    <xf numFmtId="177" fontId="0" fillId="34" borderId="20" xfId="0" applyNumberFormat="1" applyFill="1" applyBorder="1">
      <alignment vertical="center"/>
    </xf>
    <xf numFmtId="177" fontId="0" fillId="34" borderId="17" xfId="0" applyNumberFormat="1" applyFill="1" applyBorder="1">
      <alignment vertical="center"/>
    </xf>
    <xf numFmtId="177" fontId="0" fillId="34" borderId="14" xfId="0" applyNumberFormat="1" applyFill="1" applyBorder="1">
      <alignment vertical="center"/>
    </xf>
    <xf numFmtId="177" fontId="0" fillId="34" borderId="15" xfId="0" applyNumberFormat="1" applyFill="1" applyBorder="1">
      <alignment vertical="center"/>
    </xf>
    <xf numFmtId="177" fontId="0" fillId="34" borderId="19" xfId="0" applyNumberFormat="1" applyFill="1" applyBorder="1">
      <alignment vertical="center"/>
    </xf>
    <xf numFmtId="177" fontId="0" fillId="34" borderId="0" xfId="0" applyNumberFormat="1" applyFill="1" applyBorder="1">
      <alignment vertical="center"/>
    </xf>
    <xf numFmtId="177" fontId="0" fillId="34" borderId="7" xfId="0" applyNumberFormat="1" applyFill="1" applyBorder="1">
      <alignment vertical="center"/>
    </xf>
    <xf numFmtId="177" fontId="0" fillId="34" borderId="8" xfId="0" applyNumberFormat="1" applyFill="1" applyBorder="1">
      <alignment vertical="center"/>
    </xf>
    <xf numFmtId="177" fontId="0" fillId="34" borderId="22" xfId="0" applyNumberFormat="1" applyFill="1" applyBorder="1">
      <alignment vertical="center"/>
    </xf>
    <xf numFmtId="177" fontId="0" fillId="35" borderId="16" xfId="0" applyNumberFormat="1" applyFill="1" applyBorder="1">
      <alignment vertical="center"/>
    </xf>
    <xf numFmtId="177" fontId="0" fillId="35" borderId="20" xfId="0" applyNumberFormat="1" applyFill="1" applyBorder="1">
      <alignment vertical="center"/>
    </xf>
    <xf numFmtId="177" fontId="0" fillId="35" borderId="17" xfId="0" applyNumberFormat="1" applyFill="1" applyBorder="1">
      <alignment vertical="center"/>
    </xf>
    <xf numFmtId="177" fontId="0" fillId="35" borderId="14" xfId="0" applyNumberFormat="1" applyFill="1" applyBorder="1">
      <alignment vertical="center"/>
    </xf>
    <xf numFmtId="177" fontId="0" fillId="35" borderId="15" xfId="0" applyNumberFormat="1" applyFill="1" applyBorder="1">
      <alignment vertical="center"/>
    </xf>
    <xf numFmtId="177" fontId="0" fillId="35" borderId="19" xfId="0" applyNumberFormat="1" applyFill="1" applyBorder="1">
      <alignment vertical="center"/>
    </xf>
    <xf numFmtId="177" fontId="0" fillId="35" borderId="0" xfId="0" applyNumberFormat="1" applyFill="1" applyBorder="1">
      <alignment vertical="center"/>
    </xf>
    <xf numFmtId="177" fontId="0" fillId="35" borderId="7" xfId="0" applyNumberFormat="1" applyFill="1" applyBorder="1">
      <alignment vertical="center"/>
    </xf>
    <xf numFmtId="177" fontId="0" fillId="35" borderId="8" xfId="0" applyNumberFormat="1" applyFill="1" applyBorder="1">
      <alignment vertical="center"/>
    </xf>
    <xf numFmtId="177" fontId="0" fillId="35" borderId="22" xfId="0" applyNumberFormat="1" applyFill="1" applyBorder="1">
      <alignment vertical="center"/>
    </xf>
    <xf numFmtId="177" fontId="0" fillId="33" borderId="72" xfId="0" applyNumberFormat="1" applyFill="1" applyBorder="1">
      <alignment vertical="center"/>
    </xf>
    <xf numFmtId="177" fontId="0" fillId="33" borderId="73" xfId="0" applyNumberFormat="1" applyFill="1" applyBorder="1" applyAlignment="1">
      <alignment vertical="center"/>
    </xf>
    <xf numFmtId="177" fontId="0" fillId="33" borderId="73" xfId="0" applyNumberFormat="1" applyFill="1" applyBorder="1">
      <alignment vertical="center"/>
    </xf>
    <xf numFmtId="177" fontId="0" fillId="33" borderId="74" xfId="0" applyNumberFormat="1" applyFill="1" applyBorder="1">
      <alignment vertical="center"/>
    </xf>
    <xf numFmtId="177" fontId="0" fillId="33" borderId="75" xfId="0" applyNumberFormat="1" applyFill="1" applyBorder="1">
      <alignment vertical="center"/>
    </xf>
    <xf numFmtId="177" fontId="0" fillId="33" borderId="76" xfId="0" applyNumberFormat="1" applyFill="1" applyBorder="1">
      <alignment vertical="center"/>
    </xf>
    <xf numFmtId="177" fontId="0" fillId="33" borderId="77" xfId="0" applyNumberFormat="1" applyFill="1" applyBorder="1">
      <alignment vertical="center"/>
    </xf>
    <xf numFmtId="177" fontId="0" fillId="33" borderId="78" xfId="0" applyNumberFormat="1" applyFill="1" applyBorder="1" applyAlignment="1">
      <alignment vertical="center"/>
    </xf>
    <xf numFmtId="177" fontId="0" fillId="33" borderId="78" xfId="0" applyNumberFormat="1" applyFill="1" applyBorder="1">
      <alignment vertical="center"/>
    </xf>
    <xf numFmtId="177" fontId="0" fillId="33" borderId="79" xfId="0" applyNumberFormat="1" applyFill="1" applyBorder="1">
      <alignment vertical="center"/>
    </xf>
    <xf numFmtId="177" fontId="0" fillId="34" borderId="80" xfId="0" applyNumberFormat="1" applyFill="1" applyBorder="1">
      <alignment vertical="center"/>
    </xf>
    <xf numFmtId="177" fontId="0" fillId="34" borderId="81" xfId="0" applyNumberFormat="1" applyFill="1" applyBorder="1">
      <alignment vertical="center"/>
    </xf>
    <xf numFmtId="177" fontId="0" fillId="34" borderId="82" xfId="0" applyNumberFormat="1" applyFill="1" applyBorder="1">
      <alignment vertical="center"/>
    </xf>
    <xf numFmtId="177" fontId="0" fillId="34" borderId="83" xfId="0" applyNumberFormat="1" applyFill="1" applyBorder="1">
      <alignment vertical="center"/>
    </xf>
    <xf numFmtId="177" fontId="0" fillId="34" borderId="84" xfId="0" applyNumberFormat="1" applyFill="1" applyBorder="1">
      <alignment vertical="center"/>
    </xf>
    <xf numFmtId="177" fontId="0" fillId="34" borderId="85" xfId="0" applyNumberFormat="1" applyFill="1" applyBorder="1">
      <alignment vertical="center"/>
    </xf>
    <xf numFmtId="177" fontId="0" fillId="34" borderId="86" xfId="0" applyNumberFormat="1" applyFill="1" applyBorder="1">
      <alignment vertical="center"/>
    </xf>
    <xf numFmtId="177" fontId="0" fillId="34" borderId="87" xfId="0" applyNumberFormat="1" applyFill="1" applyBorder="1">
      <alignment vertical="center"/>
    </xf>
    <xf numFmtId="177" fontId="0" fillId="35" borderId="88" xfId="0" applyNumberFormat="1" applyFill="1" applyBorder="1">
      <alignment vertical="center"/>
    </xf>
    <xf numFmtId="177" fontId="0" fillId="35" borderId="89" xfId="0" applyNumberFormat="1" applyFill="1" applyBorder="1">
      <alignment vertical="center"/>
    </xf>
    <xf numFmtId="177" fontId="0" fillId="35" borderId="90" xfId="0" applyNumberFormat="1" applyFill="1" applyBorder="1">
      <alignment vertical="center"/>
    </xf>
    <xf numFmtId="177" fontId="0" fillId="35" borderId="91" xfId="0" applyNumberFormat="1" applyFill="1" applyBorder="1">
      <alignment vertical="center"/>
    </xf>
    <xf numFmtId="177" fontId="0" fillId="35" borderId="92" xfId="0" applyNumberFormat="1" applyFill="1" applyBorder="1">
      <alignment vertical="center"/>
    </xf>
    <xf numFmtId="177" fontId="0" fillId="35" borderId="93" xfId="0" applyNumberFormat="1" applyFill="1" applyBorder="1">
      <alignment vertical="center"/>
    </xf>
    <xf numFmtId="177" fontId="0" fillId="35" borderId="94" xfId="0" applyNumberFormat="1" applyFill="1" applyBorder="1">
      <alignment vertical="center"/>
    </xf>
    <xf numFmtId="177" fontId="0" fillId="35" borderId="95" xfId="0" applyNumberFormat="1" applyFill="1" applyBorder="1">
      <alignment vertical="center"/>
    </xf>
    <xf numFmtId="0" fontId="33" fillId="0" borderId="0" xfId="0" applyFont="1">
      <alignment vertical="center"/>
    </xf>
    <xf numFmtId="177" fontId="33" fillId="0" borderId="0" xfId="0" applyNumberFormat="1" applyFont="1" applyFill="1">
      <alignment vertical="center"/>
    </xf>
    <xf numFmtId="177" fontId="33" fillId="0" borderId="0" xfId="0" applyNumberFormat="1" applyFont="1">
      <alignment vertical="center"/>
    </xf>
    <xf numFmtId="177" fontId="36" fillId="0" borderId="0" xfId="43" applyNumberFormat="1" applyFont="1" applyAlignment="1">
      <alignment vertical="center"/>
    </xf>
    <xf numFmtId="0" fontId="37" fillId="0" borderId="0" xfId="0" applyFont="1" applyAlignment="1">
      <alignment vertical="top"/>
    </xf>
    <xf numFmtId="0" fontId="38" fillId="0" borderId="0" xfId="0" applyFont="1" applyAlignment="1">
      <alignment vertical="top"/>
    </xf>
    <xf numFmtId="0" fontId="37" fillId="0" borderId="52" xfId="0" applyFont="1" applyBorder="1" applyAlignment="1">
      <alignment vertical="top"/>
    </xf>
    <xf numFmtId="0" fontId="37" fillId="0" borderId="53" xfId="0" applyFont="1" applyBorder="1" applyAlignment="1">
      <alignment vertical="top"/>
    </xf>
    <xf numFmtId="0" fontId="37" fillId="0" borderId="54" xfId="0" applyFont="1" applyBorder="1" applyAlignment="1">
      <alignment vertical="top"/>
    </xf>
    <xf numFmtId="0" fontId="37" fillId="0" borderId="55" xfId="0" applyFont="1" applyBorder="1" applyAlignment="1">
      <alignment vertical="top"/>
    </xf>
    <xf numFmtId="0" fontId="37" fillId="0" borderId="0" xfId="0" applyFont="1" applyBorder="1" applyAlignment="1">
      <alignment vertical="top"/>
    </xf>
    <xf numFmtId="0" fontId="37" fillId="0" borderId="56" xfId="0" applyFont="1" applyBorder="1" applyAlignment="1">
      <alignment vertical="top"/>
    </xf>
    <xf numFmtId="0" fontId="37" fillId="0" borderId="57" xfId="0" applyFont="1" applyBorder="1" applyAlignment="1">
      <alignment vertical="top"/>
    </xf>
    <xf numFmtId="0" fontId="37" fillId="0" borderId="58" xfId="0" applyFont="1" applyBorder="1" applyAlignment="1">
      <alignment vertical="top"/>
    </xf>
    <xf numFmtId="0" fontId="37" fillId="0" borderId="59" xfId="0" applyFont="1" applyBorder="1" applyAlignment="1">
      <alignment vertical="top"/>
    </xf>
    <xf numFmtId="0" fontId="0" fillId="0" borderId="0" xfId="0" applyBorder="1" applyAlignment="1">
      <alignment horizontal="center" vertical="center"/>
    </xf>
    <xf numFmtId="177" fontId="0" fillId="0" borderId="0" xfId="0" applyNumberFormat="1" applyFont="1">
      <alignment vertical="center"/>
    </xf>
    <xf numFmtId="177" fontId="0" fillId="0" borderId="0" xfId="0" applyNumberFormat="1" applyFont="1" applyAlignment="1">
      <alignment horizontal="right" vertical="center"/>
    </xf>
    <xf numFmtId="177" fontId="39" fillId="0" borderId="0" xfId="43" applyNumberFormat="1" applyFont="1" applyAlignment="1">
      <alignment vertical="center"/>
    </xf>
    <xf numFmtId="177" fontId="8" fillId="0" borderId="17" xfId="42" applyNumberFormat="1" applyFont="1" applyBorder="1" applyAlignment="1">
      <alignment horizontal="center" vertical="center"/>
    </xf>
    <xf numFmtId="0" fontId="0" fillId="0" borderId="0" xfId="0" applyNumberFormat="1" applyAlignment="1">
      <alignment horizontal="right" vertical="center"/>
    </xf>
    <xf numFmtId="0" fontId="0" fillId="0" borderId="0" xfId="0" applyAlignment="1">
      <alignment horizontal="left" vertical="center"/>
    </xf>
    <xf numFmtId="0" fontId="0" fillId="0" borderId="0" xfId="0" applyBorder="1" applyAlignment="1">
      <alignment vertical="center"/>
    </xf>
    <xf numFmtId="0" fontId="17" fillId="0" borderId="0" xfId="0" applyFont="1" applyAlignment="1">
      <alignment horizontal="left" vertical="center"/>
    </xf>
    <xf numFmtId="0" fontId="17" fillId="0" borderId="0" xfId="0" applyFont="1">
      <alignment vertical="center"/>
    </xf>
    <xf numFmtId="0" fontId="35" fillId="0" borderId="0" xfId="0" applyFont="1" applyAlignment="1">
      <alignment vertical="center"/>
    </xf>
    <xf numFmtId="0" fontId="35" fillId="0" borderId="15" xfId="0" applyFont="1" applyBorder="1" applyAlignment="1">
      <alignment vertical="center"/>
    </xf>
    <xf numFmtId="0" fontId="34" fillId="0" borderId="15" xfId="0" applyFont="1" applyBorder="1" applyAlignment="1">
      <alignment vertical="center"/>
    </xf>
    <xf numFmtId="0" fontId="35" fillId="0" borderId="3" xfId="0" applyFont="1" applyBorder="1" applyAlignment="1">
      <alignment vertical="center"/>
    </xf>
    <xf numFmtId="0" fontId="35" fillId="0" borderId="6" xfId="0" applyFont="1" applyBorder="1" applyAlignment="1" applyProtection="1">
      <alignment vertical="center"/>
    </xf>
    <xf numFmtId="37" fontId="35" fillId="0" borderId="6" xfId="0" applyNumberFormat="1" applyFont="1" applyBorder="1" applyAlignment="1" applyProtection="1">
      <alignment vertical="center"/>
    </xf>
    <xf numFmtId="39" fontId="35" fillId="0" borderId="6" xfId="0" applyNumberFormat="1" applyFont="1" applyBorder="1" applyAlignment="1" applyProtection="1">
      <alignment vertical="center"/>
    </xf>
    <xf numFmtId="181" fontId="35" fillId="0" borderId="6" xfId="0" applyNumberFormat="1" applyFont="1" applyBorder="1" applyAlignment="1" applyProtection="1">
      <alignment vertical="center"/>
    </xf>
    <xf numFmtId="182" fontId="35" fillId="0" borderId="6" xfId="0" applyNumberFormat="1" applyFont="1" applyBorder="1" applyAlignment="1" applyProtection="1">
      <alignment vertical="center"/>
    </xf>
    <xf numFmtId="183" fontId="0" fillId="0" borderId="0" xfId="0" applyNumberFormat="1">
      <alignment vertical="center"/>
    </xf>
    <xf numFmtId="176" fontId="0" fillId="0" borderId="0" xfId="0" applyNumberFormat="1">
      <alignment vertical="center"/>
    </xf>
    <xf numFmtId="177" fontId="0" fillId="36" borderId="2" xfId="0" applyNumberFormat="1" applyFill="1" applyBorder="1">
      <alignment vertical="center"/>
    </xf>
    <xf numFmtId="176" fontId="0" fillId="36" borderId="2" xfId="0" applyNumberFormat="1" applyFill="1" applyBorder="1">
      <alignment vertical="center"/>
    </xf>
    <xf numFmtId="0" fontId="40" fillId="0" borderId="0" xfId="0" applyFont="1">
      <alignment vertical="center"/>
    </xf>
    <xf numFmtId="0" fontId="41" fillId="0" borderId="0" xfId="0" applyFont="1">
      <alignment vertical="center"/>
    </xf>
    <xf numFmtId="0" fontId="40" fillId="0" borderId="6" xfId="0" applyFont="1" applyBorder="1" applyAlignment="1">
      <alignment horizontal="center" vertical="center"/>
    </xf>
    <xf numFmtId="178" fontId="40" fillId="0" borderId="6" xfId="0" applyNumberFormat="1" applyFont="1" applyBorder="1" applyAlignment="1">
      <alignment vertical="center"/>
    </xf>
    <xf numFmtId="0" fontId="37" fillId="0" borderId="0" xfId="0" applyFont="1" applyAlignment="1">
      <alignment vertical="top" wrapText="1"/>
    </xf>
    <xf numFmtId="0" fontId="0" fillId="0" borderId="0" xfId="0" applyAlignment="1">
      <alignment vertical="top" wrapText="1"/>
    </xf>
    <xf numFmtId="0" fontId="2" fillId="0" borderId="0" xfId="46">
      <alignment vertical="center"/>
    </xf>
    <xf numFmtId="0" fontId="2" fillId="0" borderId="0" xfId="46" applyAlignment="1">
      <alignment horizontal="center" vertical="center"/>
    </xf>
    <xf numFmtId="0" fontId="2" fillId="0" borderId="105" xfId="46" applyBorder="1">
      <alignment vertical="center"/>
    </xf>
    <xf numFmtId="0" fontId="2" fillId="0" borderId="17" xfId="46" applyBorder="1" applyAlignment="1">
      <alignment horizontal="right" vertical="center"/>
    </xf>
    <xf numFmtId="49" fontId="2" fillId="0" borderId="20" xfId="46" applyNumberFormat="1" applyBorder="1" applyAlignment="1">
      <alignment horizontal="center" vertical="center"/>
    </xf>
    <xf numFmtId="49" fontId="2" fillId="0" borderId="18" xfId="46" applyNumberFormat="1" applyBorder="1" applyAlignment="1">
      <alignment horizontal="center" vertical="center"/>
    </xf>
    <xf numFmtId="0" fontId="2" fillId="0" borderId="0" xfId="46" applyBorder="1">
      <alignment vertical="center"/>
    </xf>
    <xf numFmtId="0" fontId="2" fillId="0" borderId="9" xfId="46" applyBorder="1">
      <alignment vertical="center"/>
    </xf>
    <xf numFmtId="0" fontId="2" fillId="0" borderId="106" xfId="46" applyBorder="1" applyAlignment="1">
      <alignment horizontal="right" vertical="center"/>
    </xf>
    <xf numFmtId="0" fontId="2" fillId="0" borderId="15" xfId="46" applyBorder="1" applyAlignment="1">
      <alignment horizontal="center" vertical="center" wrapText="1"/>
    </xf>
    <xf numFmtId="0" fontId="2" fillId="0" borderId="2" xfId="46" applyBorder="1" applyAlignment="1">
      <alignment horizontal="center" vertical="center" wrapText="1"/>
    </xf>
    <xf numFmtId="49" fontId="2" fillId="0" borderId="16" xfId="46" applyNumberFormat="1" applyBorder="1" applyAlignment="1">
      <alignment horizontal="center" vertical="center"/>
    </xf>
    <xf numFmtId="0" fontId="2" fillId="0" borderId="17" xfId="46" applyBorder="1">
      <alignment vertical="center"/>
    </xf>
    <xf numFmtId="49" fontId="2" fillId="0" borderId="9" xfId="46" applyNumberFormat="1" applyBorder="1" applyAlignment="1">
      <alignment horizontal="center" vertical="center"/>
    </xf>
    <xf numFmtId="0" fontId="2" fillId="0" borderId="1" xfId="46" applyBorder="1">
      <alignment vertical="center"/>
    </xf>
    <xf numFmtId="49" fontId="2" fillId="0" borderId="9" xfId="46" applyNumberFormat="1" applyFill="1" applyBorder="1" applyAlignment="1">
      <alignment horizontal="center" vertical="center"/>
    </xf>
    <xf numFmtId="0" fontId="2" fillId="0" borderId="1" xfId="46" applyFill="1" applyBorder="1">
      <alignment vertical="center"/>
    </xf>
    <xf numFmtId="0" fontId="2" fillId="0" borderId="0" xfId="46" applyFill="1" applyBorder="1">
      <alignment vertical="center"/>
    </xf>
    <xf numFmtId="0" fontId="2" fillId="0" borderId="0" xfId="46" applyFill="1">
      <alignment vertical="center"/>
    </xf>
    <xf numFmtId="49" fontId="2" fillId="0" borderId="14" xfId="46" applyNumberFormat="1" applyBorder="1" applyAlignment="1">
      <alignment horizontal="center" vertical="center"/>
    </xf>
    <xf numFmtId="0" fontId="2" fillId="0" borderId="19" xfId="46" applyBorder="1">
      <alignment vertical="center"/>
    </xf>
    <xf numFmtId="0" fontId="2" fillId="0" borderId="14" xfId="46" applyBorder="1" applyAlignment="1">
      <alignment horizontal="center" vertical="center"/>
    </xf>
    <xf numFmtId="38" fontId="2" fillId="0" borderId="0" xfId="45" applyFont="1" applyBorder="1">
      <alignment vertical="center"/>
    </xf>
    <xf numFmtId="38" fontId="2" fillId="0" borderId="2" xfId="45" applyFont="1" applyBorder="1">
      <alignment vertical="center"/>
    </xf>
    <xf numFmtId="38" fontId="2" fillId="0" borderId="0" xfId="45" applyFont="1" applyFill="1" applyBorder="1">
      <alignment vertical="center"/>
    </xf>
    <xf numFmtId="38" fontId="2" fillId="0" borderId="2" xfId="45" applyFont="1" applyFill="1" applyBorder="1">
      <alignment vertical="center"/>
    </xf>
    <xf numFmtId="38" fontId="2" fillId="0" borderId="9" xfId="45" applyFont="1" applyBorder="1">
      <alignment vertical="center"/>
    </xf>
    <xf numFmtId="38" fontId="2" fillId="0" borderId="8" xfId="45" applyFont="1" applyBorder="1">
      <alignment vertical="center"/>
    </xf>
    <xf numFmtId="38" fontId="2" fillId="0" borderId="6" xfId="45" applyFont="1" applyBorder="1">
      <alignment vertical="center"/>
    </xf>
    <xf numFmtId="0" fontId="2" fillId="0" borderId="3" xfId="46" applyBorder="1" applyAlignment="1">
      <alignment horizontal="center" vertical="center" wrapText="1"/>
    </xf>
    <xf numFmtId="185" fontId="2" fillId="0" borderId="0" xfId="45" applyNumberFormat="1" applyFont="1" applyBorder="1">
      <alignment vertical="center"/>
    </xf>
    <xf numFmtId="185" fontId="2" fillId="0" borderId="0" xfId="45" applyNumberFormat="1" applyFont="1" applyFill="1" applyBorder="1">
      <alignment vertical="center"/>
    </xf>
    <xf numFmtId="185" fontId="2" fillId="0" borderId="8" xfId="45" applyNumberFormat="1" applyFont="1" applyBorder="1">
      <alignment vertical="center"/>
    </xf>
    <xf numFmtId="186" fontId="2" fillId="0" borderId="0" xfId="45" applyNumberFormat="1" applyFont="1" applyBorder="1">
      <alignment vertical="center"/>
    </xf>
    <xf numFmtId="186" fontId="2" fillId="0" borderId="2" xfId="45" applyNumberFormat="1" applyFont="1" applyBorder="1">
      <alignment vertical="center"/>
    </xf>
    <xf numFmtId="186" fontId="2" fillId="0" borderId="0" xfId="45" applyNumberFormat="1" applyFont="1" applyFill="1" applyBorder="1">
      <alignment vertical="center"/>
    </xf>
    <xf numFmtId="186" fontId="2" fillId="0" borderId="2" xfId="45" applyNumberFormat="1" applyFont="1" applyFill="1" applyBorder="1">
      <alignment vertical="center"/>
    </xf>
    <xf numFmtId="186" fontId="2" fillId="0" borderId="9" xfId="45" applyNumberFormat="1" applyFont="1" applyBorder="1">
      <alignment vertical="center"/>
    </xf>
    <xf numFmtId="186" fontId="2" fillId="0" borderId="8" xfId="45" applyNumberFormat="1" applyFont="1" applyBorder="1">
      <alignment vertical="center"/>
    </xf>
    <xf numFmtId="186" fontId="2" fillId="0" borderId="6" xfId="45" applyNumberFormat="1" applyFont="1" applyBorder="1">
      <alignment vertical="center"/>
    </xf>
    <xf numFmtId="0" fontId="2" fillId="0" borderId="0" xfId="46" applyBorder="1" applyAlignment="1">
      <alignment horizontal="center" vertical="center" wrapText="1"/>
    </xf>
    <xf numFmtId="185" fontId="2" fillId="0" borderId="15" xfId="45" applyNumberFormat="1" applyFont="1" applyBorder="1">
      <alignment vertical="center"/>
    </xf>
    <xf numFmtId="0" fontId="37" fillId="0" borderId="0" xfId="0" applyFont="1" applyAlignment="1">
      <alignment horizontal="left" vertical="top" wrapText="1"/>
    </xf>
    <xf numFmtId="0" fontId="44" fillId="0" borderId="0" xfId="0" applyFont="1" applyAlignment="1">
      <alignment vertical="top"/>
    </xf>
    <xf numFmtId="0" fontId="44" fillId="0" borderId="0" xfId="0" applyFont="1" applyAlignment="1">
      <alignment vertical="top" wrapText="1"/>
    </xf>
    <xf numFmtId="0" fontId="45" fillId="0" borderId="0" xfId="0" applyFont="1" applyAlignment="1">
      <alignment vertical="top"/>
    </xf>
    <xf numFmtId="0" fontId="0" fillId="37" borderId="6" xfId="0" applyFill="1" applyBorder="1" applyAlignment="1" applyProtection="1">
      <alignment horizontal="center" vertical="center"/>
      <protection locked="0"/>
    </xf>
    <xf numFmtId="177" fontId="0" fillId="37" borderId="18" xfId="0" applyNumberFormat="1" applyFill="1" applyBorder="1" applyProtection="1">
      <alignment vertical="center"/>
      <protection locked="0"/>
    </xf>
    <xf numFmtId="177" fontId="0" fillId="37" borderId="2" xfId="0" applyNumberFormat="1" applyFill="1" applyBorder="1" applyProtection="1">
      <alignment vertical="center"/>
      <protection locked="0"/>
    </xf>
    <xf numFmtId="177" fontId="0" fillId="37" borderId="4" xfId="0" applyNumberFormat="1" applyFill="1" applyBorder="1" applyProtection="1">
      <alignment vertical="center"/>
      <protection locked="0"/>
    </xf>
    <xf numFmtId="177" fontId="0" fillId="37" borderId="5" xfId="0" applyNumberFormat="1" applyFill="1" applyBorder="1" applyProtection="1">
      <alignment vertical="center"/>
      <protection locked="0"/>
    </xf>
    <xf numFmtId="177" fontId="0" fillId="37" borderId="3" xfId="0" applyNumberFormat="1" applyFill="1" applyBorder="1" applyProtection="1">
      <alignment vertical="center"/>
      <protection locked="0"/>
    </xf>
    <xf numFmtId="178" fontId="0" fillId="37" borderId="6" xfId="0" applyNumberFormat="1" applyFill="1" applyBorder="1" applyAlignment="1" applyProtection="1">
      <alignment horizontal="center" vertical="center"/>
      <protection locked="0"/>
    </xf>
    <xf numFmtId="177" fontId="0" fillId="38" borderId="18" xfId="0" applyNumberFormat="1" applyFill="1" applyBorder="1">
      <alignment vertical="center"/>
    </xf>
    <xf numFmtId="177" fontId="0" fillId="38" borderId="2" xfId="0" applyNumberFormat="1" applyFill="1" applyBorder="1">
      <alignment vertical="center"/>
    </xf>
    <xf numFmtId="177" fontId="0" fillId="38" borderId="4" xfId="0" applyNumberFormat="1" applyFill="1" applyBorder="1">
      <alignment vertical="center"/>
    </xf>
    <xf numFmtId="177" fontId="0" fillId="38" borderId="5" xfId="0" applyNumberFormat="1" applyFill="1" applyBorder="1">
      <alignment vertical="center"/>
    </xf>
    <xf numFmtId="177" fontId="0" fillId="38" borderId="3" xfId="0" applyNumberFormat="1" applyFill="1" applyBorder="1">
      <alignment vertical="center"/>
    </xf>
    <xf numFmtId="0" fontId="2" fillId="38" borderId="7" xfId="46" applyFill="1" applyBorder="1">
      <alignment vertical="center"/>
    </xf>
    <xf numFmtId="187" fontId="2" fillId="38" borderId="6" xfId="46" applyNumberFormat="1" applyFill="1" applyBorder="1" applyAlignment="1">
      <alignment vertical="center"/>
    </xf>
    <xf numFmtId="187" fontId="2" fillId="38" borderId="2" xfId="45" applyNumberFormat="1" applyFont="1" applyFill="1" applyBorder="1">
      <alignment vertical="center"/>
    </xf>
    <xf numFmtId="187" fontId="2" fillId="38" borderId="6" xfId="45" applyNumberFormat="1" applyFont="1" applyFill="1" applyBorder="1">
      <alignment vertical="center"/>
    </xf>
    <xf numFmtId="177" fontId="34" fillId="33" borderId="46" xfId="43" applyNumberFormat="1" applyFont="1" applyFill="1" applyBorder="1" applyAlignment="1">
      <alignment vertical="center"/>
    </xf>
    <xf numFmtId="177" fontId="34" fillId="33" borderId="47" xfId="43" applyNumberFormat="1" applyFont="1" applyFill="1" applyBorder="1" applyAlignment="1">
      <alignment vertical="center" shrinkToFit="1"/>
    </xf>
    <xf numFmtId="177" fontId="34" fillId="34" borderId="50" xfId="43" applyNumberFormat="1" applyFont="1" applyFill="1" applyBorder="1" applyAlignment="1">
      <alignment vertical="center"/>
    </xf>
    <xf numFmtId="177" fontId="34" fillId="34" borderId="51" xfId="43" applyNumberFormat="1" applyFont="1" applyFill="1" applyBorder="1" applyAlignment="1">
      <alignment vertical="center" shrinkToFit="1"/>
    </xf>
    <xf numFmtId="177" fontId="34" fillId="35" borderId="49" xfId="43" applyNumberFormat="1" applyFont="1" applyFill="1" applyBorder="1" applyAlignment="1">
      <alignment vertical="center"/>
    </xf>
    <xf numFmtId="177" fontId="34" fillId="35" borderId="3" xfId="43" applyNumberFormat="1" applyFont="1" applyFill="1" applyBorder="1" applyAlignment="1">
      <alignment vertical="center" shrinkToFit="1"/>
    </xf>
    <xf numFmtId="177" fontId="0" fillId="33" borderId="18" xfId="0" applyNumberFormat="1" applyFill="1" applyBorder="1">
      <alignment vertical="center"/>
    </xf>
    <xf numFmtId="177" fontId="0" fillId="33" borderId="9" xfId="0" applyNumberFormat="1" applyFill="1" applyBorder="1">
      <alignment vertical="center"/>
    </xf>
    <xf numFmtId="177" fontId="0" fillId="33" borderId="25" xfId="0" applyNumberFormat="1" applyFill="1" applyBorder="1">
      <alignment vertical="center"/>
    </xf>
    <xf numFmtId="177" fontId="0" fillId="33" borderId="23" xfId="0" applyNumberFormat="1" applyFill="1" applyBorder="1">
      <alignment vertical="center"/>
    </xf>
    <xf numFmtId="177" fontId="0" fillId="33" borderId="2" xfId="0" applyNumberFormat="1" applyFill="1" applyBorder="1" applyAlignment="1">
      <alignment vertical="center" wrapText="1"/>
    </xf>
    <xf numFmtId="177" fontId="0" fillId="33" borderId="26" xfId="0" applyNumberFormat="1" applyFill="1" applyBorder="1">
      <alignment vertical="center"/>
    </xf>
    <xf numFmtId="177" fontId="0" fillId="33" borderId="27" xfId="0" applyNumberFormat="1" applyFill="1" applyBorder="1">
      <alignment vertical="center"/>
    </xf>
    <xf numFmtId="177" fontId="0" fillId="33" borderId="2" xfId="0" applyNumberFormat="1" applyFill="1" applyBorder="1">
      <alignment vertical="center"/>
    </xf>
    <xf numFmtId="177" fontId="0" fillId="33" borderId="28" xfId="0" applyNumberFormat="1" applyFill="1" applyBorder="1">
      <alignment vertical="center"/>
    </xf>
    <xf numFmtId="177" fontId="0" fillId="33" borderId="29" xfId="0" applyNumberFormat="1" applyFill="1" applyBorder="1">
      <alignment vertical="center"/>
    </xf>
    <xf numFmtId="177" fontId="0" fillId="33" borderId="3" xfId="0" applyNumberFormat="1" applyFill="1" applyBorder="1">
      <alignment vertical="center"/>
    </xf>
    <xf numFmtId="177" fontId="0" fillId="34" borderId="18" xfId="0" applyNumberFormat="1" applyFill="1" applyBorder="1">
      <alignment vertical="center"/>
    </xf>
    <xf numFmtId="177" fontId="0" fillId="34" borderId="9" xfId="0" applyNumberFormat="1" applyFill="1" applyBorder="1">
      <alignment vertical="center"/>
    </xf>
    <xf numFmtId="177" fontId="0" fillId="34" borderId="25" xfId="0" applyNumberFormat="1" applyFill="1" applyBorder="1">
      <alignment vertical="center"/>
    </xf>
    <xf numFmtId="177" fontId="0" fillId="34" borderId="23" xfId="0" applyNumberFormat="1" applyFill="1" applyBorder="1">
      <alignment vertical="center"/>
    </xf>
    <xf numFmtId="177" fontId="0" fillId="34" borderId="2" xfId="0" applyNumberFormat="1" applyFill="1" applyBorder="1" applyAlignment="1">
      <alignment vertical="center" wrapText="1"/>
    </xf>
    <xf numFmtId="177" fontId="0" fillId="34" borderId="26" xfId="0" applyNumberFormat="1" applyFill="1" applyBorder="1">
      <alignment vertical="center"/>
    </xf>
    <xf numFmtId="177" fontId="0" fillId="34" borderId="27" xfId="0" applyNumberFormat="1" applyFill="1" applyBorder="1">
      <alignment vertical="center"/>
    </xf>
    <xf numFmtId="177" fontId="0" fillId="34" borderId="2" xfId="0" applyNumberFormat="1" applyFill="1" applyBorder="1">
      <alignment vertical="center"/>
    </xf>
    <xf numFmtId="177" fontId="0" fillId="34" borderId="28" xfId="0" applyNumberFormat="1" applyFill="1" applyBorder="1">
      <alignment vertical="center"/>
    </xf>
    <xf numFmtId="177" fontId="0" fillId="34" borderId="29" xfId="0" applyNumberFormat="1" applyFill="1" applyBorder="1">
      <alignment vertical="center"/>
    </xf>
    <xf numFmtId="177" fontId="0" fillId="34" borderId="3" xfId="0" applyNumberFormat="1" applyFill="1" applyBorder="1">
      <alignment vertical="center"/>
    </xf>
    <xf numFmtId="177" fontId="0" fillId="35" borderId="18" xfId="0" applyNumberFormat="1" applyFill="1" applyBorder="1">
      <alignment vertical="center"/>
    </xf>
    <xf numFmtId="177" fontId="0" fillId="35" borderId="9" xfId="0" applyNumberFormat="1" applyFill="1" applyBorder="1">
      <alignment vertical="center"/>
    </xf>
    <xf numFmtId="177" fontId="0" fillId="35" borderId="25" xfId="0" applyNumberFormat="1" applyFill="1" applyBorder="1">
      <alignment vertical="center"/>
    </xf>
    <xf numFmtId="177" fontId="0" fillId="35" borderId="23" xfId="0" applyNumberFormat="1" applyFill="1" applyBorder="1">
      <alignment vertical="center"/>
    </xf>
    <xf numFmtId="177" fontId="0" fillId="35" borderId="2" xfId="0" applyNumberFormat="1" applyFill="1" applyBorder="1" applyAlignment="1">
      <alignment vertical="center" wrapText="1"/>
    </xf>
    <xf numFmtId="177" fontId="0" fillId="35" borderId="26" xfId="0" applyNumberFormat="1" applyFill="1" applyBorder="1">
      <alignment vertical="center"/>
    </xf>
    <xf numFmtId="177" fontId="0" fillId="35" borderId="27" xfId="0" applyNumberFormat="1" applyFill="1" applyBorder="1">
      <alignment vertical="center"/>
    </xf>
    <xf numFmtId="177" fontId="0" fillId="35" borderId="2" xfId="0" applyNumberFormat="1" applyFill="1" applyBorder="1">
      <alignment vertical="center"/>
    </xf>
    <xf numFmtId="177" fontId="0" fillId="35" borderId="28" xfId="0" applyNumberFormat="1" applyFill="1" applyBorder="1">
      <alignment vertical="center"/>
    </xf>
    <xf numFmtId="177" fontId="0" fillId="35" borderId="29" xfId="0" applyNumberFormat="1" applyFill="1" applyBorder="1">
      <alignment vertical="center"/>
    </xf>
    <xf numFmtId="177" fontId="0" fillId="35" borderId="3" xfId="0" applyNumberFormat="1" applyFill="1" applyBorder="1">
      <alignment vertical="center"/>
    </xf>
    <xf numFmtId="0" fontId="46" fillId="38" borderId="22" xfId="46" applyFont="1" applyFill="1" applyBorder="1" applyAlignment="1">
      <alignment horizontal="center" vertical="center"/>
    </xf>
    <xf numFmtId="0" fontId="46" fillId="0" borderId="0" xfId="46" applyFont="1">
      <alignment vertical="center"/>
    </xf>
    <xf numFmtId="0" fontId="46" fillId="0" borderId="0" xfId="46" applyFont="1" applyAlignment="1">
      <alignment horizontal="center" vertical="center"/>
    </xf>
    <xf numFmtId="38" fontId="2" fillId="38" borderId="8" xfId="45" applyFont="1" applyFill="1" applyBorder="1" applyAlignment="1">
      <alignment vertical="center"/>
    </xf>
    <xf numFmtId="0" fontId="47" fillId="0" borderId="0" xfId="0" applyFont="1" applyAlignment="1">
      <alignment vertical="top"/>
    </xf>
    <xf numFmtId="0" fontId="48" fillId="0" borderId="0" xfId="0" applyFont="1" applyAlignment="1">
      <alignment vertical="top"/>
    </xf>
    <xf numFmtId="0" fontId="49" fillId="0" borderId="0" xfId="0" applyFont="1" applyAlignment="1">
      <alignment vertical="top"/>
    </xf>
    <xf numFmtId="0" fontId="40" fillId="0" borderId="0" xfId="0" applyFont="1" applyBorder="1" applyAlignment="1">
      <alignment horizontal="center" vertical="center"/>
    </xf>
    <xf numFmtId="184" fontId="40" fillId="0" borderId="0" xfId="0" applyNumberFormat="1" applyFont="1" applyBorder="1">
      <alignment vertical="center"/>
    </xf>
    <xf numFmtId="0" fontId="1" fillId="0" borderId="0" xfId="46" applyFont="1">
      <alignment vertical="center"/>
    </xf>
    <xf numFmtId="177" fontId="8" fillId="0" borderId="18" xfId="42" applyNumberFormat="1" applyFont="1" applyFill="1" applyBorder="1" applyAlignment="1">
      <alignment horizontal="center" vertical="center" wrapText="1"/>
    </xf>
    <xf numFmtId="177" fontId="8" fillId="0" borderId="2" xfId="42" applyNumberFormat="1" applyFont="1" applyFill="1" applyBorder="1" applyAlignment="1">
      <alignment horizontal="center" vertical="center" wrapText="1"/>
    </xf>
    <xf numFmtId="177" fontId="8" fillId="33" borderId="20" xfId="42" applyNumberFormat="1" applyFont="1" applyFill="1" applyBorder="1" applyAlignment="1">
      <alignment horizontal="center" vertical="center"/>
    </xf>
    <xf numFmtId="177" fontId="8" fillId="34" borderId="7" xfId="42" applyNumberFormat="1" applyFont="1" applyFill="1" applyBorder="1" applyAlignment="1">
      <alignment horizontal="center" vertical="center"/>
    </xf>
    <xf numFmtId="177" fontId="8" fillId="34" borderId="8" xfId="42" applyNumberFormat="1" applyFont="1" applyFill="1" applyBorder="1" applyAlignment="1">
      <alignment horizontal="center" vertical="center"/>
    </xf>
    <xf numFmtId="177" fontId="8" fillId="34" borderId="22" xfId="42" applyNumberFormat="1" applyFont="1" applyFill="1" applyBorder="1" applyAlignment="1">
      <alignment horizontal="center" vertical="center"/>
    </xf>
    <xf numFmtId="177" fontId="8" fillId="35" borderId="7" xfId="42" applyNumberFormat="1" applyFont="1" applyFill="1" applyBorder="1" applyAlignment="1">
      <alignment horizontal="center" vertical="center"/>
    </xf>
    <xf numFmtId="177" fontId="8" fillId="35" borderId="8" xfId="42" applyNumberFormat="1" applyFont="1" applyFill="1" applyBorder="1" applyAlignment="1">
      <alignment horizontal="center" vertical="center"/>
    </xf>
    <xf numFmtId="177" fontId="8" fillId="0" borderId="60" xfId="42" applyNumberFormat="1" applyFont="1" applyFill="1" applyBorder="1" applyAlignment="1">
      <alignment horizontal="center" vertical="center"/>
    </xf>
    <xf numFmtId="177" fontId="8" fillId="0" borderId="61" xfId="42" applyNumberFormat="1" applyFont="1" applyFill="1" applyBorder="1" applyAlignment="1">
      <alignment horizontal="center" vertical="center"/>
    </xf>
    <xf numFmtId="177" fontId="8" fillId="0" borderId="62" xfId="42" applyNumberFormat="1" applyFont="1" applyFill="1" applyBorder="1" applyAlignment="1">
      <alignment horizontal="center" vertical="center"/>
    </xf>
    <xf numFmtId="0" fontId="0" fillId="37" borderId="7" xfId="0" applyFill="1" applyBorder="1" applyAlignment="1" applyProtection="1">
      <alignment horizontal="left" vertical="center"/>
      <protection locked="0"/>
    </xf>
    <xf numFmtId="0" fontId="0" fillId="37" borderId="8" xfId="0" applyFill="1" applyBorder="1" applyAlignment="1" applyProtection="1">
      <alignment horizontal="left" vertical="center"/>
      <protection locked="0"/>
    </xf>
    <xf numFmtId="0" fontId="0" fillId="37" borderId="22" xfId="0" applyFill="1" applyBorder="1" applyAlignment="1" applyProtection="1">
      <alignment horizontal="left" vertical="center"/>
      <protection locked="0"/>
    </xf>
    <xf numFmtId="0" fontId="37" fillId="0" borderId="0" xfId="0" applyFont="1" applyAlignment="1">
      <alignment vertical="top" wrapText="1"/>
    </xf>
    <xf numFmtId="0" fontId="0" fillId="0" borderId="0" xfId="0" applyAlignment="1">
      <alignment vertical="top" wrapText="1"/>
    </xf>
    <xf numFmtId="0" fontId="37" fillId="0" borderId="0" xfId="0" applyFont="1" applyAlignment="1">
      <alignment horizontal="left" vertical="top" wrapText="1"/>
    </xf>
    <xf numFmtId="0" fontId="44" fillId="0" borderId="0" xfId="0" applyFont="1" applyAlignment="1">
      <alignment horizontal="left" vertical="top" wrapText="1"/>
    </xf>
    <xf numFmtId="0" fontId="0" fillId="0" borderId="7" xfId="0" applyBorder="1" applyAlignment="1">
      <alignment horizontal="center" vertical="center"/>
    </xf>
    <xf numFmtId="0" fontId="0" fillId="0" borderId="22" xfId="0" applyBorder="1" applyAlignment="1">
      <alignment horizontal="center" vertical="center"/>
    </xf>
    <xf numFmtId="177" fontId="0" fillId="34" borderId="96" xfId="0" applyNumberFormat="1" applyFill="1" applyBorder="1" applyAlignment="1">
      <alignment horizontal="center" vertical="distributed" textRotation="255" indent="1"/>
    </xf>
    <xf numFmtId="177" fontId="0" fillId="34" borderId="97" xfId="0" applyNumberFormat="1" applyFill="1" applyBorder="1" applyAlignment="1">
      <alignment horizontal="center" vertical="distributed" textRotation="255" indent="1"/>
    </xf>
    <xf numFmtId="177" fontId="0" fillId="34" borderId="98" xfId="0" applyNumberFormat="1" applyFill="1" applyBorder="1" applyAlignment="1">
      <alignment horizontal="center" vertical="distributed" textRotation="255" indent="1"/>
    </xf>
    <xf numFmtId="177" fontId="0" fillId="35" borderId="99" xfId="0" applyNumberFormat="1" applyFill="1" applyBorder="1" applyAlignment="1">
      <alignment horizontal="center" vertical="distributed" textRotation="255" indent="1"/>
    </xf>
    <xf numFmtId="177" fontId="0" fillId="35" borderId="100" xfId="0" applyNumberFormat="1" applyFill="1" applyBorder="1" applyAlignment="1">
      <alignment horizontal="center" vertical="distributed" textRotation="255" indent="1"/>
    </xf>
    <xf numFmtId="177" fontId="0" fillId="35" borderId="101" xfId="0" applyNumberFormat="1" applyFill="1" applyBorder="1" applyAlignment="1">
      <alignment horizontal="center" vertical="distributed" textRotation="255" indent="1"/>
    </xf>
    <xf numFmtId="177" fontId="0" fillId="33" borderId="102" xfId="0" applyNumberFormat="1" applyFill="1" applyBorder="1" applyAlignment="1">
      <alignment horizontal="center" vertical="distributed" textRotation="255" indent="1"/>
    </xf>
    <xf numFmtId="177" fontId="0" fillId="33" borderId="103" xfId="0" applyNumberFormat="1" applyFill="1" applyBorder="1" applyAlignment="1">
      <alignment horizontal="center" vertical="distributed" textRotation="255" indent="1"/>
    </xf>
    <xf numFmtId="177" fontId="0" fillId="33" borderId="104" xfId="0" applyNumberFormat="1" applyFill="1" applyBorder="1" applyAlignment="1">
      <alignment horizontal="center" vertical="distributed" textRotation="255" indent="1"/>
    </xf>
    <xf numFmtId="177" fontId="8" fillId="0" borderId="18" xfId="42" applyNumberFormat="1" applyFont="1" applyFill="1" applyBorder="1" applyAlignment="1">
      <alignment horizontal="center" vertical="center" wrapText="1"/>
    </xf>
    <xf numFmtId="177" fontId="8" fillId="0" borderId="2" xfId="42" applyNumberFormat="1" applyFont="1" applyFill="1" applyBorder="1" applyAlignment="1">
      <alignment horizontal="center" vertical="center" wrapText="1"/>
    </xf>
    <xf numFmtId="177" fontId="0" fillId="0" borderId="7" xfId="0" applyNumberFormat="1" applyBorder="1" applyAlignment="1">
      <alignment horizontal="center" vertical="center"/>
    </xf>
    <xf numFmtId="177" fontId="0" fillId="0" borderId="22" xfId="0" applyNumberFormat="1" applyBorder="1" applyAlignment="1">
      <alignment horizontal="center" vertical="center"/>
    </xf>
    <xf numFmtId="177" fontId="0" fillId="0" borderId="8" xfId="0" applyNumberFormat="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5"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6"/>
    <cellStyle name="標準_H12大学立地分析54_暫定版" xfId="42"/>
    <cellStyle name="標準_分析ファイル案1" xfId="43"/>
    <cellStyle name="良い" xfId="44" builtinId="26" customBuiltin="1"/>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13213703099511"/>
          <c:y val="6.4948453608247428E-2"/>
          <c:w val="0.76345840130505704"/>
          <c:h val="0.89725085910652924"/>
        </c:manualLayout>
      </c:layout>
      <c:barChart>
        <c:barDir val="bar"/>
        <c:grouping val="clustered"/>
        <c:varyColors val="0"/>
        <c:ser>
          <c:idx val="0"/>
          <c:order val="0"/>
          <c:tx>
            <c:strRef>
              <c:f>②表!$R$8</c:f>
              <c:strCache>
                <c:ptCount val="1"/>
                <c:pt idx="0">
                  <c:v>生産誘発額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②表!$B$9:$B$44</c:f>
              <c:strCache>
                <c:ptCount val="36"/>
                <c:pt idx="0">
                  <c:v>農業</c:v>
                </c:pt>
                <c:pt idx="1">
                  <c:v>林業</c:v>
                </c:pt>
                <c:pt idx="2">
                  <c:v>漁業</c:v>
                </c:pt>
                <c:pt idx="3">
                  <c:v>鉱業</c:v>
                </c:pt>
                <c:pt idx="4">
                  <c:v>飲食料品</c:v>
                </c:pt>
                <c:pt idx="5">
                  <c:v>繊維製品</c:v>
                </c:pt>
                <c:pt idx="6">
                  <c:v>パルプ・紙・木製品</c:v>
                </c:pt>
                <c:pt idx="7">
                  <c:v>化学製品</c:v>
                </c:pt>
                <c:pt idx="8">
                  <c:v>石油・石炭製品</c:v>
                </c:pt>
                <c:pt idx="9">
                  <c:v>窯業・土石製品</c:v>
                </c:pt>
                <c:pt idx="10">
                  <c:v>鉄鋼</c:v>
                </c:pt>
                <c:pt idx="11">
                  <c:v>非鉄金属</c:v>
                </c:pt>
                <c:pt idx="12">
                  <c:v>金属製品</c:v>
                </c:pt>
                <c:pt idx="13">
                  <c:v>一般機械</c:v>
                </c:pt>
                <c:pt idx="14">
                  <c:v>電子部品</c:v>
                </c:pt>
                <c:pt idx="15">
                  <c:v>電気機械</c:v>
                </c:pt>
                <c:pt idx="16">
                  <c:v>情報･通信機器</c:v>
                </c:pt>
                <c:pt idx="17">
                  <c:v>輸送機械</c:v>
                </c:pt>
                <c:pt idx="18">
                  <c:v>その他の製造工業製品</c:v>
                </c:pt>
                <c:pt idx="19">
                  <c:v>建設</c:v>
                </c:pt>
                <c:pt idx="20">
                  <c:v>電力・ガス・熱供給</c:v>
                </c:pt>
                <c:pt idx="21">
                  <c:v>水道</c:v>
                </c:pt>
                <c:pt idx="22">
                  <c:v>廃棄物処理</c:v>
                </c:pt>
                <c:pt idx="23">
                  <c:v>商業</c:v>
                </c:pt>
                <c:pt idx="24">
                  <c:v>金融・保険</c:v>
                </c:pt>
                <c:pt idx="25">
                  <c:v>不動産</c:v>
                </c:pt>
                <c:pt idx="26">
                  <c:v>運輸・郵便</c:v>
                </c:pt>
                <c:pt idx="27">
                  <c:v>情報通信</c:v>
                </c:pt>
                <c:pt idx="28">
                  <c:v>公務</c:v>
                </c:pt>
                <c:pt idx="29">
                  <c:v>教育・研究</c:v>
                </c:pt>
                <c:pt idx="30">
                  <c:v>医療・福祉</c:v>
                </c:pt>
                <c:pt idx="31">
                  <c:v>その他の非営利団体サービス</c:v>
                </c:pt>
                <c:pt idx="32">
                  <c:v>対事業所サービス</c:v>
                </c:pt>
                <c:pt idx="33">
                  <c:v>対個人サービス</c:v>
                </c:pt>
                <c:pt idx="34">
                  <c:v>事務用品</c:v>
                </c:pt>
                <c:pt idx="35">
                  <c:v>分類不明</c:v>
                </c:pt>
              </c:strCache>
            </c:strRef>
          </c:cat>
          <c:val>
            <c:numRef>
              <c:f>②表!$R$9:$R$44</c:f>
              <c:numCache>
                <c:formatCode>#,##0_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F1CB-4011-BE16-EB8EA2FEFDFB}"/>
            </c:ext>
          </c:extLst>
        </c:ser>
        <c:ser>
          <c:idx val="1"/>
          <c:order val="1"/>
          <c:tx>
            <c:strRef>
              <c:f>②表!$S$8</c:f>
              <c:strCache>
                <c:ptCount val="1"/>
                <c:pt idx="0">
                  <c:v>粗付加価値誘発額</c:v>
                </c:pt>
              </c:strCache>
            </c:strRef>
          </c:tx>
          <c:invertIfNegative val="0"/>
          <c:cat>
            <c:strRef>
              <c:f>②表!$B$9:$B$44</c:f>
              <c:strCache>
                <c:ptCount val="36"/>
                <c:pt idx="0">
                  <c:v>農業</c:v>
                </c:pt>
                <c:pt idx="1">
                  <c:v>林業</c:v>
                </c:pt>
                <c:pt idx="2">
                  <c:v>漁業</c:v>
                </c:pt>
                <c:pt idx="3">
                  <c:v>鉱業</c:v>
                </c:pt>
                <c:pt idx="4">
                  <c:v>飲食料品</c:v>
                </c:pt>
                <c:pt idx="5">
                  <c:v>繊維製品</c:v>
                </c:pt>
                <c:pt idx="6">
                  <c:v>パルプ・紙・木製品</c:v>
                </c:pt>
                <c:pt idx="7">
                  <c:v>化学製品</c:v>
                </c:pt>
                <c:pt idx="8">
                  <c:v>石油・石炭製品</c:v>
                </c:pt>
                <c:pt idx="9">
                  <c:v>窯業・土石製品</c:v>
                </c:pt>
                <c:pt idx="10">
                  <c:v>鉄鋼</c:v>
                </c:pt>
                <c:pt idx="11">
                  <c:v>非鉄金属</c:v>
                </c:pt>
                <c:pt idx="12">
                  <c:v>金属製品</c:v>
                </c:pt>
                <c:pt idx="13">
                  <c:v>一般機械</c:v>
                </c:pt>
                <c:pt idx="14">
                  <c:v>電子部品</c:v>
                </c:pt>
                <c:pt idx="15">
                  <c:v>電気機械</c:v>
                </c:pt>
                <c:pt idx="16">
                  <c:v>情報･通信機器</c:v>
                </c:pt>
                <c:pt idx="17">
                  <c:v>輸送機械</c:v>
                </c:pt>
                <c:pt idx="18">
                  <c:v>その他の製造工業製品</c:v>
                </c:pt>
                <c:pt idx="19">
                  <c:v>建設</c:v>
                </c:pt>
                <c:pt idx="20">
                  <c:v>電力・ガス・熱供給</c:v>
                </c:pt>
                <c:pt idx="21">
                  <c:v>水道</c:v>
                </c:pt>
                <c:pt idx="22">
                  <c:v>廃棄物処理</c:v>
                </c:pt>
                <c:pt idx="23">
                  <c:v>商業</c:v>
                </c:pt>
                <c:pt idx="24">
                  <c:v>金融・保険</c:v>
                </c:pt>
                <c:pt idx="25">
                  <c:v>不動産</c:v>
                </c:pt>
                <c:pt idx="26">
                  <c:v>運輸・郵便</c:v>
                </c:pt>
                <c:pt idx="27">
                  <c:v>情報通信</c:v>
                </c:pt>
                <c:pt idx="28">
                  <c:v>公務</c:v>
                </c:pt>
                <c:pt idx="29">
                  <c:v>教育・研究</c:v>
                </c:pt>
                <c:pt idx="30">
                  <c:v>医療・福祉</c:v>
                </c:pt>
                <c:pt idx="31">
                  <c:v>その他の非営利団体サービス</c:v>
                </c:pt>
                <c:pt idx="32">
                  <c:v>対事業所サービス</c:v>
                </c:pt>
                <c:pt idx="33">
                  <c:v>対個人サービス</c:v>
                </c:pt>
                <c:pt idx="34">
                  <c:v>事務用品</c:v>
                </c:pt>
                <c:pt idx="35">
                  <c:v>分類不明</c:v>
                </c:pt>
              </c:strCache>
            </c:strRef>
          </c:cat>
          <c:val>
            <c:numRef>
              <c:f>②表!$S$9:$S$44</c:f>
              <c:numCache>
                <c:formatCode>#,##0_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1-F1CB-4011-BE16-EB8EA2FEFDFB}"/>
            </c:ext>
          </c:extLst>
        </c:ser>
        <c:ser>
          <c:idx val="2"/>
          <c:order val="2"/>
          <c:tx>
            <c:strRef>
              <c:f>②表!$T$8</c:f>
              <c:strCache>
                <c:ptCount val="1"/>
                <c:pt idx="0">
                  <c:v>雇用者所得誘発額</c:v>
                </c:pt>
              </c:strCache>
            </c:strRef>
          </c:tx>
          <c:invertIfNegative val="0"/>
          <c:cat>
            <c:strRef>
              <c:f>②表!$B$9:$B$44</c:f>
              <c:strCache>
                <c:ptCount val="36"/>
                <c:pt idx="0">
                  <c:v>農業</c:v>
                </c:pt>
                <c:pt idx="1">
                  <c:v>林業</c:v>
                </c:pt>
                <c:pt idx="2">
                  <c:v>漁業</c:v>
                </c:pt>
                <c:pt idx="3">
                  <c:v>鉱業</c:v>
                </c:pt>
                <c:pt idx="4">
                  <c:v>飲食料品</c:v>
                </c:pt>
                <c:pt idx="5">
                  <c:v>繊維製品</c:v>
                </c:pt>
                <c:pt idx="6">
                  <c:v>パルプ・紙・木製品</c:v>
                </c:pt>
                <c:pt idx="7">
                  <c:v>化学製品</c:v>
                </c:pt>
                <c:pt idx="8">
                  <c:v>石油・石炭製品</c:v>
                </c:pt>
                <c:pt idx="9">
                  <c:v>窯業・土石製品</c:v>
                </c:pt>
                <c:pt idx="10">
                  <c:v>鉄鋼</c:v>
                </c:pt>
                <c:pt idx="11">
                  <c:v>非鉄金属</c:v>
                </c:pt>
                <c:pt idx="12">
                  <c:v>金属製品</c:v>
                </c:pt>
                <c:pt idx="13">
                  <c:v>一般機械</c:v>
                </c:pt>
                <c:pt idx="14">
                  <c:v>電子部品</c:v>
                </c:pt>
                <c:pt idx="15">
                  <c:v>電気機械</c:v>
                </c:pt>
                <c:pt idx="16">
                  <c:v>情報･通信機器</c:v>
                </c:pt>
                <c:pt idx="17">
                  <c:v>輸送機械</c:v>
                </c:pt>
                <c:pt idx="18">
                  <c:v>その他の製造工業製品</c:v>
                </c:pt>
                <c:pt idx="19">
                  <c:v>建設</c:v>
                </c:pt>
                <c:pt idx="20">
                  <c:v>電力・ガス・熱供給</c:v>
                </c:pt>
                <c:pt idx="21">
                  <c:v>水道</c:v>
                </c:pt>
                <c:pt idx="22">
                  <c:v>廃棄物処理</c:v>
                </c:pt>
                <c:pt idx="23">
                  <c:v>商業</c:v>
                </c:pt>
                <c:pt idx="24">
                  <c:v>金融・保険</c:v>
                </c:pt>
                <c:pt idx="25">
                  <c:v>不動産</c:v>
                </c:pt>
                <c:pt idx="26">
                  <c:v>運輸・郵便</c:v>
                </c:pt>
                <c:pt idx="27">
                  <c:v>情報通信</c:v>
                </c:pt>
                <c:pt idx="28">
                  <c:v>公務</c:v>
                </c:pt>
                <c:pt idx="29">
                  <c:v>教育・研究</c:v>
                </c:pt>
                <c:pt idx="30">
                  <c:v>医療・福祉</c:v>
                </c:pt>
                <c:pt idx="31">
                  <c:v>その他の非営利団体サービス</c:v>
                </c:pt>
                <c:pt idx="32">
                  <c:v>対事業所サービス</c:v>
                </c:pt>
                <c:pt idx="33">
                  <c:v>対個人サービス</c:v>
                </c:pt>
                <c:pt idx="34">
                  <c:v>事務用品</c:v>
                </c:pt>
                <c:pt idx="35">
                  <c:v>分類不明</c:v>
                </c:pt>
              </c:strCache>
            </c:strRef>
          </c:cat>
          <c:val>
            <c:numRef>
              <c:f>②表!$T$9:$T$44</c:f>
              <c:numCache>
                <c:formatCode>#,##0_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2-F1CB-4011-BE16-EB8EA2FEFDFB}"/>
            </c:ext>
          </c:extLst>
        </c:ser>
        <c:dLbls>
          <c:showLegendKey val="0"/>
          <c:showVal val="0"/>
          <c:showCatName val="0"/>
          <c:showSerName val="0"/>
          <c:showPercent val="0"/>
          <c:showBubbleSize val="0"/>
        </c:dLbls>
        <c:gapWidth val="150"/>
        <c:axId val="311664000"/>
        <c:axId val="311686272"/>
      </c:barChart>
      <c:catAx>
        <c:axId val="311664000"/>
        <c:scaling>
          <c:orientation val="maxMin"/>
        </c:scaling>
        <c:delete val="0"/>
        <c:axPos val="l"/>
        <c:numFmt formatCode="General" sourceLinked="1"/>
        <c:majorTickMark val="out"/>
        <c:minorTickMark val="none"/>
        <c:tickLblPos val="nextTo"/>
        <c:crossAx val="311686272"/>
        <c:crosses val="autoZero"/>
        <c:auto val="1"/>
        <c:lblAlgn val="ctr"/>
        <c:lblOffset val="100"/>
        <c:noMultiLvlLbl val="0"/>
      </c:catAx>
      <c:valAx>
        <c:axId val="311686272"/>
        <c:scaling>
          <c:orientation val="minMax"/>
        </c:scaling>
        <c:delete val="0"/>
        <c:axPos val="t"/>
        <c:numFmt formatCode="#,##0_ " sourceLinked="1"/>
        <c:majorTickMark val="out"/>
        <c:minorTickMark val="none"/>
        <c:tickLblPos val="nextTo"/>
        <c:crossAx val="311664000"/>
        <c:crosses val="autoZero"/>
        <c:crossBetween val="between"/>
      </c:valAx>
    </c:plotArea>
    <c:legend>
      <c:legendPos val="b"/>
      <c:overlay val="0"/>
      <c:spPr>
        <a:ln>
          <a:solidFill>
            <a:schemeClr val="lt1">
              <a:shade val="50000"/>
            </a:schemeClr>
          </a:solidFill>
        </a:ln>
      </c:spPr>
    </c:legend>
    <c:plotVisOnly val="1"/>
    <c:dispBlanksAs val="gap"/>
    <c:showDLblsOverMax val="0"/>
  </c:chart>
  <c:printSettings>
    <c:headerFooter/>
    <c:pageMargins b="0.75000000000000056" l="0.70000000000000051" r="0.70000000000000051" t="0.75000000000000056" header="0.30000000000000027" footer="0.30000000000000027"/>
    <c:pageSetup orientation="portrait"/>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76200</xdr:colOff>
      <xdr:row>24</xdr:row>
      <xdr:rowOff>28575</xdr:rowOff>
    </xdr:from>
    <xdr:to>
      <xdr:col>5</xdr:col>
      <xdr:colOff>638175</xdr:colOff>
      <xdr:row>27</xdr:row>
      <xdr:rowOff>85725</xdr:rowOff>
    </xdr:to>
    <xdr:sp macro="" textlink="">
      <xdr:nvSpPr>
        <xdr:cNvPr id="2" name="右矢印 1"/>
        <xdr:cNvSpPr/>
      </xdr:nvSpPr>
      <xdr:spPr>
        <a:xfrm>
          <a:off x="2990850" y="3695700"/>
          <a:ext cx="561975" cy="485775"/>
        </a:xfrm>
        <a:prstGeom prst="rightArrow">
          <a:avLst/>
        </a:prstGeom>
        <a:solidFill>
          <a:schemeClr val="tx1">
            <a:lumMod val="75000"/>
            <a:lumOff val="2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532607</xdr:colOff>
      <xdr:row>6</xdr:row>
      <xdr:rowOff>793</xdr:rowOff>
    </xdr:from>
    <xdr:to>
      <xdr:col>4</xdr:col>
      <xdr:colOff>795</xdr:colOff>
      <xdr:row>9</xdr:row>
      <xdr:rowOff>793</xdr:rowOff>
    </xdr:to>
    <xdr:cxnSp macro="">
      <xdr:nvCxnSpPr>
        <xdr:cNvPr id="3" name="直線矢印コネクタ 2"/>
        <xdr:cNvCxnSpPr/>
      </xdr:nvCxnSpPr>
      <xdr:spPr>
        <a:xfrm rot="5400000">
          <a:off x="1385888" y="785812"/>
          <a:ext cx="428625"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11</xdr:row>
      <xdr:rowOff>0</xdr:rowOff>
    </xdr:from>
    <xdr:to>
      <xdr:col>4</xdr:col>
      <xdr:colOff>1588</xdr:colOff>
      <xdr:row>14</xdr:row>
      <xdr:rowOff>0</xdr:rowOff>
    </xdr:to>
    <xdr:cxnSp macro="">
      <xdr:nvCxnSpPr>
        <xdr:cNvPr id="4" name="直線矢印コネクタ 3"/>
        <xdr:cNvCxnSpPr/>
      </xdr:nvCxnSpPr>
      <xdr:spPr>
        <a:xfrm rot="5400000">
          <a:off x="1386681" y="1499394"/>
          <a:ext cx="428625"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11</xdr:row>
      <xdr:rowOff>76200</xdr:rowOff>
    </xdr:from>
    <xdr:to>
      <xdr:col>8</xdr:col>
      <xdr:colOff>0</xdr:colOff>
      <xdr:row>11</xdr:row>
      <xdr:rowOff>76200</xdr:rowOff>
    </xdr:to>
    <xdr:cxnSp macro="">
      <xdr:nvCxnSpPr>
        <xdr:cNvPr id="6" name="直線コネクタ 5"/>
        <xdr:cNvCxnSpPr/>
      </xdr:nvCxnSpPr>
      <xdr:spPr>
        <a:xfrm>
          <a:off x="1600200" y="1362075"/>
          <a:ext cx="2133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532607</xdr:colOff>
      <xdr:row>11</xdr:row>
      <xdr:rowOff>76993</xdr:rowOff>
    </xdr:from>
    <xdr:to>
      <xdr:col>8</xdr:col>
      <xdr:colOff>795</xdr:colOff>
      <xdr:row>14</xdr:row>
      <xdr:rowOff>793</xdr:rowOff>
    </xdr:to>
    <xdr:cxnSp macro="">
      <xdr:nvCxnSpPr>
        <xdr:cNvPr id="8" name="直線矢印コネクタ 7"/>
        <xdr:cNvCxnSpPr/>
      </xdr:nvCxnSpPr>
      <xdr:spPr>
        <a:xfrm rot="5400000">
          <a:off x="3557588" y="1538287"/>
          <a:ext cx="352425"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532608</xdr:colOff>
      <xdr:row>15</xdr:row>
      <xdr:rowOff>171449</xdr:rowOff>
    </xdr:from>
    <xdr:to>
      <xdr:col>3</xdr:col>
      <xdr:colOff>9526</xdr:colOff>
      <xdr:row>20</xdr:row>
      <xdr:rowOff>792</xdr:rowOff>
    </xdr:to>
    <xdr:cxnSp macro="">
      <xdr:nvCxnSpPr>
        <xdr:cNvPr id="11" name="直線矢印コネクタ 10"/>
        <xdr:cNvCxnSpPr/>
      </xdr:nvCxnSpPr>
      <xdr:spPr>
        <a:xfrm rot="5400000">
          <a:off x="727870" y="2681287"/>
          <a:ext cx="686593" cy="1031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17</xdr:row>
      <xdr:rowOff>95250</xdr:rowOff>
    </xdr:from>
    <xdr:to>
      <xdr:col>5</xdr:col>
      <xdr:colOff>0</xdr:colOff>
      <xdr:row>17</xdr:row>
      <xdr:rowOff>95250</xdr:rowOff>
    </xdr:to>
    <xdr:cxnSp macro="">
      <xdr:nvCxnSpPr>
        <xdr:cNvPr id="13" name="直線コネクタ 12"/>
        <xdr:cNvCxnSpPr/>
      </xdr:nvCxnSpPr>
      <xdr:spPr>
        <a:xfrm>
          <a:off x="1066800" y="2438400"/>
          <a:ext cx="10668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532606</xdr:colOff>
      <xdr:row>17</xdr:row>
      <xdr:rowOff>96044</xdr:rowOff>
    </xdr:from>
    <xdr:to>
      <xdr:col>5</xdr:col>
      <xdr:colOff>794</xdr:colOff>
      <xdr:row>20</xdr:row>
      <xdr:rowOff>794</xdr:rowOff>
    </xdr:to>
    <xdr:cxnSp macro="">
      <xdr:nvCxnSpPr>
        <xdr:cNvPr id="15" name="直線矢印コネクタ 14"/>
        <xdr:cNvCxnSpPr/>
      </xdr:nvCxnSpPr>
      <xdr:spPr>
        <a:xfrm rot="5400000">
          <a:off x="1924050" y="2647950"/>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22</xdr:row>
      <xdr:rowOff>0</xdr:rowOff>
    </xdr:from>
    <xdr:to>
      <xdr:col>3</xdr:col>
      <xdr:colOff>1588</xdr:colOff>
      <xdr:row>25</xdr:row>
      <xdr:rowOff>0</xdr:rowOff>
    </xdr:to>
    <xdr:cxnSp macro="">
      <xdr:nvCxnSpPr>
        <xdr:cNvPr id="16" name="直線矢印コネクタ 15"/>
        <xdr:cNvCxnSpPr/>
      </xdr:nvCxnSpPr>
      <xdr:spPr>
        <a:xfrm rot="5400000">
          <a:off x="810419" y="3456781"/>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532606</xdr:colOff>
      <xdr:row>27</xdr:row>
      <xdr:rowOff>0</xdr:rowOff>
    </xdr:from>
    <xdr:to>
      <xdr:col>3</xdr:col>
      <xdr:colOff>0</xdr:colOff>
      <xdr:row>31</xdr:row>
      <xdr:rowOff>794</xdr:rowOff>
    </xdr:to>
    <xdr:cxnSp macro="">
      <xdr:nvCxnSpPr>
        <xdr:cNvPr id="20" name="直線矢印コネクタ 19"/>
        <xdr:cNvCxnSpPr/>
      </xdr:nvCxnSpPr>
      <xdr:spPr>
        <a:xfrm rot="5400000">
          <a:off x="1256506" y="4400550"/>
          <a:ext cx="68659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532606</xdr:colOff>
      <xdr:row>33</xdr:row>
      <xdr:rowOff>794</xdr:rowOff>
    </xdr:from>
    <xdr:to>
      <xdr:col>4</xdr:col>
      <xdr:colOff>794</xdr:colOff>
      <xdr:row>36</xdr:row>
      <xdr:rowOff>794</xdr:rowOff>
    </xdr:to>
    <xdr:cxnSp macro="">
      <xdr:nvCxnSpPr>
        <xdr:cNvPr id="25" name="直線矢印コネクタ 24"/>
        <xdr:cNvCxnSpPr/>
      </xdr:nvCxnSpPr>
      <xdr:spPr>
        <a:xfrm rot="5400000">
          <a:off x="2495550" y="5257800"/>
          <a:ext cx="3429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265906</xdr:colOff>
      <xdr:row>17</xdr:row>
      <xdr:rowOff>794</xdr:rowOff>
    </xdr:from>
    <xdr:to>
      <xdr:col>8</xdr:col>
      <xdr:colOff>267494</xdr:colOff>
      <xdr:row>35</xdr:row>
      <xdr:rowOff>794</xdr:rowOff>
    </xdr:to>
    <xdr:cxnSp macro="">
      <xdr:nvCxnSpPr>
        <xdr:cNvPr id="27" name="直線矢印コネクタ 26"/>
        <xdr:cNvCxnSpPr/>
      </xdr:nvCxnSpPr>
      <xdr:spPr>
        <a:xfrm rot="5400000">
          <a:off x="2466975" y="3800475"/>
          <a:ext cx="2914650" cy="1588"/>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35</xdr:row>
      <xdr:rowOff>1</xdr:rowOff>
    </xdr:from>
    <xdr:to>
      <xdr:col>8</xdr:col>
      <xdr:colOff>266700</xdr:colOff>
      <xdr:row>35</xdr:row>
      <xdr:rowOff>9526</xdr:rowOff>
    </xdr:to>
    <xdr:cxnSp macro="">
      <xdr:nvCxnSpPr>
        <xdr:cNvPr id="29" name="直線矢印コネクタ 28"/>
        <xdr:cNvCxnSpPr/>
      </xdr:nvCxnSpPr>
      <xdr:spPr>
        <a:xfrm rot="10800000">
          <a:off x="1524000" y="5257801"/>
          <a:ext cx="2400300" cy="9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38</xdr:row>
      <xdr:rowOff>0</xdr:rowOff>
    </xdr:from>
    <xdr:to>
      <xdr:col>4</xdr:col>
      <xdr:colOff>1588</xdr:colOff>
      <xdr:row>41</xdr:row>
      <xdr:rowOff>0</xdr:rowOff>
    </xdr:to>
    <xdr:cxnSp macro="">
      <xdr:nvCxnSpPr>
        <xdr:cNvPr id="30" name="直線矢印コネクタ 29"/>
        <xdr:cNvCxnSpPr/>
      </xdr:nvCxnSpPr>
      <xdr:spPr>
        <a:xfrm rot="5400000">
          <a:off x="2410619" y="6028531"/>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532607</xdr:colOff>
      <xdr:row>43</xdr:row>
      <xdr:rowOff>793</xdr:rowOff>
    </xdr:from>
    <xdr:to>
      <xdr:col>3</xdr:col>
      <xdr:colOff>795</xdr:colOff>
      <xdr:row>46</xdr:row>
      <xdr:rowOff>793</xdr:rowOff>
    </xdr:to>
    <xdr:cxnSp macro="">
      <xdr:nvCxnSpPr>
        <xdr:cNvPr id="31" name="直線矢印コネクタ 30"/>
        <xdr:cNvCxnSpPr/>
      </xdr:nvCxnSpPr>
      <xdr:spPr>
        <a:xfrm rot="5400000">
          <a:off x="1876426" y="6886574"/>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44</xdr:row>
      <xdr:rowOff>95250</xdr:rowOff>
    </xdr:from>
    <xdr:to>
      <xdr:col>5</xdr:col>
      <xdr:colOff>0</xdr:colOff>
      <xdr:row>44</xdr:row>
      <xdr:rowOff>95250</xdr:rowOff>
    </xdr:to>
    <xdr:cxnSp macro="">
      <xdr:nvCxnSpPr>
        <xdr:cNvPr id="32" name="直線コネクタ 31"/>
        <xdr:cNvCxnSpPr/>
      </xdr:nvCxnSpPr>
      <xdr:spPr>
        <a:xfrm>
          <a:off x="2133600" y="6896100"/>
          <a:ext cx="10668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532606</xdr:colOff>
      <xdr:row>44</xdr:row>
      <xdr:rowOff>95250</xdr:rowOff>
    </xdr:from>
    <xdr:to>
      <xdr:col>5</xdr:col>
      <xdr:colOff>0</xdr:colOff>
      <xdr:row>46</xdr:row>
      <xdr:rowOff>794</xdr:rowOff>
    </xdr:to>
    <xdr:cxnSp macro="">
      <xdr:nvCxnSpPr>
        <xdr:cNvPr id="33" name="直線矢印コネクタ 32"/>
        <xdr:cNvCxnSpPr/>
      </xdr:nvCxnSpPr>
      <xdr:spPr>
        <a:xfrm rot="5400000">
          <a:off x="3075781" y="7019925"/>
          <a:ext cx="24844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48</xdr:row>
      <xdr:rowOff>0</xdr:rowOff>
    </xdr:from>
    <xdr:to>
      <xdr:col>3</xdr:col>
      <xdr:colOff>1588</xdr:colOff>
      <xdr:row>51</xdr:row>
      <xdr:rowOff>0</xdr:rowOff>
    </xdr:to>
    <xdr:cxnSp macro="">
      <xdr:nvCxnSpPr>
        <xdr:cNvPr id="35" name="直線矢印コネクタ 34"/>
        <xdr:cNvCxnSpPr/>
      </xdr:nvCxnSpPr>
      <xdr:spPr>
        <a:xfrm rot="5400000">
          <a:off x="1877219" y="3456781"/>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532606</xdr:colOff>
      <xdr:row>53</xdr:row>
      <xdr:rowOff>0</xdr:rowOff>
    </xdr:from>
    <xdr:to>
      <xdr:col>3</xdr:col>
      <xdr:colOff>0</xdr:colOff>
      <xdr:row>57</xdr:row>
      <xdr:rowOff>794</xdr:rowOff>
    </xdr:to>
    <xdr:cxnSp macro="">
      <xdr:nvCxnSpPr>
        <xdr:cNvPr id="36" name="直線矢印コネクタ 35"/>
        <xdr:cNvCxnSpPr/>
      </xdr:nvCxnSpPr>
      <xdr:spPr>
        <a:xfrm rot="5400000">
          <a:off x="1789906" y="4400550"/>
          <a:ext cx="68659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10</xdr:row>
      <xdr:rowOff>1588</xdr:rowOff>
    </xdr:from>
    <xdr:to>
      <xdr:col>13</xdr:col>
      <xdr:colOff>0</xdr:colOff>
      <xdr:row>10</xdr:row>
      <xdr:rowOff>9525</xdr:rowOff>
    </xdr:to>
    <xdr:cxnSp macro="">
      <xdr:nvCxnSpPr>
        <xdr:cNvPr id="39" name="直線矢印コネクタ 38"/>
        <xdr:cNvCxnSpPr/>
      </xdr:nvCxnSpPr>
      <xdr:spPr>
        <a:xfrm flipV="1">
          <a:off x="4800600" y="1316038"/>
          <a:ext cx="1047750" cy="7937"/>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26</xdr:row>
      <xdr:rowOff>0</xdr:rowOff>
    </xdr:from>
    <xdr:to>
      <xdr:col>13</xdr:col>
      <xdr:colOff>0</xdr:colOff>
      <xdr:row>26</xdr:row>
      <xdr:rowOff>1588</xdr:rowOff>
    </xdr:to>
    <xdr:cxnSp macro="">
      <xdr:nvCxnSpPr>
        <xdr:cNvPr id="40" name="直線矢印コネクタ 39"/>
        <xdr:cNvCxnSpPr/>
      </xdr:nvCxnSpPr>
      <xdr:spPr>
        <a:xfrm>
          <a:off x="3200400" y="3886200"/>
          <a:ext cx="2381250" cy="1588"/>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52</xdr:row>
      <xdr:rowOff>0</xdr:rowOff>
    </xdr:from>
    <xdr:to>
      <xdr:col>13</xdr:col>
      <xdr:colOff>0</xdr:colOff>
      <xdr:row>52</xdr:row>
      <xdr:rowOff>1588</xdr:rowOff>
    </xdr:to>
    <xdr:cxnSp macro="">
      <xdr:nvCxnSpPr>
        <xdr:cNvPr id="41" name="直線矢印コネクタ 40"/>
        <xdr:cNvCxnSpPr/>
      </xdr:nvCxnSpPr>
      <xdr:spPr>
        <a:xfrm>
          <a:off x="3200400" y="8343900"/>
          <a:ext cx="2381250" cy="1588"/>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0</xdr:rowOff>
    </xdr:from>
    <xdr:to>
      <xdr:col>10</xdr:col>
      <xdr:colOff>504825</xdr:colOff>
      <xdr:row>68</xdr:row>
      <xdr:rowOff>95250</xdr:rowOff>
    </xdr:to>
    <xdr:graphicFrame macro="">
      <xdr:nvGraphicFramePr>
        <xdr:cNvPr id="722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0</xdr:row>
          <xdr:rowOff>47625</xdr:rowOff>
        </xdr:from>
        <xdr:to>
          <xdr:col>8</xdr:col>
          <xdr:colOff>561975</xdr:colOff>
          <xdr:row>0</xdr:row>
          <xdr:rowOff>238125</xdr:rowOff>
        </xdr:to>
        <xdr:sp macro="" textlink="">
          <xdr:nvSpPr>
            <xdr:cNvPr id="3073" name="Object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4.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111"/>
  <sheetViews>
    <sheetView showGridLines="0" tabSelected="1" zoomScaleNormal="100" workbookViewId="0"/>
  </sheetViews>
  <sheetFormatPr defaultColWidth="9.33203125" defaultRowHeight="13.5" x14ac:dyDescent="0.15"/>
  <cols>
    <col min="1" max="3" width="4" style="286" customWidth="1"/>
    <col min="4" max="16384" width="9.33203125" style="286"/>
  </cols>
  <sheetData>
    <row r="1" spans="1:13" ht="17.25" x14ac:dyDescent="0.15">
      <c r="A1" s="432" t="s">
        <v>452</v>
      </c>
    </row>
    <row r="2" spans="1:13" ht="13.5" customHeight="1" x14ac:dyDescent="0.15">
      <c r="A2" s="287"/>
    </row>
    <row r="3" spans="1:13" ht="23.25" customHeight="1" x14ac:dyDescent="0.15">
      <c r="A3" s="433" t="s">
        <v>429</v>
      </c>
      <c r="B3" s="371"/>
      <c r="C3" s="371"/>
      <c r="D3" s="371"/>
      <c r="E3" s="371"/>
      <c r="F3" s="371"/>
      <c r="G3" s="371"/>
      <c r="H3" s="371"/>
      <c r="I3" s="371"/>
      <c r="J3" s="371"/>
      <c r="K3" s="371"/>
      <c r="L3" s="371"/>
      <c r="M3" s="371"/>
    </row>
    <row r="4" spans="1:13" ht="13.5" customHeight="1" x14ac:dyDescent="0.15"/>
    <row r="5" spans="1:13" x14ac:dyDescent="0.15">
      <c r="A5" s="431" t="s">
        <v>192</v>
      </c>
    </row>
    <row r="6" spans="1:13" ht="13.5" customHeight="1" x14ac:dyDescent="0.15"/>
    <row r="7" spans="1:13" x14ac:dyDescent="0.15">
      <c r="B7" s="451" t="s">
        <v>453</v>
      </c>
      <c r="C7" s="451"/>
      <c r="D7" s="451"/>
      <c r="E7" s="451"/>
      <c r="F7" s="451"/>
      <c r="G7" s="451"/>
      <c r="H7" s="451"/>
      <c r="I7" s="451"/>
      <c r="J7" s="451"/>
      <c r="K7" s="451"/>
      <c r="L7" s="451"/>
      <c r="M7" s="451"/>
    </row>
    <row r="8" spans="1:13" x14ac:dyDescent="0.15">
      <c r="B8" s="451"/>
      <c r="C8" s="451"/>
      <c r="D8" s="451"/>
      <c r="E8" s="451"/>
      <c r="F8" s="451"/>
      <c r="G8" s="451"/>
      <c r="H8" s="451"/>
      <c r="I8" s="451"/>
      <c r="J8" s="451"/>
      <c r="K8" s="451"/>
      <c r="L8" s="451"/>
      <c r="M8" s="451"/>
    </row>
    <row r="9" spans="1:13" x14ac:dyDescent="0.15">
      <c r="B9" s="451"/>
      <c r="C9" s="451"/>
      <c r="D9" s="451"/>
      <c r="E9" s="451"/>
      <c r="F9" s="451"/>
      <c r="G9" s="451"/>
      <c r="H9" s="451"/>
      <c r="I9" s="451"/>
      <c r="J9" s="451"/>
      <c r="K9" s="451"/>
      <c r="L9" s="451"/>
      <c r="M9" s="451"/>
    </row>
    <row r="10" spans="1:13" x14ac:dyDescent="0.15">
      <c r="B10" s="451"/>
      <c r="C10" s="451"/>
      <c r="D10" s="451"/>
      <c r="E10" s="451"/>
      <c r="F10" s="451"/>
      <c r="G10" s="451"/>
      <c r="H10" s="451"/>
      <c r="I10" s="451"/>
      <c r="J10" s="451"/>
      <c r="K10" s="451"/>
      <c r="L10" s="451"/>
      <c r="M10" s="451"/>
    </row>
    <row r="11" spans="1:13" x14ac:dyDescent="0.15">
      <c r="B11" s="451"/>
      <c r="C11" s="451"/>
      <c r="D11" s="451"/>
      <c r="E11" s="451"/>
      <c r="F11" s="451"/>
      <c r="G11" s="451"/>
      <c r="H11" s="451"/>
      <c r="I11" s="451"/>
      <c r="J11" s="451"/>
      <c r="K11" s="451"/>
      <c r="L11" s="451"/>
      <c r="M11" s="451"/>
    </row>
    <row r="12" spans="1:13" x14ac:dyDescent="0.15">
      <c r="B12" s="452"/>
      <c r="C12" s="452"/>
      <c r="D12" s="452"/>
      <c r="E12" s="452"/>
      <c r="F12" s="452"/>
      <c r="G12" s="452"/>
      <c r="H12" s="452"/>
      <c r="I12" s="452"/>
      <c r="J12" s="452"/>
      <c r="K12" s="452"/>
      <c r="L12" s="452"/>
      <c r="M12" s="452"/>
    </row>
    <row r="13" spans="1:13" x14ac:dyDescent="0.15">
      <c r="B13" s="452"/>
      <c r="C13" s="452"/>
      <c r="D13" s="452"/>
      <c r="E13" s="452"/>
      <c r="F13" s="452"/>
      <c r="G13" s="452"/>
      <c r="H13" s="452"/>
      <c r="I13" s="452"/>
      <c r="J13" s="452"/>
      <c r="K13" s="452"/>
      <c r="L13" s="452"/>
      <c r="M13" s="452"/>
    </row>
    <row r="15" spans="1:13" x14ac:dyDescent="0.15">
      <c r="A15" s="431" t="s">
        <v>193</v>
      </c>
    </row>
    <row r="17" spans="2:13" ht="13.5" customHeight="1" x14ac:dyDescent="0.15">
      <c r="B17" s="286" t="s">
        <v>205</v>
      </c>
      <c r="C17" s="453" t="s">
        <v>430</v>
      </c>
      <c r="D17" s="453"/>
      <c r="E17" s="453"/>
      <c r="F17" s="453"/>
      <c r="G17" s="453"/>
      <c r="H17" s="453"/>
      <c r="I17" s="453"/>
      <c r="J17" s="453"/>
      <c r="K17" s="453"/>
      <c r="L17" s="453"/>
      <c r="M17" s="453"/>
    </row>
    <row r="18" spans="2:13" x14ac:dyDescent="0.15">
      <c r="C18" s="453"/>
      <c r="D18" s="453"/>
      <c r="E18" s="453"/>
      <c r="F18" s="453"/>
      <c r="G18" s="453"/>
      <c r="H18" s="453"/>
      <c r="I18" s="453"/>
      <c r="J18" s="453"/>
      <c r="K18" s="453"/>
      <c r="L18" s="453"/>
      <c r="M18" s="453"/>
    </row>
    <row r="19" spans="2:13" x14ac:dyDescent="0.15">
      <c r="C19" s="286" t="s">
        <v>194</v>
      </c>
      <c r="D19" s="451" t="s">
        <v>431</v>
      </c>
      <c r="E19" s="451"/>
      <c r="F19" s="451"/>
      <c r="G19" s="451"/>
      <c r="H19" s="451"/>
      <c r="I19" s="451"/>
      <c r="J19" s="451"/>
      <c r="K19" s="451"/>
      <c r="L19" s="451"/>
      <c r="M19" s="451"/>
    </row>
    <row r="20" spans="2:13" x14ac:dyDescent="0.15">
      <c r="C20" s="368"/>
      <c r="D20" s="451"/>
      <c r="E20" s="451"/>
      <c r="F20" s="451"/>
      <c r="G20" s="451"/>
      <c r="H20" s="451"/>
      <c r="I20" s="451"/>
      <c r="J20" s="451"/>
      <c r="K20" s="451"/>
      <c r="L20" s="451"/>
      <c r="M20" s="451"/>
    </row>
    <row r="21" spans="2:13" x14ac:dyDescent="0.15">
      <c r="C21" s="368"/>
      <c r="D21" s="368"/>
      <c r="E21" s="368"/>
      <c r="F21" s="368"/>
      <c r="G21" s="368"/>
      <c r="H21" s="368"/>
      <c r="I21" s="368"/>
      <c r="J21" s="368"/>
      <c r="K21" s="368"/>
      <c r="L21" s="368"/>
      <c r="M21" s="368"/>
    </row>
    <row r="22" spans="2:13" ht="13.5" customHeight="1" x14ac:dyDescent="0.15">
      <c r="B22" s="286" t="s">
        <v>403</v>
      </c>
      <c r="C22" s="453" t="s">
        <v>541</v>
      </c>
      <c r="D22" s="453"/>
      <c r="E22" s="453"/>
      <c r="F22" s="453"/>
      <c r="G22" s="453"/>
      <c r="H22" s="453"/>
      <c r="I22" s="453"/>
      <c r="J22" s="453"/>
      <c r="K22" s="453"/>
      <c r="L22" s="453"/>
      <c r="M22" s="453"/>
    </row>
    <row r="23" spans="2:13" ht="13.5" customHeight="1" x14ac:dyDescent="0.15">
      <c r="C23" s="453"/>
      <c r="D23" s="453"/>
      <c r="E23" s="453"/>
      <c r="F23" s="453"/>
      <c r="G23" s="453"/>
      <c r="H23" s="453"/>
      <c r="I23" s="453"/>
      <c r="J23" s="453"/>
      <c r="K23" s="453"/>
      <c r="L23" s="453"/>
      <c r="M23" s="453"/>
    </row>
    <row r="24" spans="2:13" ht="13.5" customHeight="1" x14ac:dyDescent="0.15">
      <c r="C24" s="368"/>
      <c r="D24" s="368"/>
      <c r="E24" s="368"/>
      <c r="F24" s="368"/>
      <c r="G24" s="368"/>
      <c r="H24" s="368"/>
      <c r="I24" s="368"/>
      <c r="J24" s="368"/>
      <c r="K24" s="368"/>
      <c r="L24" s="368"/>
      <c r="M24" s="368"/>
    </row>
    <row r="25" spans="2:13" ht="13.5" customHeight="1" x14ac:dyDescent="0.15">
      <c r="B25" s="369" t="s">
        <v>404</v>
      </c>
      <c r="C25" s="454" t="s">
        <v>405</v>
      </c>
      <c r="D25" s="454"/>
      <c r="E25" s="454"/>
      <c r="F25" s="454"/>
      <c r="G25" s="454"/>
      <c r="H25" s="454"/>
      <c r="I25" s="454"/>
      <c r="J25" s="454"/>
      <c r="K25" s="454"/>
      <c r="L25" s="454"/>
      <c r="M25" s="454"/>
    </row>
    <row r="26" spans="2:13" ht="13.5" customHeight="1" x14ac:dyDescent="0.15">
      <c r="C26" s="368"/>
      <c r="D26" s="368"/>
      <c r="E26" s="368"/>
      <c r="F26" s="368"/>
      <c r="G26" s="368"/>
      <c r="H26" s="368"/>
      <c r="I26" s="368"/>
      <c r="J26" s="368"/>
      <c r="K26" s="368"/>
      <c r="L26" s="368"/>
      <c r="M26" s="368"/>
    </row>
    <row r="27" spans="2:13" ht="13.5" customHeight="1" x14ac:dyDescent="0.15">
      <c r="B27" s="286" t="s">
        <v>207</v>
      </c>
      <c r="C27" s="453" t="s">
        <v>406</v>
      </c>
      <c r="D27" s="453"/>
      <c r="E27" s="453"/>
      <c r="F27" s="453"/>
      <c r="G27" s="453"/>
      <c r="H27" s="453"/>
      <c r="I27" s="453"/>
      <c r="J27" s="453"/>
      <c r="K27" s="453"/>
      <c r="L27" s="453"/>
      <c r="M27" s="453"/>
    </row>
    <row r="28" spans="2:13" ht="13.5" customHeight="1" x14ac:dyDescent="0.15">
      <c r="C28" s="368"/>
      <c r="D28" s="368"/>
      <c r="E28" s="368"/>
      <c r="F28" s="368"/>
      <c r="G28" s="368"/>
      <c r="H28" s="368"/>
      <c r="I28" s="368"/>
      <c r="J28" s="368"/>
      <c r="K28" s="368"/>
      <c r="L28" s="368"/>
      <c r="M28" s="368"/>
    </row>
    <row r="29" spans="2:13" ht="13.5" customHeight="1" x14ac:dyDescent="0.15">
      <c r="B29" s="286" t="s">
        <v>208</v>
      </c>
      <c r="C29" s="453" t="s">
        <v>407</v>
      </c>
      <c r="D29" s="453"/>
      <c r="E29" s="453"/>
      <c r="F29" s="453"/>
      <c r="G29" s="453"/>
      <c r="H29" s="453"/>
      <c r="I29" s="453"/>
      <c r="J29" s="453"/>
      <c r="K29" s="453"/>
      <c r="L29" s="453"/>
      <c r="M29" s="453"/>
    </row>
    <row r="30" spans="2:13" ht="13.5" customHeight="1" x14ac:dyDescent="0.15">
      <c r="C30" s="453" t="s">
        <v>408</v>
      </c>
      <c r="D30" s="453"/>
      <c r="E30" s="453"/>
      <c r="F30" s="453"/>
      <c r="G30" s="453"/>
      <c r="H30" s="453"/>
      <c r="I30" s="453"/>
      <c r="J30" s="453"/>
      <c r="K30" s="453"/>
      <c r="L30" s="453"/>
      <c r="M30" s="453"/>
    </row>
    <row r="31" spans="2:13" ht="13.5" customHeight="1" x14ac:dyDescent="0.15">
      <c r="C31" s="453"/>
      <c r="D31" s="453"/>
      <c r="E31" s="453"/>
      <c r="F31" s="453"/>
      <c r="G31" s="453"/>
      <c r="H31" s="453"/>
      <c r="I31" s="453"/>
      <c r="J31" s="453"/>
      <c r="K31" s="453"/>
      <c r="L31" s="453"/>
      <c r="M31" s="453"/>
    </row>
    <row r="32" spans="2:13" ht="13.5" customHeight="1" x14ac:dyDescent="0.15">
      <c r="C32" s="453" t="s">
        <v>409</v>
      </c>
      <c r="D32" s="453"/>
      <c r="E32" s="453"/>
      <c r="F32" s="453"/>
      <c r="G32" s="453"/>
      <c r="H32" s="453"/>
      <c r="I32" s="453"/>
      <c r="J32" s="453"/>
      <c r="K32" s="453"/>
      <c r="L32" s="453"/>
      <c r="M32" s="453"/>
    </row>
    <row r="33" spans="2:13" ht="13.5" customHeight="1" x14ac:dyDescent="0.15">
      <c r="C33" s="368"/>
      <c r="D33" s="368"/>
      <c r="E33" s="368"/>
      <c r="F33" s="368"/>
      <c r="G33" s="368"/>
      <c r="H33" s="368"/>
      <c r="I33" s="368"/>
      <c r="J33" s="368"/>
      <c r="K33" s="368"/>
      <c r="L33" s="368"/>
      <c r="M33" s="368"/>
    </row>
    <row r="34" spans="2:13" ht="13.5" customHeight="1" x14ac:dyDescent="0.15">
      <c r="B34" s="286" t="s">
        <v>411</v>
      </c>
      <c r="C34" s="453" t="s">
        <v>432</v>
      </c>
      <c r="D34" s="453"/>
      <c r="E34" s="453"/>
      <c r="F34" s="453"/>
      <c r="G34" s="453"/>
      <c r="H34" s="453"/>
      <c r="I34" s="453"/>
      <c r="J34" s="453"/>
      <c r="K34" s="453"/>
      <c r="L34" s="453"/>
      <c r="M34" s="453"/>
    </row>
    <row r="35" spans="2:13" ht="13.5" customHeight="1" x14ac:dyDescent="0.15">
      <c r="C35" s="368"/>
      <c r="D35" s="368"/>
      <c r="E35" s="368"/>
      <c r="F35" s="368"/>
      <c r="G35" s="368"/>
      <c r="H35" s="368"/>
      <c r="I35" s="368"/>
      <c r="J35" s="368"/>
      <c r="K35" s="368"/>
      <c r="L35" s="368"/>
      <c r="M35" s="368"/>
    </row>
    <row r="36" spans="2:13" x14ac:dyDescent="0.15">
      <c r="B36" s="286" t="s">
        <v>412</v>
      </c>
      <c r="C36" s="451" t="s">
        <v>410</v>
      </c>
      <c r="D36" s="451"/>
      <c r="E36" s="451"/>
      <c r="F36" s="451"/>
      <c r="G36" s="451"/>
      <c r="H36" s="451"/>
      <c r="I36" s="451"/>
      <c r="J36" s="451"/>
      <c r="K36" s="451"/>
      <c r="L36" s="451"/>
      <c r="M36" s="451"/>
    </row>
    <row r="37" spans="2:13" x14ac:dyDescent="0.15">
      <c r="C37" s="451"/>
      <c r="D37" s="451"/>
      <c r="E37" s="451"/>
      <c r="F37" s="451"/>
      <c r="G37" s="451"/>
      <c r="H37" s="451"/>
      <c r="I37" s="451"/>
      <c r="J37" s="451"/>
      <c r="K37" s="451"/>
      <c r="L37" s="451"/>
      <c r="M37" s="451"/>
    </row>
    <row r="38" spans="2:13" ht="13.5" customHeight="1" x14ac:dyDescent="0.15">
      <c r="B38" s="286" t="s">
        <v>413</v>
      </c>
      <c r="C38" s="451" t="s">
        <v>433</v>
      </c>
      <c r="D38" s="451"/>
      <c r="E38" s="451"/>
      <c r="F38" s="451"/>
      <c r="G38" s="451"/>
      <c r="H38" s="451"/>
      <c r="I38" s="451"/>
      <c r="J38" s="451"/>
      <c r="K38" s="451"/>
      <c r="L38" s="451"/>
      <c r="M38" s="451"/>
    </row>
    <row r="39" spans="2:13" x14ac:dyDescent="0.15">
      <c r="C39" s="451"/>
      <c r="D39" s="451"/>
      <c r="E39" s="451"/>
      <c r="F39" s="451"/>
      <c r="G39" s="451"/>
      <c r="H39" s="451"/>
      <c r="I39" s="451"/>
      <c r="J39" s="451"/>
      <c r="K39" s="451"/>
      <c r="L39" s="451"/>
      <c r="M39" s="451"/>
    </row>
    <row r="41" spans="2:13" x14ac:dyDescent="0.15">
      <c r="B41" s="369" t="s">
        <v>404</v>
      </c>
      <c r="C41" s="369" t="s">
        <v>440</v>
      </c>
    </row>
    <row r="43" spans="2:13" x14ac:dyDescent="0.15">
      <c r="B43" s="286" t="s">
        <v>414</v>
      </c>
      <c r="C43" s="286" t="s">
        <v>415</v>
      </c>
    </row>
    <row r="45" spans="2:13" x14ac:dyDescent="0.15">
      <c r="B45" s="369" t="s">
        <v>404</v>
      </c>
      <c r="C45" s="369" t="s">
        <v>416</v>
      </c>
    </row>
    <row r="47" spans="2:13" x14ac:dyDescent="0.15">
      <c r="B47" s="286" t="s">
        <v>417</v>
      </c>
      <c r="C47" s="453" t="s">
        <v>434</v>
      </c>
      <c r="D47" s="453"/>
      <c r="E47" s="453"/>
      <c r="F47" s="453"/>
      <c r="G47" s="453"/>
      <c r="H47" s="453"/>
      <c r="I47" s="453"/>
      <c r="J47" s="453"/>
      <c r="K47" s="453"/>
      <c r="L47" s="453"/>
      <c r="M47" s="453"/>
    </row>
    <row r="48" spans="2:13" x14ac:dyDescent="0.15">
      <c r="C48" s="453"/>
      <c r="D48" s="453"/>
      <c r="E48" s="453"/>
      <c r="F48" s="453"/>
      <c r="G48" s="453"/>
      <c r="H48" s="453"/>
      <c r="I48" s="453"/>
      <c r="J48" s="453"/>
      <c r="K48" s="453"/>
      <c r="L48" s="453"/>
      <c r="M48" s="453"/>
    </row>
    <row r="50" spans="1:13" x14ac:dyDescent="0.15">
      <c r="B50" s="369" t="s">
        <v>436</v>
      </c>
      <c r="C50" s="454" t="s">
        <v>435</v>
      </c>
      <c r="D50" s="454"/>
      <c r="E50" s="454"/>
      <c r="F50" s="454"/>
      <c r="G50" s="454"/>
      <c r="H50" s="454"/>
      <c r="I50" s="454"/>
      <c r="J50" s="454"/>
      <c r="K50" s="454"/>
      <c r="L50" s="454"/>
      <c r="M50" s="454"/>
    </row>
    <row r="51" spans="1:13" x14ac:dyDescent="0.15">
      <c r="C51" s="454"/>
      <c r="D51" s="454"/>
      <c r="E51" s="454"/>
      <c r="F51" s="454"/>
      <c r="G51" s="454"/>
      <c r="H51" s="454"/>
      <c r="I51" s="454"/>
      <c r="J51" s="454"/>
      <c r="K51" s="454"/>
      <c r="L51" s="454"/>
      <c r="M51" s="454"/>
    </row>
    <row r="53" spans="1:13" x14ac:dyDescent="0.15">
      <c r="A53" s="431" t="s">
        <v>195</v>
      </c>
    </row>
    <row r="55" spans="1:13" ht="13.5" customHeight="1" x14ac:dyDescent="0.15">
      <c r="B55" s="370" t="s">
        <v>404</v>
      </c>
      <c r="C55" s="454" t="s">
        <v>418</v>
      </c>
      <c r="D55" s="454"/>
      <c r="E55" s="454"/>
      <c r="F55" s="454"/>
      <c r="G55" s="454"/>
      <c r="H55" s="454"/>
      <c r="I55" s="454"/>
      <c r="J55" s="454"/>
      <c r="K55" s="454"/>
      <c r="L55" s="454"/>
      <c r="M55" s="454"/>
    </row>
    <row r="56" spans="1:13" x14ac:dyDescent="0.15">
      <c r="B56" s="324"/>
      <c r="C56" s="454"/>
      <c r="D56" s="454"/>
      <c r="E56" s="454"/>
      <c r="F56" s="454"/>
      <c r="G56" s="454"/>
      <c r="H56" s="454"/>
      <c r="I56" s="454"/>
      <c r="J56" s="454"/>
      <c r="K56" s="454"/>
      <c r="L56" s="454"/>
      <c r="M56" s="454"/>
    </row>
    <row r="57" spans="1:13" x14ac:dyDescent="0.15">
      <c r="B57" s="324"/>
      <c r="C57" s="454"/>
      <c r="D57" s="454"/>
      <c r="E57" s="454"/>
      <c r="F57" s="454"/>
      <c r="G57" s="454"/>
      <c r="H57" s="454"/>
      <c r="I57" s="454"/>
      <c r="J57" s="454"/>
      <c r="K57" s="454"/>
      <c r="L57" s="454"/>
      <c r="M57" s="454"/>
    </row>
    <row r="59" spans="1:13" x14ac:dyDescent="0.15">
      <c r="B59" s="286" t="s">
        <v>205</v>
      </c>
      <c r="C59" s="451" t="s">
        <v>203</v>
      </c>
      <c r="D59" s="451"/>
      <c r="E59" s="451"/>
      <c r="F59" s="451"/>
      <c r="G59" s="451"/>
      <c r="H59" s="451"/>
      <c r="I59" s="451"/>
      <c r="J59" s="451"/>
      <c r="K59" s="451"/>
      <c r="L59" s="451"/>
      <c r="M59" s="451"/>
    </row>
    <row r="60" spans="1:13" x14ac:dyDescent="0.15">
      <c r="C60" s="451"/>
      <c r="D60" s="451"/>
      <c r="E60" s="451"/>
      <c r="F60" s="451"/>
      <c r="G60" s="451"/>
      <c r="H60" s="451"/>
      <c r="I60" s="451"/>
      <c r="J60" s="451"/>
      <c r="K60" s="451"/>
      <c r="L60" s="451"/>
      <c r="M60" s="451"/>
    </row>
    <row r="62" spans="1:13" x14ac:dyDescent="0.15">
      <c r="B62" s="286" t="s">
        <v>419</v>
      </c>
      <c r="C62" s="453" t="s">
        <v>428</v>
      </c>
      <c r="D62" s="453"/>
      <c r="E62" s="453"/>
      <c r="F62" s="453"/>
      <c r="G62" s="453"/>
      <c r="H62" s="453"/>
      <c r="I62" s="453"/>
      <c r="J62" s="453"/>
      <c r="K62" s="453"/>
      <c r="L62" s="453"/>
      <c r="M62" s="453"/>
    </row>
    <row r="63" spans="1:13" x14ac:dyDescent="0.15">
      <c r="C63" s="453"/>
      <c r="D63" s="453"/>
      <c r="E63" s="453"/>
      <c r="F63" s="453"/>
      <c r="G63" s="453"/>
      <c r="H63" s="453"/>
      <c r="I63" s="453"/>
      <c r="J63" s="453"/>
      <c r="K63" s="453"/>
      <c r="L63" s="453"/>
      <c r="M63" s="453"/>
    </row>
    <row r="64" spans="1:13" x14ac:dyDescent="0.15">
      <c r="C64" s="453"/>
      <c r="D64" s="453"/>
      <c r="E64" s="453"/>
      <c r="F64" s="453"/>
      <c r="G64" s="453"/>
      <c r="H64" s="453"/>
      <c r="I64" s="453"/>
      <c r="J64" s="453"/>
      <c r="K64" s="453"/>
      <c r="L64" s="453"/>
      <c r="M64" s="453"/>
    </row>
    <row r="65" spans="2:13" x14ac:dyDescent="0.15">
      <c r="C65" s="453"/>
      <c r="D65" s="453"/>
      <c r="E65" s="453"/>
      <c r="F65" s="453"/>
      <c r="G65" s="453"/>
      <c r="H65" s="453"/>
      <c r="I65" s="453"/>
      <c r="J65" s="453"/>
      <c r="K65" s="453"/>
      <c r="L65" s="453"/>
      <c r="M65" s="453"/>
    </row>
    <row r="67" spans="2:13" ht="13.5" customHeight="1" x14ac:dyDescent="0.15">
      <c r="B67" s="286" t="s">
        <v>420</v>
      </c>
      <c r="C67" s="453" t="s">
        <v>421</v>
      </c>
      <c r="D67" s="453"/>
      <c r="E67" s="453"/>
      <c r="F67" s="453"/>
      <c r="G67" s="453"/>
      <c r="H67" s="453"/>
      <c r="I67" s="453"/>
      <c r="J67" s="453"/>
      <c r="K67" s="453"/>
      <c r="L67" s="453"/>
      <c r="M67" s="453"/>
    </row>
    <row r="68" spans="2:13" x14ac:dyDescent="0.15">
      <c r="C68" s="453"/>
      <c r="D68" s="453"/>
      <c r="E68" s="453"/>
      <c r="F68" s="453"/>
      <c r="G68" s="453"/>
      <c r="H68" s="453"/>
      <c r="I68" s="453"/>
      <c r="J68" s="453"/>
      <c r="K68" s="453"/>
      <c r="L68" s="453"/>
      <c r="M68" s="453"/>
    </row>
    <row r="69" spans="2:13" x14ac:dyDescent="0.15">
      <c r="C69" s="324"/>
      <c r="D69" s="324"/>
      <c r="E69" s="324"/>
      <c r="F69" s="324"/>
      <c r="G69" s="324"/>
      <c r="H69" s="324"/>
      <c r="I69" s="324"/>
      <c r="J69" s="324"/>
      <c r="K69" s="324"/>
      <c r="L69" s="324"/>
      <c r="M69" s="324"/>
    </row>
    <row r="70" spans="2:13" ht="13.5" customHeight="1" x14ac:dyDescent="0.15">
      <c r="B70" s="286" t="s">
        <v>422</v>
      </c>
      <c r="C70" s="453" t="s">
        <v>423</v>
      </c>
      <c r="D70" s="453"/>
      <c r="E70" s="453"/>
      <c r="F70" s="453"/>
      <c r="G70" s="453"/>
      <c r="H70" s="453"/>
      <c r="I70" s="453"/>
      <c r="J70" s="453"/>
      <c r="K70" s="453"/>
      <c r="L70" s="453"/>
      <c r="M70" s="453"/>
    </row>
    <row r="71" spans="2:13" x14ac:dyDescent="0.15">
      <c r="C71" s="453"/>
      <c r="D71" s="453"/>
      <c r="E71" s="453"/>
      <c r="F71" s="453"/>
      <c r="G71" s="453"/>
      <c r="H71" s="453"/>
      <c r="I71" s="453"/>
      <c r="J71" s="453"/>
      <c r="K71" s="453"/>
      <c r="L71" s="453"/>
      <c r="M71" s="453"/>
    </row>
    <row r="72" spans="2:13" x14ac:dyDescent="0.15">
      <c r="C72" s="453"/>
      <c r="D72" s="453"/>
      <c r="E72" s="453"/>
      <c r="F72" s="453"/>
      <c r="G72" s="453"/>
      <c r="H72" s="453"/>
      <c r="I72" s="453"/>
      <c r="J72" s="453"/>
      <c r="K72" s="453"/>
      <c r="L72" s="453"/>
      <c r="M72" s="453"/>
    </row>
    <row r="73" spans="2:13" x14ac:dyDescent="0.15">
      <c r="C73" s="324"/>
      <c r="D73" s="324"/>
      <c r="E73" s="324"/>
      <c r="F73" s="324"/>
      <c r="G73" s="324"/>
      <c r="H73" s="324"/>
      <c r="I73" s="324"/>
      <c r="J73" s="324"/>
      <c r="K73" s="324"/>
      <c r="L73" s="324"/>
      <c r="M73" s="324"/>
    </row>
    <row r="74" spans="2:13" ht="13.5" customHeight="1" x14ac:dyDescent="0.15">
      <c r="B74" s="286" t="s">
        <v>411</v>
      </c>
      <c r="C74" s="453" t="s">
        <v>424</v>
      </c>
      <c r="D74" s="453"/>
      <c r="E74" s="453"/>
      <c r="F74" s="453"/>
      <c r="G74" s="453"/>
      <c r="H74" s="453"/>
      <c r="I74" s="453"/>
      <c r="J74" s="453"/>
      <c r="K74" s="453"/>
      <c r="L74" s="453"/>
      <c r="M74" s="453"/>
    </row>
    <row r="75" spans="2:13" x14ac:dyDescent="0.15">
      <c r="C75" s="453"/>
      <c r="D75" s="453"/>
      <c r="E75" s="453"/>
      <c r="F75" s="453"/>
      <c r="G75" s="453"/>
      <c r="H75" s="453"/>
      <c r="I75" s="453"/>
      <c r="J75" s="453"/>
      <c r="K75" s="453"/>
      <c r="L75" s="453"/>
      <c r="M75" s="453"/>
    </row>
    <row r="76" spans="2:13" x14ac:dyDescent="0.15">
      <c r="C76" s="453"/>
      <c r="D76" s="453"/>
      <c r="E76" s="453"/>
      <c r="F76" s="453"/>
      <c r="G76" s="453"/>
      <c r="H76" s="453"/>
      <c r="I76" s="453"/>
      <c r="J76" s="453"/>
      <c r="K76" s="453"/>
      <c r="L76" s="453"/>
      <c r="M76" s="453"/>
    </row>
    <row r="77" spans="2:13" x14ac:dyDescent="0.15">
      <c r="C77" s="324"/>
      <c r="D77" s="324"/>
      <c r="E77" s="324"/>
      <c r="F77" s="324"/>
      <c r="G77" s="324"/>
      <c r="H77" s="324"/>
      <c r="I77" s="324"/>
      <c r="J77" s="324"/>
      <c r="K77" s="324"/>
      <c r="L77" s="324"/>
      <c r="M77" s="324"/>
    </row>
    <row r="78" spans="2:13" ht="13.5" customHeight="1" x14ac:dyDescent="0.15">
      <c r="B78" s="286" t="s">
        <v>412</v>
      </c>
      <c r="C78" s="453" t="s">
        <v>425</v>
      </c>
      <c r="D78" s="453"/>
      <c r="E78" s="453"/>
      <c r="F78" s="453"/>
      <c r="G78" s="453"/>
      <c r="H78" s="453"/>
      <c r="I78" s="453"/>
      <c r="J78" s="453"/>
      <c r="K78" s="453"/>
      <c r="L78" s="453"/>
      <c r="M78" s="453"/>
    </row>
    <row r="79" spans="2:13" x14ac:dyDescent="0.15">
      <c r="C79" s="453"/>
      <c r="D79" s="453"/>
      <c r="E79" s="453"/>
      <c r="F79" s="453"/>
      <c r="G79" s="453"/>
      <c r="H79" s="453"/>
      <c r="I79" s="453"/>
      <c r="J79" s="453"/>
      <c r="K79" s="453"/>
      <c r="L79" s="453"/>
      <c r="M79" s="453"/>
    </row>
    <row r="80" spans="2:13" x14ac:dyDescent="0.15">
      <c r="C80" s="325"/>
      <c r="D80" s="325"/>
      <c r="E80" s="325"/>
      <c r="F80" s="325"/>
      <c r="G80" s="325"/>
      <c r="H80" s="325"/>
      <c r="I80" s="325"/>
      <c r="J80" s="325"/>
      <c r="K80" s="325"/>
      <c r="L80" s="325"/>
      <c r="M80" s="325"/>
    </row>
    <row r="81" spans="1:13" x14ac:dyDescent="0.15">
      <c r="B81" s="286" t="s">
        <v>413</v>
      </c>
      <c r="C81" s="451" t="s">
        <v>426</v>
      </c>
      <c r="D81" s="451"/>
      <c r="E81" s="451"/>
      <c r="F81" s="451"/>
      <c r="G81" s="451"/>
      <c r="H81" s="451"/>
      <c r="I81" s="451"/>
      <c r="J81" s="451"/>
      <c r="K81" s="451"/>
      <c r="L81" s="451"/>
      <c r="M81" s="451"/>
    </row>
    <row r="82" spans="1:13" x14ac:dyDescent="0.15">
      <c r="C82" s="451"/>
      <c r="D82" s="451"/>
      <c r="E82" s="451"/>
      <c r="F82" s="451"/>
      <c r="G82" s="451"/>
      <c r="H82" s="451"/>
      <c r="I82" s="451"/>
      <c r="J82" s="451"/>
      <c r="K82" s="451"/>
      <c r="L82" s="451"/>
      <c r="M82" s="451"/>
    </row>
    <row r="84" spans="1:13" ht="13.5" customHeight="1" x14ac:dyDescent="0.15">
      <c r="B84" s="286" t="s">
        <v>414</v>
      </c>
      <c r="C84" s="453" t="s">
        <v>539</v>
      </c>
      <c r="D84" s="453"/>
      <c r="E84" s="453"/>
      <c r="F84" s="453"/>
      <c r="G84" s="453"/>
      <c r="H84" s="453"/>
      <c r="I84" s="453"/>
      <c r="J84" s="453"/>
      <c r="K84" s="453"/>
      <c r="L84" s="453"/>
      <c r="M84" s="453"/>
    </row>
    <row r="85" spans="1:13" x14ac:dyDescent="0.15">
      <c r="C85" s="453"/>
      <c r="D85" s="453"/>
      <c r="E85" s="453"/>
      <c r="F85" s="453"/>
      <c r="G85" s="453"/>
      <c r="H85" s="453"/>
      <c r="I85" s="453"/>
      <c r="J85" s="453"/>
      <c r="K85" s="453"/>
      <c r="L85" s="453"/>
      <c r="M85" s="453"/>
    </row>
    <row r="86" spans="1:13" x14ac:dyDescent="0.15">
      <c r="C86" s="453"/>
      <c r="D86" s="453"/>
      <c r="E86" s="453"/>
      <c r="F86" s="453"/>
      <c r="G86" s="453"/>
      <c r="H86" s="453"/>
      <c r="I86" s="453"/>
      <c r="J86" s="453"/>
      <c r="K86" s="453"/>
      <c r="L86" s="453"/>
      <c r="M86" s="453"/>
    </row>
    <row r="88" spans="1:13" ht="13.5" customHeight="1" x14ac:dyDescent="0.15">
      <c r="B88" s="286" t="s">
        <v>427</v>
      </c>
      <c r="C88" s="453" t="s">
        <v>437</v>
      </c>
      <c r="D88" s="453"/>
      <c r="E88" s="453"/>
      <c r="F88" s="453"/>
      <c r="G88" s="453"/>
      <c r="H88" s="453"/>
      <c r="I88" s="453"/>
      <c r="J88" s="453"/>
      <c r="K88" s="453"/>
      <c r="L88" s="453"/>
      <c r="M88" s="453"/>
    </row>
    <row r="89" spans="1:13" x14ac:dyDescent="0.15">
      <c r="C89" s="453"/>
      <c r="D89" s="453"/>
      <c r="E89" s="453"/>
      <c r="F89" s="453"/>
      <c r="G89" s="453"/>
      <c r="H89" s="453"/>
      <c r="I89" s="453"/>
      <c r="J89" s="453"/>
      <c r="K89" s="453"/>
      <c r="L89" s="453"/>
      <c r="M89" s="453"/>
    </row>
    <row r="90" spans="1:13" x14ac:dyDescent="0.15">
      <c r="C90" s="453"/>
      <c r="D90" s="453"/>
      <c r="E90" s="453"/>
      <c r="F90" s="453"/>
      <c r="G90" s="453"/>
      <c r="H90" s="453"/>
      <c r="I90" s="453"/>
      <c r="J90" s="453"/>
      <c r="K90" s="453"/>
      <c r="L90" s="453"/>
      <c r="M90" s="453"/>
    </row>
    <row r="91" spans="1:13" x14ac:dyDescent="0.15">
      <c r="C91" s="453"/>
      <c r="D91" s="453"/>
      <c r="E91" s="453"/>
      <c r="F91" s="453"/>
      <c r="G91" s="453"/>
      <c r="H91" s="453"/>
      <c r="I91" s="453"/>
      <c r="J91" s="453"/>
      <c r="K91" s="453"/>
      <c r="L91" s="453"/>
      <c r="M91" s="453"/>
    </row>
    <row r="92" spans="1:13" x14ac:dyDescent="0.15">
      <c r="C92" s="453"/>
      <c r="D92" s="453"/>
      <c r="E92" s="453"/>
      <c r="F92" s="453"/>
      <c r="G92" s="453"/>
      <c r="H92" s="453"/>
      <c r="I92" s="453"/>
      <c r="J92" s="453"/>
      <c r="K92" s="453"/>
      <c r="L92" s="453"/>
      <c r="M92" s="453"/>
    </row>
    <row r="93" spans="1:13" x14ac:dyDescent="0.15">
      <c r="A93" s="431" t="s">
        <v>196</v>
      </c>
    </row>
    <row r="95" spans="1:13" x14ac:dyDescent="0.15">
      <c r="B95" s="286" t="s">
        <v>205</v>
      </c>
      <c r="C95" s="451" t="s">
        <v>197</v>
      </c>
      <c r="D95" s="451"/>
      <c r="E95" s="451"/>
      <c r="F95" s="451"/>
      <c r="G95" s="451"/>
      <c r="H95" s="451"/>
      <c r="I95" s="451"/>
      <c r="J95" s="451"/>
      <c r="K95" s="451"/>
      <c r="L95" s="451"/>
      <c r="M95" s="451"/>
    </row>
    <row r="96" spans="1:13" x14ac:dyDescent="0.15">
      <c r="C96" s="451"/>
      <c r="D96" s="451"/>
      <c r="E96" s="451"/>
      <c r="F96" s="451"/>
      <c r="G96" s="451"/>
      <c r="H96" s="451"/>
      <c r="I96" s="451"/>
      <c r="J96" s="451"/>
      <c r="K96" s="451"/>
      <c r="L96" s="451"/>
      <c r="M96" s="451"/>
    </row>
    <row r="98" spans="2:13" x14ac:dyDescent="0.15">
      <c r="B98" s="286" t="s">
        <v>206</v>
      </c>
      <c r="C98" s="451" t="s">
        <v>198</v>
      </c>
      <c r="D98" s="451"/>
      <c r="E98" s="451"/>
      <c r="F98" s="451"/>
      <c r="G98" s="451"/>
      <c r="H98" s="451"/>
      <c r="I98" s="451"/>
      <c r="J98" s="451"/>
      <c r="K98" s="451"/>
      <c r="L98" s="451"/>
      <c r="M98" s="451"/>
    </row>
    <row r="99" spans="2:13" x14ac:dyDescent="0.15">
      <c r="C99" s="451"/>
      <c r="D99" s="451"/>
      <c r="E99" s="451"/>
      <c r="F99" s="451"/>
      <c r="G99" s="451"/>
      <c r="H99" s="451"/>
      <c r="I99" s="451"/>
      <c r="J99" s="451"/>
      <c r="K99" s="451"/>
      <c r="L99" s="451"/>
      <c r="M99" s="451"/>
    </row>
    <row r="101" spans="2:13" x14ac:dyDescent="0.15">
      <c r="B101" s="286" t="s">
        <v>207</v>
      </c>
      <c r="C101" s="286" t="s">
        <v>199</v>
      </c>
    </row>
    <row r="103" spans="2:13" x14ac:dyDescent="0.15">
      <c r="B103" s="286" t="s">
        <v>208</v>
      </c>
      <c r="C103" s="286" t="s">
        <v>204</v>
      </c>
    </row>
    <row r="104" spans="2:13" ht="14.25" thickBot="1" x14ac:dyDescent="0.2"/>
    <row r="105" spans="2:13" ht="6" customHeight="1" thickTop="1" x14ac:dyDescent="0.15">
      <c r="B105" s="288"/>
      <c r="C105" s="289"/>
      <c r="D105" s="289"/>
      <c r="E105" s="289"/>
      <c r="F105" s="289"/>
      <c r="G105" s="289"/>
      <c r="H105" s="290"/>
    </row>
    <row r="106" spans="2:13" x14ac:dyDescent="0.15">
      <c r="B106" s="291"/>
      <c r="C106" s="292" t="s">
        <v>202</v>
      </c>
      <c r="D106" s="292"/>
      <c r="E106" s="292"/>
      <c r="F106" s="292"/>
      <c r="G106" s="292"/>
      <c r="H106" s="293"/>
    </row>
    <row r="107" spans="2:13" x14ac:dyDescent="0.15">
      <c r="B107" s="291"/>
      <c r="C107" s="292" t="s">
        <v>200</v>
      </c>
      <c r="D107" s="292"/>
      <c r="E107" s="292"/>
      <c r="F107" s="292"/>
      <c r="G107" s="292"/>
      <c r="H107" s="293"/>
    </row>
    <row r="108" spans="2:13" x14ac:dyDescent="0.15">
      <c r="B108" s="291"/>
      <c r="C108" s="292" t="s">
        <v>235</v>
      </c>
      <c r="D108" s="292"/>
      <c r="E108" s="292"/>
      <c r="F108" s="292"/>
      <c r="G108" s="292"/>
      <c r="H108" s="293"/>
    </row>
    <row r="109" spans="2:13" x14ac:dyDescent="0.15">
      <c r="B109" s="291"/>
      <c r="C109" s="292" t="s">
        <v>201</v>
      </c>
      <c r="D109" s="292"/>
      <c r="E109" s="292"/>
      <c r="F109" s="292"/>
      <c r="G109" s="292"/>
      <c r="H109" s="293"/>
    </row>
    <row r="110" spans="2:13" ht="6" customHeight="1" thickBot="1" x14ac:dyDescent="0.2">
      <c r="B110" s="294"/>
      <c r="C110" s="295"/>
      <c r="D110" s="295"/>
      <c r="E110" s="295"/>
      <c r="F110" s="295"/>
      <c r="G110" s="295"/>
      <c r="H110" s="296"/>
    </row>
    <row r="111" spans="2:13" ht="14.25" thickTop="1" x14ac:dyDescent="0.15"/>
  </sheetData>
  <mergeCells count="26">
    <mergeCell ref="C30:M31"/>
    <mergeCell ref="C32:M32"/>
    <mergeCell ref="C34:M34"/>
    <mergeCell ref="C50:M51"/>
    <mergeCell ref="C88:M92"/>
    <mergeCell ref="C78:M79"/>
    <mergeCell ref="C70:M72"/>
    <mergeCell ref="C74:M76"/>
    <mergeCell ref="C84:M86"/>
    <mergeCell ref="C47:M48"/>
    <mergeCell ref="B7:M13"/>
    <mergeCell ref="C98:M99"/>
    <mergeCell ref="C59:M60"/>
    <mergeCell ref="C36:M37"/>
    <mergeCell ref="C38:M39"/>
    <mergeCell ref="C81:M82"/>
    <mergeCell ref="C17:M18"/>
    <mergeCell ref="D19:M20"/>
    <mergeCell ref="C22:M23"/>
    <mergeCell ref="C25:M25"/>
    <mergeCell ref="C27:M27"/>
    <mergeCell ref="C29:M29"/>
    <mergeCell ref="C95:M96"/>
    <mergeCell ref="C55:M57"/>
    <mergeCell ref="C62:M65"/>
    <mergeCell ref="C67:M68"/>
  </mergeCells>
  <phoneticPr fontId="7"/>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J65"/>
  <sheetViews>
    <sheetView showGridLines="0" workbookViewId="0"/>
  </sheetViews>
  <sheetFormatPr defaultRowHeight="11.25" x14ac:dyDescent="0.15"/>
  <cols>
    <col min="1" max="1" width="4" customWidth="1"/>
    <col min="2" max="2" width="4" style="94" customWidth="1"/>
    <col min="3" max="3" width="18.33203125" customWidth="1"/>
    <col min="4" max="4" width="12.83203125" customWidth="1"/>
    <col min="5" max="5" width="15.83203125" customWidth="1"/>
    <col min="6" max="6" width="12.33203125" customWidth="1"/>
    <col min="7" max="7" width="16.83203125" customWidth="1"/>
    <col min="8" max="8" width="6.33203125" customWidth="1"/>
    <col min="10" max="10" width="7.83203125" customWidth="1"/>
  </cols>
  <sheetData>
    <row r="1" spans="1:10" ht="15" customHeight="1" x14ac:dyDescent="0.15">
      <c r="A1" s="282" t="s">
        <v>438</v>
      </c>
    </row>
    <row r="2" spans="1:10" ht="15" customHeight="1" x14ac:dyDescent="0.15"/>
    <row r="3" spans="1:10" ht="15" customHeight="1" x14ac:dyDescent="0.15">
      <c r="B3" s="455" t="s">
        <v>188</v>
      </c>
      <c r="C3" s="456"/>
      <c r="D3" s="448" t="s">
        <v>542</v>
      </c>
      <c r="E3" s="449"/>
      <c r="F3" s="449"/>
      <c r="G3" s="449"/>
      <c r="H3" s="449"/>
      <c r="I3" s="449"/>
      <c r="J3" s="450"/>
    </row>
    <row r="4" spans="1:10" ht="15" customHeight="1" x14ac:dyDescent="0.15">
      <c r="B4" s="297"/>
      <c r="C4" s="297"/>
      <c r="D4" s="138"/>
      <c r="E4" s="138"/>
      <c r="F4" s="138"/>
      <c r="G4" s="138"/>
      <c r="H4" s="138"/>
      <c r="I4" s="138"/>
      <c r="J4" s="138"/>
    </row>
    <row r="5" spans="1:10" ht="15" customHeight="1" x14ac:dyDescent="0.15">
      <c r="B5" s="297"/>
      <c r="C5" s="297"/>
      <c r="D5" s="138"/>
      <c r="E5" s="138"/>
      <c r="F5" s="138"/>
      <c r="G5" s="138"/>
      <c r="H5" s="138"/>
      <c r="I5" s="138"/>
      <c r="J5" s="138"/>
    </row>
    <row r="6" spans="1:10" ht="15" customHeight="1" x14ac:dyDescent="0.15">
      <c r="B6" s="94" t="s">
        <v>191</v>
      </c>
      <c r="C6" s="304" t="s">
        <v>220</v>
      </c>
      <c r="D6" s="123" t="s">
        <v>233</v>
      </c>
      <c r="E6" s="372" t="s">
        <v>225</v>
      </c>
      <c r="F6" t="s">
        <v>234</v>
      </c>
    </row>
    <row r="7" spans="1:10" ht="7.5" customHeight="1" x14ac:dyDescent="0.15">
      <c r="C7" s="304"/>
      <c r="D7" s="123"/>
      <c r="E7" s="204"/>
    </row>
    <row r="8" spans="1:10" x14ac:dyDescent="0.15">
      <c r="B8" s="93"/>
      <c r="C8" s="137" t="s">
        <v>213</v>
      </c>
      <c r="D8" s="75"/>
      <c r="E8" s="124" t="s">
        <v>401</v>
      </c>
      <c r="G8" s="124" t="s">
        <v>109</v>
      </c>
    </row>
    <row r="9" spans="1:10" x14ac:dyDescent="0.15">
      <c r="B9" s="86">
        <v>1</v>
      </c>
      <c r="C9" s="12" t="s">
        <v>0</v>
      </c>
      <c r="D9" s="12"/>
      <c r="E9" s="373"/>
      <c r="G9" s="379">
        <f>設備投資組替!AM5</f>
        <v>0</v>
      </c>
    </row>
    <row r="10" spans="1:10" x14ac:dyDescent="0.15">
      <c r="B10" s="86">
        <v>2</v>
      </c>
      <c r="C10" s="12" t="s">
        <v>1</v>
      </c>
      <c r="D10" s="12"/>
      <c r="E10" s="374"/>
      <c r="G10" s="380">
        <f>設備投資組替!AM6</f>
        <v>0</v>
      </c>
    </row>
    <row r="11" spans="1:10" x14ac:dyDescent="0.15">
      <c r="B11" s="86">
        <v>3</v>
      </c>
      <c r="C11" s="12" t="s">
        <v>2</v>
      </c>
      <c r="D11" s="12"/>
      <c r="E11" s="374"/>
      <c r="G11" s="380">
        <f>設備投資組替!AM7</f>
        <v>0</v>
      </c>
    </row>
    <row r="12" spans="1:10" x14ac:dyDescent="0.15">
      <c r="B12" s="86">
        <v>4</v>
      </c>
      <c r="C12" s="12" t="s">
        <v>3</v>
      </c>
      <c r="D12" s="12"/>
      <c r="E12" s="374"/>
      <c r="G12" s="380">
        <f>設備投資組替!AM8</f>
        <v>0</v>
      </c>
    </row>
    <row r="13" spans="1:10" x14ac:dyDescent="0.15">
      <c r="B13" s="86">
        <v>5</v>
      </c>
      <c r="C13" s="12" t="s">
        <v>4</v>
      </c>
      <c r="D13" s="12"/>
      <c r="E13" s="374"/>
      <c r="G13" s="380">
        <f>設備投資組替!AM9</f>
        <v>0</v>
      </c>
    </row>
    <row r="14" spans="1:10" x14ac:dyDescent="0.15">
      <c r="B14" s="87">
        <v>6</v>
      </c>
      <c r="C14" s="15" t="s">
        <v>5</v>
      </c>
      <c r="D14" s="15"/>
      <c r="E14" s="375"/>
      <c r="G14" s="381">
        <f>設備投資組替!AM10</f>
        <v>0</v>
      </c>
    </row>
    <row r="15" spans="1:10" x14ac:dyDescent="0.15">
      <c r="B15" s="86">
        <v>7</v>
      </c>
      <c r="C15" s="12" t="s">
        <v>6</v>
      </c>
      <c r="D15" s="12"/>
      <c r="E15" s="374"/>
      <c r="G15" s="380">
        <f>設備投資組替!AM11</f>
        <v>0</v>
      </c>
    </row>
    <row r="16" spans="1:10" x14ac:dyDescent="0.15">
      <c r="B16" s="86">
        <v>8</v>
      </c>
      <c r="C16" s="12" t="s">
        <v>7</v>
      </c>
      <c r="D16" s="12"/>
      <c r="E16" s="374"/>
      <c r="G16" s="380">
        <f>設備投資組替!AM12</f>
        <v>0</v>
      </c>
    </row>
    <row r="17" spans="2:7" x14ac:dyDescent="0.15">
      <c r="B17" s="86">
        <v>9</v>
      </c>
      <c r="C17" s="12" t="s">
        <v>8</v>
      </c>
      <c r="D17" s="12"/>
      <c r="E17" s="374"/>
      <c r="G17" s="380">
        <f>設備投資組替!AM13</f>
        <v>0</v>
      </c>
    </row>
    <row r="18" spans="2:7" x14ac:dyDescent="0.15">
      <c r="B18" s="88">
        <v>10</v>
      </c>
      <c r="C18" s="18" t="s">
        <v>9</v>
      </c>
      <c r="D18" s="18"/>
      <c r="E18" s="376"/>
      <c r="G18" s="382">
        <f>設備投資組替!AM14</f>
        <v>0</v>
      </c>
    </row>
    <row r="19" spans="2:7" x14ac:dyDescent="0.15">
      <c r="B19" s="86">
        <v>11</v>
      </c>
      <c r="C19" s="12" t="s">
        <v>10</v>
      </c>
      <c r="D19" s="12"/>
      <c r="E19" s="374"/>
      <c r="G19" s="380">
        <f>設備投資組替!AM15</f>
        <v>0</v>
      </c>
    </row>
    <row r="20" spans="2:7" x14ac:dyDescent="0.15">
      <c r="B20" s="86">
        <v>12</v>
      </c>
      <c r="C20" s="12" t="s">
        <v>11</v>
      </c>
      <c r="D20" s="12"/>
      <c r="E20" s="374"/>
      <c r="G20" s="380">
        <f>設備投資組替!AM16</f>
        <v>0</v>
      </c>
    </row>
    <row r="21" spans="2:7" x14ac:dyDescent="0.15">
      <c r="B21" s="86">
        <v>13</v>
      </c>
      <c r="C21" s="12" t="s">
        <v>12</v>
      </c>
      <c r="D21" s="12"/>
      <c r="E21" s="374"/>
      <c r="G21" s="380">
        <f>設備投資組替!AM17</f>
        <v>0</v>
      </c>
    </row>
    <row r="22" spans="2:7" x14ac:dyDescent="0.15">
      <c r="B22" s="86">
        <v>14</v>
      </c>
      <c r="C22" s="12" t="s">
        <v>13</v>
      </c>
      <c r="D22" s="12"/>
      <c r="E22" s="374"/>
      <c r="G22" s="380">
        <f>設備投資組替!AM18</f>
        <v>0</v>
      </c>
    </row>
    <row r="23" spans="2:7" x14ac:dyDescent="0.15">
      <c r="B23" s="86">
        <v>15</v>
      </c>
      <c r="C23" s="12" t="s">
        <v>16</v>
      </c>
      <c r="D23" s="12"/>
      <c r="E23" s="374"/>
      <c r="G23" s="380">
        <f>設備投資組替!AM19</f>
        <v>0</v>
      </c>
    </row>
    <row r="24" spans="2:7" x14ac:dyDescent="0.15">
      <c r="B24" s="87">
        <v>16</v>
      </c>
      <c r="C24" s="15" t="s">
        <v>236</v>
      </c>
      <c r="D24" s="15"/>
      <c r="E24" s="375"/>
      <c r="G24" s="381">
        <f>設備投資組替!AM20</f>
        <v>0</v>
      </c>
    </row>
    <row r="25" spans="2:7" x14ac:dyDescent="0.15">
      <c r="B25" s="86">
        <v>17</v>
      </c>
      <c r="C25" s="12" t="s">
        <v>15</v>
      </c>
      <c r="D25" s="12"/>
      <c r="E25" s="374"/>
      <c r="G25" s="380">
        <f>設備投資組替!AM21</f>
        <v>0</v>
      </c>
    </row>
    <row r="26" spans="2:7" x14ac:dyDescent="0.15">
      <c r="B26" s="86">
        <v>18</v>
      </c>
      <c r="C26" s="12" t="s">
        <v>17</v>
      </c>
      <c r="D26" s="12"/>
      <c r="E26" s="374"/>
      <c r="G26" s="380">
        <f>設備投資組替!AM22</f>
        <v>0</v>
      </c>
    </row>
    <row r="27" spans="2:7" x14ac:dyDescent="0.15">
      <c r="B27" s="86">
        <v>19</v>
      </c>
      <c r="C27" s="12" t="s">
        <v>18</v>
      </c>
      <c r="D27" s="12"/>
      <c r="E27" s="374"/>
      <c r="G27" s="380">
        <f>設備投資組替!AM23</f>
        <v>0</v>
      </c>
    </row>
    <row r="28" spans="2:7" x14ac:dyDescent="0.15">
      <c r="B28" s="88">
        <v>20</v>
      </c>
      <c r="C28" s="18" t="s">
        <v>19</v>
      </c>
      <c r="D28" s="18"/>
      <c r="E28" s="376"/>
      <c r="G28" s="382">
        <f>設備投資組替!AM24</f>
        <v>0</v>
      </c>
    </row>
    <row r="29" spans="2:7" x14ac:dyDescent="0.15">
      <c r="B29" s="86">
        <v>21</v>
      </c>
      <c r="C29" s="12" t="s">
        <v>20</v>
      </c>
      <c r="D29" s="12"/>
      <c r="E29" s="374"/>
      <c r="G29" s="380">
        <f>設備投資組替!AM25</f>
        <v>0</v>
      </c>
    </row>
    <row r="30" spans="2:7" x14ac:dyDescent="0.15">
      <c r="B30" s="86">
        <v>22</v>
      </c>
      <c r="C30" s="12" t="s">
        <v>237</v>
      </c>
      <c r="D30" s="12"/>
      <c r="E30" s="374"/>
      <c r="G30" s="380">
        <f>設備投資組替!AM26</f>
        <v>0</v>
      </c>
    </row>
    <row r="31" spans="2:7" x14ac:dyDescent="0.15">
      <c r="B31" s="86">
        <v>23</v>
      </c>
      <c r="C31" s="12" t="s">
        <v>238</v>
      </c>
      <c r="D31" s="12"/>
      <c r="E31" s="374"/>
      <c r="G31" s="380">
        <f>設備投資組替!AM27</f>
        <v>0</v>
      </c>
    </row>
    <row r="32" spans="2:7" x14ac:dyDescent="0.15">
      <c r="B32" s="86">
        <v>24</v>
      </c>
      <c r="C32" s="12" t="s">
        <v>21</v>
      </c>
      <c r="D32" s="12"/>
      <c r="E32" s="374"/>
      <c r="G32" s="380">
        <f>設備投資組替!AM28</f>
        <v>0</v>
      </c>
    </row>
    <row r="33" spans="2:7" x14ac:dyDescent="0.15">
      <c r="B33" s="86">
        <v>25</v>
      </c>
      <c r="C33" s="12" t="s">
        <v>22</v>
      </c>
      <c r="D33" s="12"/>
      <c r="E33" s="374"/>
      <c r="G33" s="380">
        <f>設備投資組替!AM29</f>
        <v>0</v>
      </c>
    </row>
    <row r="34" spans="2:7" x14ac:dyDescent="0.15">
      <c r="B34" s="87">
        <v>26</v>
      </c>
      <c r="C34" s="15" t="s">
        <v>23</v>
      </c>
      <c r="D34" s="15"/>
      <c r="E34" s="375"/>
      <c r="G34" s="381">
        <f>設備投資組替!AM30</f>
        <v>0</v>
      </c>
    </row>
    <row r="35" spans="2:7" x14ac:dyDescent="0.15">
      <c r="B35" s="86">
        <v>27</v>
      </c>
      <c r="C35" s="12" t="s">
        <v>24</v>
      </c>
      <c r="D35" s="12"/>
      <c r="E35" s="374"/>
      <c r="G35" s="380">
        <f>設備投資組替!AM31</f>
        <v>0</v>
      </c>
    </row>
    <row r="36" spans="2:7" x14ac:dyDescent="0.15">
      <c r="B36" s="86">
        <v>28</v>
      </c>
      <c r="C36" s="12" t="s">
        <v>25</v>
      </c>
      <c r="D36" s="12"/>
      <c r="E36" s="374"/>
      <c r="G36" s="380">
        <f>設備投資組替!AM32</f>
        <v>0</v>
      </c>
    </row>
    <row r="37" spans="2:7" x14ac:dyDescent="0.15">
      <c r="B37" s="86">
        <v>29</v>
      </c>
      <c r="C37" s="12" t="s">
        <v>26</v>
      </c>
      <c r="D37" s="12"/>
      <c r="E37" s="374"/>
      <c r="G37" s="380">
        <f>設備投資組替!AM33</f>
        <v>0</v>
      </c>
    </row>
    <row r="38" spans="2:7" x14ac:dyDescent="0.15">
      <c r="B38" s="88">
        <v>30</v>
      </c>
      <c r="C38" s="18" t="s">
        <v>27</v>
      </c>
      <c r="D38" s="18"/>
      <c r="E38" s="376"/>
      <c r="G38" s="382">
        <f>設備投資組替!AM34</f>
        <v>0</v>
      </c>
    </row>
    <row r="39" spans="2:7" x14ac:dyDescent="0.15">
      <c r="B39" s="87">
        <v>31</v>
      </c>
      <c r="C39" s="15" t="s">
        <v>239</v>
      </c>
      <c r="D39" s="15"/>
      <c r="E39" s="375"/>
      <c r="G39" s="381">
        <f>設備投資組替!AM35</f>
        <v>0</v>
      </c>
    </row>
    <row r="40" spans="2:7" x14ac:dyDescent="0.15">
      <c r="B40" s="86">
        <v>32</v>
      </c>
      <c r="C40" s="12" t="s">
        <v>240</v>
      </c>
      <c r="D40" s="12"/>
      <c r="E40" s="374"/>
      <c r="G40" s="380">
        <f>設備投資組替!AM36</f>
        <v>0</v>
      </c>
    </row>
    <row r="41" spans="2:7" x14ac:dyDescent="0.15">
      <c r="B41" s="86">
        <v>33</v>
      </c>
      <c r="C41" s="12" t="s">
        <v>28</v>
      </c>
      <c r="D41" s="12"/>
      <c r="E41" s="374"/>
      <c r="G41" s="380">
        <f>設備投資組替!AM37</f>
        <v>0</v>
      </c>
    </row>
    <row r="42" spans="2:7" x14ac:dyDescent="0.15">
      <c r="B42" s="86">
        <v>34</v>
      </c>
      <c r="C42" s="12" t="s">
        <v>29</v>
      </c>
      <c r="D42" s="12"/>
      <c r="E42" s="374"/>
      <c r="G42" s="380">
        <f>設備投資組替!AM38</f>
        <v>0</v>
      </c>
    </row>
    <row r="43" spans="2:7" x14ac:dyDescent="0.15">
      <c r="B43" s="88">
        <v>35</v>
      </c>
      <c r="C43" s="18" t="s">
        <v>30</v>
      </c>
      <c r="D43" s="18"/>
      <c r="E43" s="376"/>
      <c r="G43" s="382">
        <f>設備投資組替!AM39</f>
        <v>0</v>
      </c>
    </row>
    <row r="44" spans="2:7" x14ac:dyDescent="0.15">
      <c r="B44" s="89">
        <v>36</v>
      </c>
      <c r="C44" s="21" t="s">
        <v>31</v>
      </c>
      <c r="D44" s="21"/>
      <c r="E44" s="377"/>
      <c r="G44" s="383">
        <f>設備投資組替!AM40</f>
        <v>0</v>
      </c>
    </row>
    <row r="45" spans="2:7" x14ac:dyDescent="0.15">
      <c r="B45" s="93"/>
      <c r="C45" s="137" t="s">
        <v>104</v>
      </c>
      <c r="D45" s="75"/>
      <c r="E45" s="72">
        <f>SUM(E9:E44)</f>
        <v>0</v>
      </c>
      <c r="G45" s="72">
        <f>SUM(G9:G44)</f>
        <v>0</v>
      </c>
    </row>
    <row r="46" spans="2:7" ht="15" customHeight="1" x14ac:dyDescent="0.15"/>
    <row r="47" spans="2:7" ht="15" customHeight="1" x14ac:dyDescent="0.15">
      <c r="B47" s="94" t="s">
        <v>191</v>
      </c>
      <c r="C47" t="s">
        <v>124</v>
      </c>
      <c r="D47" s="372" t="s">
        <v>123</v>
      </c>
      <c r="E47" t="s">
        <v>189</v>
      </c>
    </row>
    <row r="48" spans="2:7" ht="7.5" customHeight="1" x14ac:dyDescent="0.15"/>
    <row r="49" spans="2:5" ht="15" customHeight="1" x14ac:dyDescent="0.15">
      <c r="B49" s="302" t="s">
        <v>216</v>
      </c>
      <c r="C49" s="303" t="s">
        <v>123</v>
      </c>
      <c r="D49" t="s">
        <v>219</v>
      </c>
    </row>
    <row r="50" spans="2:5" ht="15" customHeight="1" x14ac:dyDescent="0.15">
      <c r="B50" s="302" t="s">
        <v>216</v>
      </c>
      <c r="C50" s="303" t="s">
        <v>217</v>
      </c>
      <c r="D50" t="s">
        <v>218</v>
      </c>
    </row>
    <row r="51" spans="2:5" ht="15" customHeight="1" x14ac:dyDescent="0.15"/>
    <row r="52" spans="2:5" ht="15" customHeight="1" x14ac:dyDescent="0.15">
      <c r="B52" s="94" t="s">
        <v>191</v>
      </c>
      <c r="C52" s="125" t="s">
        <v>114</v>
      </c>
      <c r="D52" s="378"/>
      <c r="E52" t="s">
        <v>190</v>
      </c>
    </row>
    <row r="53" spans="2:5" ht="7.5" customHeight="1" x14ac:dyDescent="0.15"/>
    <row r="54" spans="2:5" ht="15" x14ac:dyDescent="0.15">
      <c r="C54" s="320" t="s">
        <v>446</v>
      </c>
      <c r="D54" s="321"/>
      <c r="E54" s="320"/>
    </row>
    <row r="55" spans="2:5" ht="12" x14ac:dyDescent="0.15">
      <c r="C55" s="322" t="s">
        <v>533</v>
      </c>
      <c r="D55" s="323">
        <v>0.64151100000000005</v>
      </c>
      <c r="E55" s="434"/>
    </row>
    <row r="56" spans="2:5" ht="12" x14ac:dyDescent="0.15">
      <c r="C56" s="322" t="s">
        <v>534</v>
      </c>
      <c r="D56" s="323">
        <v>0.58125599999999999</v>
      </c>
      <c r="E56" s="435"/>
    </row>
    <row r="57" spans="2:5" ht="12" x14ac:dyDescent="0.15">
      <c r="C57" s="322" t="s">
        <v>535</v>
      </c>
      <c r="D57" s="323">
        <v>0.61937399999999998</v>
      </c>
      <c r="E57" s="435"/>
    </row>
    <row r="58" spans="2:5" ht="12" x14ac:dyDescent="0.15">
      <c r="C58" s="322" t="s">
        <v>536</v>
      </c>
      <c r="D58" s="323">
        <v>0.60650899999999996</v>
      </c>
      <c r="E58" s="435"/>
    </row>
    <row r="59" spans="2:5" ht="12" x14ac:dyDescent="0.15">
      <c r="C59" s="322" t="s">
        <v>537</v>
      </c>
      <c r="D59" s="323">
        <v>0.59448400000000001</v>
      </c>
      <c r="E59" s="435"/>
    </row>
    <row r="60" spans="2:5" ht="12" x14ac:dyDescent="0.15">
      <c r="C60" s="322" t="s">
        <v>538</v>
      </c>
      <c r="D60" s="323">
        <f>AVERAGE(D55:D59)</f>
        <v>0.60862680000000002</v>
      </c>
      <c r="E60" s="435"/>
    </row>
    <row r="61" spans="2:5" x14ac:dyDescent="0.15">
      <c r="C61" s="305" t="s">
        <v>221</v>
      </c>
    </row>
    <row r="62" spans="2:5" x14ac:dyDescent="0.15">
      <c r="C62" s="305" t="s">
        <v>222</v>
      </c>
    </row>
    <row r="63" spans="2:5" x14ac:dyDescent="0.15">
      <c r="C63" s="306" t="s">
        <v>223</v>
      </c>
    </row>
    <row r="64" spans="2:5" x14ac:dyDescent="0.15">
      <c r="C64" s="306" t="s">
        <v>224</v>
      </c>
    </row>
    <row r="65" spans="3:3" x14ac:dyDescent="0.15">
      <c r="C65" s="306" t="s">
        <v>225</v>
      </c>
    </row>
  </sheetData>
  <mergeCells count="1">
    <mergeCell ref="B3:C3"/>
  </mergeCells>
  <phoneticPr fontId="7"/>
  <dataValidations count="2">
    <dataValidation type="list" allowBlank="1" showInputMessage="1" showErrorMessage="1" sqref="D47">
      <formula1>$C$49:$C$50</formula1>
    </dataValidation>
    <dataValidation type="list" allowBlank="1" showInputMessage="1" showErrorMessage="1" sqref="E6:E7">
      <formula1>$C$61:$C$65</formula1>
    </dataValidation>
  </dataValidations>
  <printOptions horizontalCentered="1"/>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37"/>
  <sheetViews>
    <sheetView showGridLines="0" workbookViewId="0"/>
  </sheetViews>
  <sheetFormatPr defaultColWidth="9.33203125" defaultRowHeight="11.25" x14ac:dyDescent="0.15"/>
  <cols>
    <col min="1" max="1" width="9.33203125" style="172"/>
    <col min="2" max="2" width="4.6640625" style="172" customWidth="1"/>
    <col min="3" max="3" width="23.33203125" style="172" customWidth="1"/>
    <col min="4" max="5" width="15.6640625" style="172" customWidth="1"/>
    <col min="6" max="6" width="15.6640625" style="172" bestFit="1" customWidth="1"/>
    <col min="7" max="16384" width="9.33203125" style="172"/>
  </cols>
  <sheetData>
    <row r="1" spans="1:8" ht="18" customHeight="1" x14ac:dyDescent="0.15">
      <c r="A1" s="285" t="s">
        <v>125</v>
      </c>
      <c r="B1" s="171"/>
      <c r="C1" s="171"/>
      <c r="D1" s="171"/>
      <c r="E1" s="171"/>
      <c r="F1" s="171"/>
      <c r="G1" s="171"/>
      <c r="H1" s="171"/>
    </row>
    <row r="2" spans="1:8" ht="18" customHeight="1" x14ac:dyDescent="0.15">
      <c r="A2" s="171"/>
      <c r="B2" s="171"/>
      <c r="C2" s="171"/>
      <c r="D2" s="171"/>
      <c r="E2" s="171"/>
      <c r="F2" s="171"/>
      <c r="G2" s="171"/>
      <c r="H2" s="171"/>
    </row>
    <row r="3" spans="1:8" ht="18" customHeight="1" x14ac:dyDescent="0.15">
      <c r="A3" s="175" t="s">
        <v>159</v>
      </c>
      <c r="B3" s="201"/>
      <c r="C3" s="201"/>
      <c r="D3" s="173"/>
      <c r="E3" s="173"/>
      <c r="F3" s="173"/>
      <c r="G3" s="174"/>
      <c r="H3" s="174"/>
    </row>
    <row r="4" spans="1:8" ht="11.25" customHeight="1" x14ac:dyDescent="0.15">
      <c r="A4" s="171"/>
      <c r="B4" s="191" t="str">
        <f>+データ入力表!D3</f>
        <v>〇〇工場の設備投資がもたらす経済波及効果分析</v>
      </c>
      <c r="C4" s="191"/>
      <c r="D4" s="191"/>
      <c r="E4" s="191"/>
      <c r="F4" s="191"/>
      <c r="G4" s="191"/>
      <c r="H4" s="191"/>
    </row>
    <row r="5" spans="1:8" ht="18" customHeight="1" x14ac:dyDescent="0.15">
      <c r="A5" s="171"/>
      <c r="B5" s="175"/>
      <c r="C5" s="175"/>
      <c r="D5" s="175"/>
      <c r="E5" s="175"/>
      <c r="F5" s="175"/>
      <c r="G5" s="175"/>
      <c r="H5" s="175"/>
    </row>
    <row r="6" spans="1:8" ht="18" customHeight="1" x14ac:dyDescent="0.15">
      <c r="A6" s="175" t="s">
        <v>160</v>
      </c>
      <c r="B6" s="171"/>
      <c r="C6" s="175"/>
      <c r="D6" s="175"/>
      <c r="E6" s="175"/>
      <c r="F6" s="175"/>
      <c r="G6" s="171"/>
      <c r="H6" s="171"/>
    </row>
    <row r="7" spans="1:8" ht="36" customHeight="1" x14ac:dyDescent="0.15">
      <c r="A7" s="171"/>
      <c r="B7" s="176"/>
      <c r="C7" s="202"/>
      <c r="D7" s="202"/>
      <c r="E7" s="202"/>
      <c r="F7" s="202"/>
      <c r="G7" s="202"/>
      <c r="H7" s="203"/>
    </row>
    <row r="8" spans="1:8" ht="18" customHeight="1" x14ac:dyDescent="0.15">
      <c r="A8" s="171"/>
      <c r="B8" s="171"/>
      <c r="C8" s="171"/>
      <c r="D8" s="171"/>
      <c r="E8" s="171"/>
      <c r="F8" s="171"/>
      <c r="G8" s="171"/>
      <c r="H8" s="171"/>
    </row>
    <row r="9" spans="1:8" ht="18" customHeight="1" x14ac:dyDescent="0.15">
      <c r="A9" s="171" t="s">
        <v>161</v>
      </c>
      <c r="B9" s="171"/>
      <c r="C9" s="171"/>
      <c r="D9" s="177" t="str">
        <f>+"(単位："&amp;データ入力表!E6&amp;")"</f>
        <v>(単位：円)</v>
      </c>
      <c r="E9" s="171"/>
      <c r="F9" s="171"/>
      <c r="G9" s="171"/>
      <c r="H9" s="171"/>
    </row>
    <row r="10" spans="1:8" ht="18" customHeight="1" x14ac:dyDescent="0.15">
      <c r="A10" s="171"/>
      <c r="B10" s="178" t="s">
        <v>126</v>
      </c>
      <c r="C10" s="179"/>
      <c r="D10" s="180">
        <f>+計算!C41</f>
        <v>0</v>
      </c>
      <c r="E10" s="171"/>
      <c r="F10" s="171"/>
      <c r="G10" s="171"/>
      <c r="H10" s="171"/>
    </row>
    <row r="11" spans="1:8" ht="18" customHeight="1" x14ac:dyDescent="0.15">
      <c r="A11" s="171"/>
      <c r="B11" s="178" t="s">
        <v>127</v>
      </c>
      <c r="C11" s="179"/>
      <c r="D11" s="180">
        <f>+計算!D41</f>
        <v>0</v>
      </c>
      <c r="E11" s="171"/>
      <c r="F11" s="171"/>
      <c r="G11" s="171"/>
      <c r="H11" s="171"/>
    </row>
    <row r="12" spans="1:8" ht="18" customHeight="1" x14ac:dyDescent="0.15">
      <c r="A12" s="171"/>
      <c r="B12" s="178" t="s">
        <v>58</v>
      </c>
      <c r="C12" s="179"/>
      <c r="D12" s="197">
        <f>+データ入力表!D52</f>
        <v>0</v>
      </c>
      <c r="E12" s="181" t="s">
        <v>164</v>
      </c>
      <c r="F12" s="181"/>
      <c r="G12" s="181"/>
      <c r="H12" s="181"/>
    </row>
    <row r="13" spans="1:8" ht="18" customHeight="1" x14ac:dyDescent="0.15">
      <c r="A13" s="171"/>
      <c r="B13" s="171"/>
      <c r="C13" s="171"/>
      <c r="D13" s="171"/>
      <c r="E13" s="171"/>
      <c r="F13" s="171"/>
      <c r="G13" s="171"/>
      <c r="H13" s="171"/>
    </row>
    <row r="14" spans="1:8" ht="18" customHeight="1" x14ac:dyDescent="0.15">
      <c r="A14" s="171" t="s">
        <v>162</v>
      </c>
      <c r="B14" s="171"/>
      <c r="C14" s="171"/>
      <c r="D14" s="171"/>
      <c r="E14" s="171"/>
      <c r="F14" s="171"/>
      <c r="G14" s="171"/>
      <c r="H14" s="177" t="str">
        <f>+"(単位："&amp;データ入力表!E6&amp;"、人、倍）"</f>
        <v>(単位：円、人、倍）</v>
      </c>
    </row>
    <row r="15" spans="1:8" ht="18" customHeight="1" x14ac:dyDescent="0.15">
      <c r="A15" s="171"/>
      <c r="B15" s="182"/>
      <c r="C15" s="183"/>
      <c r="D15" s="182" t="s">
        <v>128</v>
      </c>
      <c r="E15" s="183"/>
      <c r="F15" s="184"/>
      <c r="G15" s="182" t="s">
        <v>442</v>
      </c>
      <c r="H15" s="185"/>
    </row>
    <row r="16" spans="1:8" ht="18" customHeight="1" x14ac:dyDescent="0.15">
      <c r="A16" s="171"/>
      <c r="B16" s="186"/>
      <c r="C16" s="175" t="s">
        <v>129</v>
      </c>
      <c r="D16" s="186"/>
      <c r="E16" s="182" t="s">
        <v>130</v>
      </c>
      <c r="F16" s="184"/>
      <c r="G16" s="187"/>
      <c r="H16" s="188" t="s">
        <v>131</v>
      </c>
    </row>
    <row r="17" spans="1:9" ht="18" customHeight="1" x14ac:dyDescent="0.15">
      <c r="A17" s="171"/>
      <c r="B17" s="186"/>
      <c r="C17" s="175"/>
      <c r="D17" s="186"/>
      <c r="E17" s="186" t="s">
        <v>132</v>
      </c>
      <c r="F17" s="189" t="s">
        <v>135</v>
      </c>
      <c r="G17" s="187"/>
      <c r="H17" s="188" t="s">
        <v>136</v>
      </c>
    </row>
    <row r="18" spans="1:9" ht="18" customHeight="1" x14ac:dyDescent="0.15">
      <c r="A18" s="171"/>
      <c r="B18" s="190"/>
      <c r="C18" s="191"/>
      <c r="D18" s="190"/>
      <c r="E18" s="192"/>
      <c r="F18" s="193" t="s">
        <v>133</v>
      </c>
      <c r="G18" s="194"/>
      <c r="H18" s="195" t="s">
        <v>134</v>
      </c>
    </row>
    <row r="19" spans="1:9" ht="18" customHeight="1" x14ac:dyDescent="0.15">
      <c r="A19" s="171"/>
      <c r="B19" s="186" t="s">
        <v>46</v>
      </c>
      <c r="C19" s="175"/>
      <c r="D19" s="186">
        <f>+②表!R45</f>
        <v>0</v>
      </c>
      <c r="E19" s="186">
        <f>+②表!S45</f>
        <v>0</v>
      </c>
      <c r="F19" s="186">
        <f>+②表!T45</f>
        <v>0</v>
      </c>
      <c r="G19" s="186">
        <f>+②表!U45</f>
        <v>0</v>
      </c>
      <c r="H19" s="186">
        <f>+②表!V45</f>
        <v>0</v>
      </c>
      <c r="I19" s="199"/>
    </row>
    <row r="20" spans="1:9" ht="18" customHeight="1" x14ac:dyDescent="0.15">
      <c r="A20" s="171"/>
      <c r="B20" s="186"/>
      <c r="C20" s="388" t="s">
        <v>152</v>
      </c>
      <c r="D20" s="389">
        <f>+②表!C45</f>
        <v>0</v>
      </c>
      <c r="E20" s="389">
        <f>+②表!D45</f>
        <v>0</v>
      </c>
      <c r="F20" s="389">
        <f>+②表!E45</f>
        <v>0</v>
      </c>
      <c r="G20" s="389">
        <f>+②表!F45</f>
        <v>0</v>
      </c>
      <c r="H20" s="389">
        <f>+②表!G45</f>
        <v>0</v>
      </c>
    </row>
    <row r="21" spans="1:9" ht="18" customHeight="1" x14ac:dyDescent="0.15">
      <c r="A21" s="171"/>
      <c r="B21" s="198"/>
      <c r="C21" s="390" t="s">
        <v>150</v>
      </c>
      <c r="D21" s="391">
        <f>+②表!H45</f>
        <v>0</v>
      </c>
      <c r="E21" s="391">
        <f>+②表!I45</f>
        <v>0</v>
      </c>
      <c r="F21" s="391">
        <f>+②表!J45</f>
        <v>0</v>
      </c>
      <c r="G21" s="391">
        <f>+②表!K45</f>
        <v>0</v>
      </c>
      <c r="H21" s="391">
        <f>+②表!L45</f>
        <v>0</v>
      </c>
    </row>
    <row r="22" spans="1:9" ht="18" customHeight="1" x14ac:dyDescent="0.15">
      <c r="A22" s="171"/>
      <c r="B22" s="190"/>
      <c r="C22" s="392" t="s">
        <v>151</v>
      </c>
      <c r="D22" s="393">
        <f>+②表!M45</f>
        <v>0</v>
      </c>
      <c r="E22" s="393">
        <f>+②表!N45</f>
        <v>0</v>
      </c>
      <c r="F22" s="393">
        <f>+②表!O45</f>
        <v>0</v>
      </c>
      <c r="G22" s="393">
        <f>+②表!P45</f>
        <v>0</v>
      </c>
      <c r="H22" s="393">
        <f>+②表!Q45</f>
        <v>0</v>
      </c>
    </row>
    <row r="23" spans="1:9" ht="18" customHeight="1" x14ac:dyDescent="0.15">
      <c r="A23" s="171"/>
      <c r="B23" s="178" t="s">
        <v>540</v>
      </c>
      <c r="C23" s="179"/>
      <c r="D23" s="200" t="e">
        <f>+D19/D20</f>
        <v>#DIV/0!</v>
      </c>
      <c r="E23" s="300" t="s">
        <v>211</v>
      </c>
      <c r="F23" s="196"/>
      <c r="G23" s="196"/>
      <c r="H23" s="196"/>
    </row>
    <row r="24" spans="1:9" ht="18" customHeight="1" x14ac:dyDescent="0.15">
      <c r="A24" s="171"/>
      <c r="B24" s="171"/>
      <c r="C24" s="171"/>
      <c r="D24" s="171"/>
      <c r="E24" s="171"/>
      <c r="F24" s="171"/>
      <c r="G24" s="171"/>
      <c r="H24" s="171"/>
    </row>
    <row r="25" spans="1:9" ht="18" customHeight="1" x14ac:dyDescent="0.15">
      <c r="A25" s="172" t="s">
        <v>163</v>
      </c>
      <c r="B25" s="171"/>
      <c r="C25" s="171"/>
      <c r="D25" s="171"/>
      <c r="E25" s="171"/>
      <c r="F25" s="171"/>
      <c r="G25" s="171"/>
      <c r="H25" s="171"/>
    </row>
    <row r="26" spans="1:9" ht="18" customHeight="1" x14ac:dyDescent="0.15">
      <c r="A26" s="171"/>
      <c r="B26" s="172" t="s">
        <v>153</v>
      </c>
      <c r="D26" s="171"/>
      <c r="E26" s="171"/>
      <c r="F26" s="171"/>
      <c r="G26" s="171"/>
      <c r="H26" s="171"/>
    </row>
    <row r="27" spans="1:9" ht="18" customHeight="1" x14ac:dyDescent="0.15">
      <c r="A27" s="171"/>
      <c r="B27" s="172" t="s">
        <v>154</v>
      </c>
      <c r="D27" s="171"/>
      <c r="E27" s="171"/>
      <c r="F27" s="171"/>
      <c r="G27" s="171"/>
      <c r="H27" s="171"/>
    </row>
    <row r="28" spans="1:9" ht="18" customHeight="1" x14ac:dyDescent="0.15">
      <c r="A28" s="171"/>
      <c r="B28" s="172" t="s">
        <v>155</v>
      </c>
      <c r="D28" s="171"/>
      <c r="E28" s="171"/>
      <c r="F28" s="171"/>
      <c r="G28" s="171"/>
      <c r="H28" s="171"/>
    </row>
    <row r="29" spans="1:9" ht="18" customHeight="1" x14ac:dyDescent="0.15">
      <c r="A29" s="171"/>
      <c r="B29" s="172" t="s">
        <v>156</v>
      </c>
      <c r="D29" s="171"/>
      <c r="E29" s="171"/>
      <c r="F29" s="171"/>
      <c r="G29" s="171"/>
      <c r="H29" s="171"/>
    </row>
    <row r="30" spans="1:9" ht="18" customHeight="1" x14ac:dyDescent="0.15">
      <c r="A30" s="171"/>
      <c r="B30" s="172" t="s">
        <v>157</v>
      </c>
      <c r="D30" s="171"/>
      <c r="E30" s="171"/>
      <c r="F30" s="171"/>
      <c r="G30" s="171"/>
      <c r="H30" s="171"/>
    </row>
    <row r="31" spans="1:9" ht="18" customHeight="1" x14ac:dyDescent="0.15">
      <c r="A31" s="171"/>
      <c r="B31" s="172" t="s">
        <v>215</v>
      </c>
      <c r="D31" s="171"/>
      <c r="E31" s="171"/>
      <c r="F31" s="171"/>
      <c r="G31" s="171"/>
      <c r="H31" s="171"/>
    </row>
    <row r="32" spans="1:9" ht="18" customHeight="1" x14ac:dyDescent="0.15">
      <c r="A32" s="171"/>
      <c r="B32" s="172" t="s">
        <v>214</v>
      </c>
      <c r="D32" s="171"/>
      <c r="E32" s="171"/>
      <c r="F32" s="171"/>
      <c r="G32" s="171"/>
      <c r="H32" s="171"/>
    </row>
    <row r="33" spans="1:8" ht="18" customHeight="1" x14ac:dyDescent="0.15">
      <c r="A33" s="171"/>
      <c r="B33" s="172" t="s">
        <v>158</v>
      </c>
      <c r="D33" s="171"/>
      <c r="E33" s="171"/>
      <c r="F33" s="171"/>
      <c r="G33" s="171"/>
      <c r="H33" s="171"/>
    </row>
    <row r="34" spans="1:8" x14ac:dyDescent="0.15">
      <c r="A34" s="171"/>
      <c r="D34" s="171"/>
      <c r="E34" s="171"/>
      <c r="F34" s="171"/>
      <c r="G34" s="171"/>
      <c r="H34" s="171"/>
    </row>
    <row r="35" spans="1:8" x14ac:dyDescent="0.15">
      <c r="A35" s="171"/>
      <c r="B35" s="171"/>
      <c r="C35" s="171"/>
      <c r="D35" s="171"/>
      <c r="E35" s="171"/>
      <c r="F35" s="171"/>
      <c r="G35" s="171"/>
      <c r="H35" s="171"/>
    </row>
    <row r="36" spans="1:8" x14ac:dyDescent="0.15">
      <c r="A36" s="171"/>
      <c r="B36" s="171"/>
      <c r="C36" s="171"/>
      <c r="D36" s="171"/>
      <c r="E36" s="171"/>
      <c r="F36" s="171"/>
      <c r="G36" s="171"/>
      <c r="H36" s="171"/>
    </row>
    <row r="37" spans="1:8" x14ac:dyDescent="0.15">
      <c r="A37" s="171"/>
      <c r="B37" s="181"/>
      <c r="C37" s="181"/>
      <c r="D37" s="181"/>
      <c r="E37" s="181"/>
      <c r="F37" s="181"/>
      <c r="G37" s="181"/>
      <c r="H37" s="181"/>
    </row>
  </sheetData>
  <phoneticPr fontId="7"/>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W46"/>
  <sheetViews>
    <sheetView showGridLines="0" workbookViewId="0">
      <pane xSplit="2" ySplit="8" topLeftCell="C9" activePane="bottomRight" state="frozen"/>
      <selection activeCell="M1" sqref="M1"/>
      <selection pane="topRight" activeCell="M1" sqref="M1"/>
      <selection pane="bottomLeft" activeCell="M1" sqref="M1"/>
      <selection pane="bottomRight"/>
    </sheetView>
  </sheetViews>
  <sheetFormatPr defaultColWidth="9.33203125" defaultRowHeight="11.25" x14ac:dyDescent="0.15"/>
  <cols>
    <col min="1" max="1" width="4.6640625" style="33" bestFit="1" customWidth="1"/>
    <col min="2" max="2" width="27.1640625" style="33" bestFit="1" customWidth="1"/>
    <col min="3" max="3" width="9.5" style="33" bestFit="1" customWidth="1"/>
    <col min="4" max="16384" width="9.33203125" style="33"/>
  </cols>
  <sheetData>
    <row r="1" spans="1:23" ht="14.25" x14ac:dyDescent="0.15">
      <c r="A1" s="284" t="s">
        <v>149</v>
      </c>
      <c r="D1" s="299" t="s">
        <v>212</v>
      </c>
      <c r="E1" s="298" t="str">
        <f>+データ入力表!D3</f>
        <v>〇〇工場の設備投資がもたらす経済波及効果分析</v>
      </c>
      <c r="V1" s="127" t="str">
        <f>+"（単位："&amp;データ入力表!E6&amp;"、人）"</f>
        <v>（単位：円、人）</v>
      </c>
    </row>
    <row r="2" spans="1:23" s="298" customFormat="1" ht="11.25" customHeight="1" x14ac:dyDescent="0.15">
      <c r="V2" s="299"/>
    </row>
    <row r="3" spans="1:23" x14ac:dyDescent="0.15">
      <c r="A3" s="139"/>
      <c r="B3" s="207"/>
      <c r="C3" s="233" t="s">
        <v>144</v>
      </c>
      <c r="D3" s="234"/>
      <c r="E3" s="234"/>
      <c r="F3" s="234"/>
      <c r="G3" s="234"/>
      <c r="H3" s="243" t="s">
        <v>145</v>
      </c>
      <c r="I3" s="244"/>
      <c r="J3" s="244"/>
      <c r="K3" s="244"/>
      <c r="L3" s="244"/>
      <c r="M3" s="253" t="s">
        <v>146</v>
      </c>
      <c r="N3" s="254"/>
      <c r="O3" s="254"/>
      <c r="P3" s="254"/>
      <c r="Q3" s="254"/>
      <c r="R3" s="57" t="s">
        <v>147</v>
      </c>
      <c r="S3" s="67"/>
      <c r="T3" s="67"/>
      <c r="U3" s="67"/>
      <c r="V3" s="67"/>
      <c r="W3" s="69"/>
    </row>
    <row r="4" spans="1:23" x14ac:dyDescent="0.15">
      <c r="A4" s="141"/>
      <c r="B4" s="215"/>
      <c r="C4" s="230" t="s">
        <v>137</v>
      </c>
      <c r="D4" s="221"/>
      <c r="E4" s="222"/>
      <c r="F4" s="394"/>
      <c r="G4" s="394"/>
      <c r="H4" s="236" t="s">
        <v>137</v>
      </c>
      <c r="I4" s="237"/>
      <c r="J4" s="238"/>
      <c r="K4" s="405"/>
      <c r="L4" s="405"/>
      <c r="M4" s="246" t="s">
        <v>137</v>
      </c>
      <c r="N4" s="247"/>
      <c r="O4" s="248"/>
      <c r="P4" s="416"/>
      <c r="Q4" s="416"/>
      <c r="R4" s="34" t="s">
        <v>137</v>
      </c>
      <c r="S4" s="126"/>
      <c r="T4" s="35"/>
      <c r="U4" s="68"/>
      <c r="V4" s="68"/>
    </row>
    <row r="5" spans="1:23" ht="11.25" customHeight="1" x14ac:dyDescent="0.15">
      <c r="A5" s="141"/>
      <c r="B5" s="215" t="s">
        <v>138</v>
      </c>
      <c r="C5" s="395"/>
      <c r="D5" s="396" t="s">
        <v>139</v>
      </c>
      <c r="E5" s="397"/>
      <c r="F5" s="398" t="s">
        <v>443</v>
      </c>
      <c r="G5" s="398" t="s">
        <v>148</v>
      </c>
      <c r="H5" s="406"/>
      <c r="I5" s="407" t="s">
        <v>139</v>
      </c>
      <c r="J5" s="408"/>
      <c r="K5" s="409" t="s">
        <v>443</v>
      </c>
      <c r="L5" s="409" t="s">
        <v>148</v>
      </c>
      <c r="M5" s="417"/>
      <c r="N5" s="418" t="s">
        <v>139</v>
      </c>
      <c r="O5" s="419"/>
      <c r="P5" s="420" t="s">
        <v>443</v>
      </c>
      <c r="Q5" s="420" t="s">
        <v>148</v>
      </c>
      <c r="R5" s="69"/>
      <c r="S5" s="142" t="s">
        <v>139</v>
      </c>
      <c r="T5" s="98"/>
      <c r="U5" s="143" t="s">
        <v>443</v>
      </c>
      <c r="V5" s="143" t="s">
        <v>148</v>
      </c>
    </row>
    <row r="6" spans="1:23" x14ac:dyDescent="0.15">
      <c r="A6" s="141"/>
      <c r="B6" s="215"/>
      <c r="C6" s="395"/>
      <c r="D6" s="399"/>
      <c r="E6" s="400" t="s">
        <v>140</v>
      </c>
      <c r="F6" s="401" t="s">
        <v>141</v>
      </c>
      <c r="G6" s="401" t="s">
        <v>141</v>
      </c>
      <c r="H6" s="406"/>
      <c r="I6" s="410"/>
      <c r="J6" s="411" t="s">
        <v>140</v>
      </c>
      <c r="K6" s="412" t="s">
        <v>141</v>
      </c>
      <c r="L6" s="412" t="s">
        <v>141</v>
      </c>
      <c r="M6" s="417"/>
      <c r="N6" s="421"/>
      <c r="O6" s="422" t="s">
        <v>140</v>
      </c>
      <c r="P6" s="423" t="s">
        <v>141</v>
      </c>
      <c r="Q6" s="423" t="s">
        <v>141</v>
      </c>
      <c r="R6" s="69"/>
      <c r="S6" s="144"/>
      <c r="T6" s="145" t="s">
        <v>140</v>
      </c>
      <c r="U6" s="65" t="s">
        <v>141</v>
      </c>
      <c r="V6" s="65" t="s">
        <v>141</v>
      </c>
    </row>
    <row r="7" spans="1:23" x14ac:dyDescent="0.15">
      <c r="A7" s="146"/>
      <c r="B7" s="210"/>
      <c r="C7" s="232"/>
      <c r="D7" s="402"/>
      <c r="E7" s="403" t="s">
        <v>142</v>
      </c>
      <c r="F7" s="404"/>
      <c r="G7" s="404"/>
      <c r="H7" s="239"/>
      <c r="I7" s="413"/>
      <c r="J7" s="414" t="s">
        <v>142</v>
      </c>
      <c r="K7" s="415"/>
      <c r="L7" s="415"/>
      <c r="M7" s="249"/>
      <c r="N7" s="424"/>
      <c r="O7" s="425" t="s">
        <v>142</v>
      </c>
      <c r="P7" s="426"/>
      <c r="Q7" s="426"/>
      <c r="R7" s="36"/>
      <c r="S7" s="148"/>
      <c r="T7" s="149" t="s">
        <v>142</v>
      </c>
      <c r="U7" s="66"/>
      <c r="V7" s="66"/>
    </row>
    <row r="8" spans="1:23" hidden="1" x14ac:dyDescent="0.15">
      <c r="A8" s="141"/>
      <c r="B8" s="215"/>
      <c r="C8" s="69"/>
      <c r="D8" s="144"/>
      <c r="E8" s="160"/>
      <c r="F8" s="65"/>
      <c r="G8" s="65"/>
      <c r="H8" s="69"/>
      <c r="I8" s="144"/>
      <c r="J8" s="160"/>
      <c r="K8" s="65"/>
      <c r="L8" s="65"/>
      <c r="M8" s="69"/>
      <c r="N8" s="144"/>
      <c r="O8" s="160"/>
      <c r="P8" s="65"/>
      <c r="Q8" s="65"/>
      <c r="R8" s="69" t="s">
        <v>137</v>
      </c>
      <c r="S8" s="144" t="s">
        <v>139</v>
      </c>
      <c r="T8" s="160" t="s">
        <v>168</v>
      </c>
      <c r="U8" s="65"/>
      <c r="V8" s="65"/>
    </row>
    <row r="9" spans="1:23" ht="13.5" customHeight="1" x14ac:dyDescent="0.15">
      <c r="A9" s="150">
        <v>1</v>
      </c>
      <c r="B9" s="60" t="s">
        <v>0</v>
      </c>
      <c r="C9" s="155">
        <f>+計算!D5</f>
        <v>0</v>
      </c>
      <c r="D9" s="156">
        <f>+計算!E5</f>
        <v>0</v>
      </c>
      <c r="E9" s="157">
        <f>+計算!F5</f>
        <v>0</v>
      </c>
      <c r="F9" s="68">
        <f>+計算!X5</f>
        <v>0</v>
      </c>
      <c r="G9" s="68">
        <f>+計算!AB5</f>
        <v>0</v>
      </c>
      <c r="H9" s="155">
        <f>+計算!J5</f>
        <v>0</v>
      </c>
      <c r="I9" s="156">
        <f>+計算!K5</f>
        <v>0</v>
      </c>
      <c r="J9" s="157">
        <f>+計算!L5</f>
        <v>0</v>
      </c>
      <c r="K9" s="68">
        <f>+計算!Y5</f>
        <v>0</v>
      </c>
      <c r="L9" s="68">
        <f>+計算!AC5</f>
        <v>0</v>
      </c>
      <c r="M9" s="155">
        <f>+計算!R5</f>
        <v>0</v>
      </c>
      <c r="N9" s="156">
        <f>+計算!S5</f>
        <v>0</v>
      </c>
      <c r="O9" s="157">
        <f>+計算!T5</f>
        <v>0</v>
      </c>
      <c r="P9" s="68">
        <f>+計算!Z5</f>
        <v>0</v>
      </c>
      <c r="Q9" s="68">
        <f>+計算!AD5</f>
        <v>0</v>
      </c>
      <c r="R9" s="155">
        <f>+C9+H9+M9</f>
        <v>0</v>
      </c>
      <c r="S9" s="156">
        <f>+D9+I9+N9</f>
        <v>0</v>
      </c>
      <c r="T9" s="157">
        <f>+E9+J9+O9</f>
        <v>0</v>
      </c>
      <c r="U9" s="68">
        <f>+F9+K9+P9</f>
        <v>0</v>
      </c>
      <c r="V9" s="68">
        <f>+G9+L9+Q9</f>
        <v>0</v>
      </c>
    </row>
    <row r="10" spans="1:23" ht="13.5" customHeight="1" x14ac:dyDescent="0.15">
      <c r="A10" s="150">
        <v>2</v>
      </c>
      <c r="B10" s="60" t="s">
        <v>1</v>
      </c>
      <c r="C10" s="158">
        <f>+計算!D6</f>
        <v>0</v>
      </c>
      <c r="D10" s="159">
        <f>+計算!E6</f>
        <v>0</v>
      </c>
      <c r="E10" s="160">
        <f>+計算!F6</f>
        <v>0</v>
      </c>
      <c r="F10" s="65">
        <f>+計算!X6</f>
        <v>0</v>
      </c>
      <c r="G10" s="65">
        <f>+計算!AB6</f>
        <v>0</v>
      </c>
      <c r="H10" s="158">
        <f>+計算!J6</f>
        <v>0</v>
      </c>
      <c r="I10" s="159">
        <f>+計算!K6</f>
        <v>0</v>
      </c>
      <c r="J10" s="160">
        <f>+計算!L6</f>
        <v>0</v>
      </c>
      <c r="K10" s="65">
        <f>+計算!Y6</f>
        <v>0</v>
      </c>
      <c r="L10" s="65">
        <f>+計算!AC6</f>
        <v>0</v>
      </c>
      <c r="M10" s="158">
        <f>+計算!R6</f>
        <v>0</v>
      </c>
      <c r="N10" s="159">
        <f>+計算!S6</f>
        <v>0</v>
      </c>
      <c r="O10" s="160">
        <f>+計算!T6</f>
        <v>0</v>
      </c>
      <c r="P10" s="65">
        <f>+計算!Z6</f>
        <v>0</v>
      </c>
      <c r="Q10" s="65">
        <f>+計算!AD6</f>
        <v>0</v>
      </c>
      <c r="R10" s="158">
        <f t="shared" ref="R10:R44" si="0">+C10+H10+M10</f>
        <v>0</v>
      </c>
      <c r="S10" s="159">
        <f t="shared" ref="S10:S44" si="1">+D10+I10+N10</f>
        <v>0</v>
      </c>
      <c r="T10" s="160">
        <f t="shared" ref="T10:T44" si="2">+E10+J10+O10</f>
        <v>0</v>
      </c>
      <c r="U10" s="65">
        <f t="shared" ref="U10:U44" si="3">+F10+K10+P10</f>
        <v>0</v>
      </c>
      <c r="V10" s="65">
        <f t="shared" ref="V10:V44" si="4">+G10+L10+Q10</f>
        <v>0</v>
      </c>
    </row>
    <row r="11" spans="1:23" ht="13.5" customHeight="1" x14ac:dyDescent="0.15">
      <c r="A11" s="150">
        <v>3</v>
      </c>
      <c r="B11" s="60" t="s">
        <v>2</v>
      </c>
      <c r="C11" s="158">
        <f>+計算!D7</f>
        <v>0</v>
      </c>
      <c r="D11" s="159">
        <f>+計算!E7</f>
        <v>0</v>
      </c>
      <c r="E11" s="160">
        <f>+計算!F7</f>
        <v>0</v>
      </c>
      <c r="F11" s="65">
        <f>+計算!X7</f>
        <v>0</v>
      </c>
      <c r="G11" s="65">
        <f>+計算!AB7</f>
        <v>0</v>
      </c>
      <c r="H11" s="158">
        <f>+計算!J7</f>
        <v>0</v>
      </c>
      <c r="I11" s="159">
        <f>+計算!K7</f>
        <v>0</v>
      </c>
      <c r="J11" s="160">
        <f>+計算!L7</f>
        <v>0</v>
      </c>
      <c r="K11" s="65">
        <f>+計算!Y7</f>
        <v>0</v>
      </c>
      <c r="L11" s="65">
        <f>+計算!AC7</f>
        <v>0</v>
      </c>
      <c r="M11" s="158">
        <f>+計算!R7</f>
        <v>0</v>
      </c>
      <c r="N11" s="159">
        <f>+計算!S7</f>
        <v>0</v>
      </c>
      <c r="O11" s="160">
        <f>+計算!T7</f>
        <v>0</v>
      </c>
      <c r="P11" s="65">
        <f>+計算!Z7</f>
        <v>0</v>
      </c>
      <c r="Q11" s="65">
        <f>+計算!AD7</f>
        <v>0</v>
      </c>
      <c r="R11" s="158">
        <f t="shared" si="0"/>
        <v>0</v>
      </c>
      <c r="S11" s="159">
        <f t="shared" si="1"/>
        <v>0</v>
      </c>
      <c r="T11" s="160">
        <f t="shared" si="2"/>
        <v>0</v>
      </c>
      <c r="U11" s="65">
        <f t="shared" si="3"/>
        <v>0</v>
      </c>
      <c r="V11" s="65">
        <f t="shared" si="4"/>
        <v>0</v>
      </c>
    </row>
    <row r="12" spans="1:23" ht="13.5" customHeight="1" x14ac:dyDescent="0.15">
      <c r="A12" s="150">
        <v>6</v>
      </c>
      <c r="B12" s="60" t="s">
        <v>3</v>
      </c>
      <c r="C12" s="158">
        <f>+計算!D8</f>
        <v>0</v>
      </c>
      <c r="D12" s="159">
        <f>+計算!E8</f>
        <v>0</v>
      </c>
      <c r="E12" s="160">
        <f>+計算!F8</f>
        <v>0</v>
      </c>
      <c r="F12" s="65">
        <f>+計算!X8</f>
        <v>0</v>
      </c>
      <c r="G12" s="65">
        <f>+計算!AB8</f>
        <v>0</v>
      </c>
      <c r="H12" s="158">
        <f>+計算!J8</f>
        <v>0</v>
      </c>
      <c r="I12" s="159">
        <f>+計算!K8</f>
        <v>0</v>
      </c>
      <c r="J12" s="160">
        <f>+計算!L8</f>
        <v>0</v>
      </c>
      <c r="K12" s="65">
        <f>+計算!Y8</f>
        <v>0</v>
      </c>
      <c r="L12" s="65">
        <f>+計算!AC8</f>
        <v>0</v>
      </c>
      <c r="M12" s="158">
        <f>+計算!R8</f>
        <v>0</v>
      </c>
      <c r="N12" s="159">
        <f>+計算!S8</f>
        <v>0</v>
      </c>
      <c r="O12" s="160">
        <f>+計算!T8</f>
        <v>0</v>
      </c>
      <c r="P12" s="65">
        <f>+計算!Z8</f>
        <v>0</v>
      </c>
      <c r="Q12" s="65">
        <f>+計算!AD8</f>
        <v>0</v>
      </c>
      <c r="R12" s="158">
        <f t="shared" si="0"/>
        <v>0</v>
      </c>
      <c r="S12" s="159">
        <f t="shared" si="1"/>
        <v>0</v>
      </c>
      <c r="T12" s="160">
        <f t="shared" si="2"/>
        <v>0</v>
      </c>
      <c r="U12" s="65">
        <f t="shared" si="3"/>
        <v>0</v>
      </c>
      <c r="V12" s="65">
        <f t="shared" si="4"/>
        <v>0</v>
      </c>
    </row>
    <row r="13" spans="1:23" ht="13.5" customHeight="1" x14ac:dyDescent="0.15">
      <c r="A13" s="150">
        <v>11</v>
      </c>
      <c r="B13" s="60" t="s">
        <v>4</v>
      </c>
      <c r="C13" s="158">
        <f>+計算!D9</f>
        <v>0</v>
      </c>
      <c r="D13" s="159">
        <f>+計算!E9</f>
        <v>0</v>
      </c>
      <c r="E13" s="160">
        <f>+計算!F9</f>
        <v>0</v>
      </c>
      <c r="F13" s="65">
        <f>+計算!X9</f>
        <v>0</v>
      </c>
      <c r="G13" s="65">
        <f>+計算!AB9</f>
        <v>0</v>
      </c>
      <c r="H13" s="158">
        <f>+計算!J9</f>
        <v>0</v>
      </c>
      <c r="I13" s="159">
        <f>+計算!K9</f>
        <v>0</v>
      </c>
      <c r="J13" s="160">
        <f>+計算!L9</f>
        <v>0</v>
      </c>
      <c r="K13" s="65">
        <f>+計算!Y9</f>
        <v>0</v>
      </c>
      <c r="L13" s="65">
        <f>+計算!AC9</f>
        <v>0</v>
      </c>
      <c r="M13" s="158">
        <f>+計算!R9</f>
        <v>0</v>
      </c>
      <c r="N13" s="159">
        <f>+計算!S9</f>
        <v>0</v>
      </c>
      <c r="O13" s="160">
        <f>+計算!T9</f>
        <v>0</v>
      </c>
      <c r="P13" s="65">
        <f>+計算!Z9</f>
        <v>0</v>
      </c>
      <c r="Q13" s="65">
        <f>+計算!AD9</f>
        <v>0</v>
      </c>
      <c r="R13" s="158">
        <f t="shared" si="0"/>
        <v>0</v>
      </c>
      <c r="S13" s="159">
        <f t="shared" si="1"/>
        <v>0</v>
      </c>
      <c r="T13" s="160">
        <f t="shared" si="2"/>
        <v>0</v>
      </c>
      <c r="U13" s="65">
        <f t="shared" si="3"/>
        <v>0</v>
      </c>
      <c r="V13" s="65">
        <f t="shared" si="4"/>
        <v>0</v>
      </c>
    </row>
    <row r="14" spans="1:23" ht="13.5" customHeight="1" x14ac:dyDescent="0.15">
      <c r="A14" s="151">
        <v>15</v>
      </c>
      <c r="B14" s="61" t="s">
        <v>5</v>
      </c>
      <c r="C14" s="166">
        <f>+計算!D10</f>
        <v>0</v>
      </c>
      <c r="D14" s="167">
        <f>+計算!E10</f>
        <v>0</v>
      </c>
      <c r="E14" s="145">
        <f>+計算!F10</f>
        <v>0</v>
      </c>
      <c r="F14" s="73">
        <f>+計算!X10</f>
        <v>0</v>
      </c>
      <c r="G14" s="73">
        <f>+計算!AB10</f>
        <v>0</v>
      </c>
      <c r="H14" s="166">
        <f>+計算!J10</f>
        <v>0</v>
      </c>
      <c r="I14" s="167">
        <f>+計算!K10</f>
        <v>0</v>
      </c>
      <c r="J14" s="145">
        <f>+計算!L10</f>
        <v>0</v>
      </c>
      <c r="K14" s="73">
        <f>+計算!Y10</f>
        <v>0</v>
      </c>
      <c r="L14" s="73">
        <f>+計算!AC10</f>
        <v>0</v>
      </c>
      <c r="M14" s="166">
        <f>+計算!R10</f>
        <v>0</v>
      </c>
      <c r="N14" s="167">
        <f>+計算!S10</f>
        <v>0</v>
      </c>
      <c r="O14" s="145">
        <f>+計算!T10</f>
        <v>0</v>
      </c>
      <c r="P14" s="73">
        <f>+計算!Z10</f>
        <v>0</v>
      </c>
      <c r="Q14" s="73">
        <f>+計算!AD10</f>
        <v>0</v>
      </c>
      <c r="R14" s="166">
        <f t="shared" si="0"/>
        <v>0</v>
      </c>
      <c r="S14" s="167">
        <f t="shared" si="1"/>
        <v>0</v>
      </c>
      <c r="T14" s="145">
        <f t="shared" si="2"/>
        <v>0</v>
      </c>
      <c r="U14" s="73">
        <f t="shared" si="3"/>
        <v>0</v>
      </c>
      <c r="V14" s="73">
        <f t="shared" si="4"/>
        <v>0</v>
      </c>
    </row>
    <row r="15" spans="1:23" ht="13.5" customHeight="1" x14ac:dyDescent="0.15">
      <c r="A15" s="150">
        <v>16</v>
      </c>
      <c r="B15" s="60" t="s">
        <v>6</v>
      </c>
      <c r="C15" s="158">
        <f>+計算!D11</f>
        <v>0</v>
      </c>
      <c r="D15" s="159">
        <f>+計算!E11</f>
        <v>0</v>
      </c>
      <c r="E15" s="160">
        <f>+計算!F11</f>
        <v>0</v>
      </c>
      <c r="F15" s="65">
        <f>+計算!X11</f>
        <v>0</v>
      </c>
      <c r="G15" s="65">
        <f>+計算!AB11</f>
        <v>0</v>
      </c>
      <c r="H15" s="158">
        <f>+計算!J11</f>
        <v>0</v>
      </c>
      <c r="I15" s="159">
        <f>+計算!K11</f>
        <v>0</v>
      </c>
      <c r="J15" s="160">
        <f>+計算!L11</f>
        <v>0</v>
      </c>
      <c r="K15" s="65">
        <f>+計算!Y11</f>
        <v>0</v>
      </c>
      <c r="L15" s="65">
        <f>+計算!AC11</f>
        <v>0</v>
      </c>
      <c r="M15" s="158">
        <f>+計算!R11</f>
        <v>0</v>
      </c>
      <c r="N15" s="159">
        <f>+計算!S11</f>
        <v>0</v>
      </c>
      <c r="O15" s="160">
        <f>+計算!T11</f>
        <v>0</v>
      </c>
      <c r="P15" s="65">
        <f>+計算!Z11</f>
        <v>0</v>
      </c>
      <c r="Q15" s="65">
        <f>+計算!AD11</f>
        <v>0</v>
      </c>
      <c r="R15" s="158">
        <f t="shared" si="0"/>
        <v>0</v>
      </c>
      <c r="S15" s="159">
        <f t="shared" si="1"/>
        <v>0</v>
      </c>
      <c r="T15" s="160">
        <f t="shared" si="2"/>
        <v>0</v>
      </c>
      <c r="U15" s="65">
        <f t="shared" si="3"/>
        <v>0</v>
      </c>
      <c r="V15" s="65">
        <f t="shared" si="4"/>
        <v>0</v>
      </c>
    </row>
    <row r="16" spans="1:23" ht="13.5" customHeight="1" x14ac:dyDescent="0.15">
      <c r="A16" s="150">
        <v>20</v>
      </c>
      <c r="B16" s="60" t="s">
        <v>7</v>
      </c>
      <c r="C16" s="158">
        <f>+計算!D12</f>
        <v>0</v>
      </c>
      <c r="D16" s="159">
        <f>+計算!E12</f>
        <v>0</v>
      </c>
      <c r="E16" s="160">
        <f>+計算!F12</f>
        <v>0</v>
      </c>
      <c r="F16" s="65">
        <f>+計算!X12</f>
        <v>0</v>
      </c>
      <c r="G16" s="65">
        <f>+計算!AB12</f>
        <v>0</v>
      </c>
      <c r="H16" s="158">
        <f>+計算!J12</f>
        <v>0</v>
      </c>
      <c r="I16" s="159">
        <f>+計算!K12</f>
        <v>0</v>
      </c>
      <c r="J16" s="160">
        <f>+計算!L12</f>
        <v>0</v>
      </c>
      <c r="K16" s="65">
        <f>+計算!Y12</f>
        <v>0</v>
      </c>
      <c r="L16" s="65">
        <f>+計算!AC12</f>
        <v>0</v>
      </c>
      <c r="M16" s="158">
        <f>+計算!R12</f>
        <v>0</v>
      </c>
      <c r="N16" s="159">
        <f>+計算!S12</f>
        <v>0</v>
      </c>
      <c r="O16" s="160">
        <f>+計算!T12</f>
        <v>0</v>
      </c>
      <c r="P16" s="65">
        <f>+計算!Z12</f>
        <v>0</v>
      </c>
      <c r="Q16" s="65">
        <f>+計算!AD12</f>
        <v>0</v>
      </c>
      <c r="R16" s="158">
        <f t="shared" si="0"/>
        <v>0</v>
      </c>
      <c r="S16" s="159">
        <f t="shared" si="1"/>
        <v>0</v>
      </c>
      <c r="T16" s="160">
        <f t="shared" si="2"/>
        <v>0</v>
      </c>
      <c r="U16" s="65">
        <f t="shared" si="3"/>
        <v>0</v>
      </c>
      <c r="V16" s="65">
        <f t="shared" si="4"/>
        <v>0</v>
      </c>
    </row>
    <row r="17" spans="1:22" ht="13.5" customHeight="1" x14ac:dyDescent="0.15">
      <c r="A17" s="150">
        <v>21</v>
      </c>
      <c r="B17" s="60" t="s">
        <v>8</v>
      </c>
      <c r="C17" s="158">
        <f>+計算!D13</f>
        <v>0</v>
      </c>
      <c r="D17" s="159">
        <f>+計算!E13</f>
        <v>0</v>
      </c>
      <c r="E17" s="160">
        <f>+計算!F13</f>
        <v>0</v>
      </c>
      <c r="F17" s="65">
        <f>+計算!X13</f>
        <v>0</v>
      </c>
      <c r="G17" s="65">
        <f>+計算!AB13</f>
        <v>0</v>
      </c>
      <c r="H17" s="158">
        <f>+計算!J13</f>
        <v>0</v>
      </c>
      <c r="I17" s="159">
        <f>+計算!K13</f>
        <v>0</v>
      </c>
      <c r="J17" s="160">
        <f>+計算!L13</f>
        <v>0</v>
      </c>
      <c r="K17" s="65">
        <f>+計算!Y13</f>
        <v>0</v>
      </c>
      <c r="L17" s="65">
        <f>+計算!AC13</f>
        <v>0</v>
      </c>
      <c r="M17" s="158">
        <f>+計算!R13</f>
        <v>0</v>
      </c>
      <c r="N17" s="159">
        <f>+計算!S13</f>
        <v>0</v>
      </c>
      <c r="O17" s="160">
        <f>+計算!T13</f>
        <v>0</v>
      </c>
      <c r="P17" s="65">
        <f>+計算!Z13</f>
        <v>0</v>
      </c>
      <c r="Q17" s="65">
        <f>+計算!AD13</f>
        <v>0</v>
      </c>
      <c r="R17" s="158">
        <f t="shared" si="0"/>
        <v>0</v>
      </c>
      <c r="S17" s="159">
        <f t="shared" si="1"/>
        <v>0</v>
      </c>
      <c r="T17" s="160">
        <f t="shared" si="2"/>
        <v>0</v>
      </c>
      <c r="U17" s="65">
        <f t="shared" si="3"/>
        <v>0</v>
      </c>
      <c r="V17" s="65">
        <f t="shared" si="4"/>
        <v>0</v>
      </c>
    </row>
    <row r="18" spans="1:22" ht="13.5" customHeight="1" x14ac:dyDescent="0.15">
      <c r="A18" s="152">
        <v>25</v>
      </c>
      <c r="B18" s="62" t="s">
        <v>9</v>
      </c>
      <c r="C18" s="168">
        <f>+計算!D14</f>
        <v>0</v>
      </c>
      <c r="D18" s="169">
        <f>+計算!E14</f>
        <v>0</v>
      </c>
      <c r="E18" s="170">
        <f>+計算!F14</f>
        <v>0</v>
      </c>
      <c r="F18" s="74">
        <f>+計算!X14</f>
        <v>0</v>
      </c>
      <c r="G18" s="74">
        <f>+計算!AB14</f>
        <v>0</v>
      </c>
      <c r="H18" s="168">
        <f>+計算!J14</f>
        <v>0</v>
      </c>
      <c r="I18" s="169">
        <f>+計算!K14</f>
        <v>0</v>
      </c>
      <c r="J18" s="170">
        <f>+計算!L14</f>
        <v>0</v>
      </c>
      <c r="K18" s="74">
        <f>+計算!Y14</f>
        <v>0</v>
      </c>
      <c r="L18" s="74">
        <f>+計算!AC14</f>
        <v>0</v>
      </c>
      <c r="M18" s="168">
        <f>+計算!R14</f>
        <v>0</v>
      </c>
      <c r="N18" s="169">
        <f>+計算!S14</f>
        <v>0</v>
      </c>
      <c r="O18" s="170">
        <f>+計算!T14</f>
        <v>0</v>
      </c>
      <c r="P18" s="74">
        <f>+計算!Z14</f>
        <v>0</v>
      </c>
      <c r="Q18" s="74">
        <f>+計算!AD14</f>
        <v>0</v>
      </c>
      <c r="R18" s="168">
        <f t="shared" si="0"/>
        <v>0</v>
      </c>
      <c r="S18" s="169">
        <f t="shared" si="1"/>
        <v>0</v>
      </c>
      <c r="T18" s="170">
        <f t="shared" si="2"/>
        <v>0</v>
      </c>
      <c r="U18" s="74">
        <f t="shared" si="3"/>
        <v>0</v>
      </c>
      <c r="V18" s="74">
        <f t="shared" si="4"/>
        <v>0</v>
      </c>
    </row>
    <row r="19" spans="1:22" ht="13.5" customHeight="1" x14ac:dyDescent="0.15">
      <c r="A19" s="150">
        <v>26</v>
      </c>
      <c r="B19" s="60" t="s">
        <v>10</v>
      </c>
      <c r="C19" s="158">
        <f>+計算!D15</f>
        <v>0</v>
      </c>
      <c r="D19" s="159">
        <f>+計算!E15</f>
        <v>0</v>
      </c>
      <c r="E19" s="160">
        <f>+計算!F15</f>
        <v>0</v>
      </c>
      <c r="F19" s="65">
        <f>+計算!X15</f>
        <v>0</v>
      </c>
      <c r="G19" s="65">
        <f>+計算!AB15</f>
        <v>0</v>
      </c>
      <c r="H19" s="158">
        <f>+計算!J15</f>
        <v>0</v>
      </c>
      <c r="I19" s="159">
        <f>+計算!K15</f>
        <v>0</v>
      </c>
      <c r="J19" s="160">
        <f>+計算!L15</f>
        <v>0</v>
      </c>
      <c r="K19" s="65">
        <f>+計算!Y15</f>
        <v>0</v>
      </c>
      <c r="L19" s="65">
        <f>+計算!AC15</f>
        <v>0</v>
      </c>
      <c r="M19" s="158">
        <f>+計算!R15</f>
        <v>0</v>
      </c>
      <c r="N19" s="159">
        <f>+計算!S15</f>
        <v>0</v>
      </c>
      <c r="O19" s="160">
        <f>+計算!T15</f>
        <v>0</v>
      </c>
      <c r="P19" s="65">
        <f>+計算!Z15</f>
        <v>0</v>
      </c>
      <c r="Q19" s="65">
        <f>+計算!AD15</f>
        <v>0</v>
      </c>
      <c r="R19" s="158">
        <f t="shared" si="0"/>
        <v>0</v>
      </c>
      <c r="S19" s="159">
        <f t="shared" si="1"/>
        <v>0</v>
      </c>
      <c r="T19" s="160">
        <f t="shared" si="2"/>
        <v>0</v>
      </c>
      <c r="U19" s="65">
        <f t="shared" si="3"/>
        <v>0</v>
      </c>
      <c r="V19" s="65">
        <f t="shared" si="4"/>
        <v>0</v>
      </c>
    </row>
    <row r="20" spans="1:22" ht="13.5" customHeight="1" x14ac:dyDescent="0.15">
      <c r="A20" s="150">
        <v>27</v>
      </c>
      <c r="B20" s="60" t="s">
        <v>11</v>
      </c>
      <c r="C20" s="158">
        <f>+計算!D16</f>
        <v>0</v>
      </c>
      <c r="D20" s="159">
        <f>+計算!E16</f>
        <v>0</v>
      </c>
      <c r="E20" s="160">
        <f>+計算!F16</f>
        <v>0</v>
      </c>
      <c r="F20" s="65">
        <f>+計算!X16</f>
        <v>0</v>
      </c>
      <c r="G20" s="65">
        <f>+計算!AB16</f>
        <v>0</v>
      </c>
      <c r="H20" s="158">
        <f>+計算!J16</f>
        <v>0</v>
      </c>
      <c r="I20" s="159">
        <f>+計算!K16</f>
        <v>0</v>
      </c>
      <c r="J20" s="160">
        <f>+計算!L16</f>
        <v>0</v>
      </c>
      <c r="K20" s="65">
        <f>+計算!Y16</f>
        <v>0</v>
      </c>
      <c r="L20" s="65">
        <f>+計算!AC16</f>
        <v>0</v>
      </c>
      <c r="M20" s="158">
        <f>+計算!R16</f>
        <v>0</v>
      </c>
      <c r="N20" s="159">
        <f>+計算!S16</f>
        <v>0</v>
      </c>
      <c r="O20" s="160">
        <f>+計算!T16</f>
        <v>0</v>
      </c>
      <c r="P20" s="65">
        <f>+計算!Z16</f>
        <v>0</v>
      </c>
      <c r="Q20" s="65">
        <f>+計算!AD16</f>
        <v>0</v>
      </c>
      <c r="R20" s="158">
        <f t="shared" si="0"/>
        <v>0</v>
      </c>
      <c r="S20" s="159">
        <f t="shared" si="1"/>
        <v>0</v>
      </c>
      <c r="T20" s="160">
        <f t="shared" si="2"/>
        <v>0</v>
      </c>
      <c r="U20" s="65">
        <f t="shared" si="3"/>
        <v>0</v>
      </c>
      <c r="V20" s="65">
        <f t="shared" si="4"/>
        <v>0</v>
      </c>
    </row>
    <row r="21" spans="1:22" ht="13.5" customHeight="1" x14ac:dyDescent="0.15">
      <c r="A21" s="150">
        <v>28</v>
      </c>
      <c r="B21" s="60" t="s">
        <v>12</v>
      </c>
      <c r="C21" s="158">
        <f>+計算!D17</f>
        <v>0</v>
      </c>
      <c r="D21" s="159">
        <f>+計算!E17</f>
        <v>0</v>
      </c>
      <c r="E21" s="160">
        <f>+計算!F17</f>
        <v>0</v>
      </c>
      <c r="F21" s="65">
        <f>+計算!X17</f>
        <v>0</v>
      </c>
      <c r="G21" s="65">
        <f>+計算!AB17</f>
        <v>0</v>
      </c>
      <c r="H21" s="158">
        <f>+計算!J17</f>
        <v>0</v>
      </c>
      <c r="I21" s="159">
        <f>+計算!K17</f>
        <v>0</v>
      </c>
      <c r="J21" s="160">
        <f>+計算!L17</f>
        <v>0</v>
      </c>
      <c r="K21" s="65">
        <f>+計算!Y17</f>
        <v>0</v>
      </c>
      <c r="L21" s="65">
        <f>+計算!AC17</f>
        <v>0</v>
      </c>
      <c r="M21" s="158">
        <f>+計算!R17</f>
        <v>0</v>
      </c>
      <c r="N21" s="159">
        <f>+計算!S17</f>
        <v>0</v>
      </c>
      <c r="O21" s="160">
        <f>+計算!T17</f>
        <v>0</v>
      </c>
      <c r="P21" s="65">
        <f>+計算!Z17</f>
        <v>0</v>
      </c>
      <c r="Q21" s="65">
        <f>+計算!AD17</f>
        <v>0</v>
      </c>
      <c r="R21" s="158">
        <f t="shared" si="0"/>
        <v>0</v>
      </c>
      <c r="S21" s="159">
        <f t="shared" si="1"/>
        <v>0</v>
      </c>
      <c r="T21" s="160">
        <f t="shared" si="2"/>
        <v>0</v>
      </c>
      <c r="U21" s="65">
        <f t="shared" si="3"/>
        <v>0</v>
      </c>
      <c r="V21" s="65">
        <f t="shared" si="4"/>
        <v>0</v>
      </c>
    </row>
    <row r="22" spans="1:22" ht="13.5" customHeight="1" x14ac:dyDescent="0.15">
      <c r="A22" s="150">
        <v>29</v>
      </c>
      <c r="B22" s="60" t="s">
        <v>13</v>
      </c>
      <c r="C22" s="158">
        <f>+計算!D18</f>
        <v>0</v>
      </c>
      <c r="D22" s="159">
        <f>+計算!E18</f>
        <v>0</v>
      </c>
      <c r="E22" s="160">
        <f>+計算!F18</f>
        <v>0</v>
      </c>
      <c r="F22" s="65">
        <f>+計算!X18</f>
        <v>0</v>
      </c>
      <c r="G22" s="65">
        <f>+計算!AB18</f>
        <v>0</v>
      </c>
      <c r="H22" s="158">
        <f>+計算!J18</f>
        <v>0</v>
      </c>
      <c r="I22" s="159">
        <f>+計算!K18</f>
        <v>0</v>
      </c>
      <c r="J22" s="160">
        <f>+計算!L18</f>
        <v>0</v>
      </c>
      <c r="K22" s="65">
        <f>+計算!Y18</f>
        <v>0</v>
      </c>
      <c r="L22" s="65">
        <f>+計算!AC18</f>
        <v>0</v>
      </c>
      <c r="M22" s="158">
        <f>+計算!R18</f>
        <v>0</v>
      </c>
      <c r="N22" s="159">
        <f>+計算!S18</f>
        <v>0</v>
      </c>
      <c r="O22" s="160">
        <f>+計算!T18</f>
        <v>0</v>
      </c>
      <c r="P22" s="65">
        <f>+計算!Z18</f>
        <v>0</v>
      </c>
      <c r="Q22" s="65">
        <f>+計算!AD18</f>
        <v>0</v>
      </c>
      <c r="R22" s="158">
        <f t="shared" si="0"/>
        <v>0</v>
      </c>
      <c r="S22" s="159">
        <f t="shared" si="1"/>
        <v>0</v>
      </c>
      <c r="T22" s="160">
        <f t="shared" si="2"/>
        <v>0</v>
      </c>
      <c r="U22" s="65">
        <f t="shared" si="3"/>
        <v>0</v>
      </c>
      <c r="V22" s="65">
        <f t="shared" si="4"/>
        <v>0</v>
      </c>
    </row>
    <row r="23" spans="1:22" ht="13.5" customHeight="1" x14ac:dyDescent="0.15">
      <c r="A23" s="150">
        <v>32</v>
      </c>
      <c r="B23" s="60" t="s">
        <v>16</v>
      </c>
      <c r="C23" s="158">
        <f>+計算!D19</f>
        <v>0</v>
      </c>
      <c r="D23" s="159">
        <f>+計算!E19</f>
        <v>0</v>
      </c>
      <c r="E23" s="160">
        <f>+計算!F19</f>
        <v>0</v>
      </c>
      <c r="F23" s="65">
        <f>+計算!X19</f>
        <v>0</v>
      </c>
      <c r="G23" s="65">
        <f>+計算!AB19</f>
        <v>0</v>
      </c>
      <c r="H23" s="158">
        <f>+計算!J19</f>
        <v>0</v>
      </c>
      <c r="I23" s="159">
        <f>+計算!K19</f>
        <v>0</v>
      </c>
      <c r="J23" s="160">
        <f>+計算!L19</f>
        <v>0</v>
      </c>
      <c r="K23" s="65">
        <f>+計算!Y19</f>
        <v>0</v>
      </c>
      <c r="L23" s="65">
        <f>+計算!AC19</f>
        <v>0</v>
      </c>
      <c r="M23" s="158">
        <f>+計算!R19</f>
        <v>0</v>
      </c>
      <c r="N23" s="159">
        <f>+計算!S19</f>
        <v>0</v>
      </c>
      <c r="O23" s="160">
        <f>+計算!T19</f>
        <v>0</v>
      </c>
      <c r="P23" s="65">
        <f>+計算!Z19</f>
        <v>0</v>
      </c>
      <c r="Q23" s="65">
        <f>+計算!AD19</f>
        <v>0</v>
      </c>
      <c r="R23" s="158">
        <f t="shared" si="0"/>
        <v>0</v>
      </c>
      <c r="S23" s="159">
        <f t="shared" si="1"/>
        <v>0</v>
      </c>
      <c r="T23" s="160">
        <f t="shared" si="2"/>
        <v>0</v>
      </c>
      <c r="U23" s="65">
        <f t="shared" si="3"/>
        <v>0</v>
      </c>
      <c r="V23" s="65">
        <f t="shared" si="4"/>
        <v>0</v>
      </c>
    </row>
    <row r="24" spans="1:22" ht="13.5" customHeight="1" x14ac:dyDescent="0.15">
      <c r="A24" s="151">
        <v>33</v>
      </c>
      <c r="B24" s="61" t="s">
        <v>14</v>
      </c>
      <c r="C24" s="166">
        <f>+計算!D20</f>
        <v>0</v>
      </c>
      <c r="D24" s="167">
        <f>+計算!E20</f>
        <v>0</v>
      </c>
      <c r="E24" s="145">
        <f>+計算!F20</f>
        <v>0</v>
      </c>
      <c r="F24" s="73">
        <f>+計算!X20</f>
        <v>0</v>
      </c>
      <c r="G24" s="73">
        <f>+計算!AB20</f>
        <v>0</v>
      </c>
      <c r="H24" s="166">
        <f>+計算!J20</f>
        <v>0</v>
      </c>
      <c r="I24" s="167">
        <f>+計算!K20</f>
        <v>0</v>
      </c>
      <c r="J24" s="145">
        <f>+計算!L20</f>
        <v>0</v>
      </c>
      <c r="K24" s="73">
        <f>+計算!Y20</f>
        <v>0</v>
      </c>
      <c r="L24" s="73">
        <f>+計算!AC20</f>
        <v>0</v>
      </c>
      <c r="M24" s="166">
        <f>+計算!R20</f>
        <v>0</v>
      </c>
      <c r="N24" s="167">
        <f>+計算!S20</f>
        <v>0</v>
      </c>
      <c r="O24" s="145">
        <f>+計算!T20</f>
        <v>0</v>
      </c>
      <c r="P24" s="73">
        <f>+計算!Z20</f>
        <v>0</v>
      </c>
      <c r="Q24" s="73">
        <f>+計算!AD20</f>
        <v>0</v>
      </c>
      <c r="R24" s="166">
        <f t="shared" si="0"/>
        <v>0</v>
      </c>
      <c r="S24" s="167">
        <f t="shared" si="1"/>
        <v>0</v>
      </c>
      <c r="T24" s="145">
        <f t="shared" si="2"/>
        <v>0</v>
      </c>
      <c r="U24" s="73">
        <f t="shared" si="3"/>
        <v>0</v>
      </c>
      <c r="V24" s="73">
        <f t="shared" si="4"/>
        <v>0</v>
      </c>
    </row>
    <row r="25" spans="1:22" ht="13.5" customHeight="1" x14ac:dyDescent="0.15">
      <c r="A25" s="150">
        <v>34</v>
      </c>
      <c r="B25" s="60" t="s">
        <v>15</v>
      </c>
      <c r="C25" s="158">
        <f>+計算!D21</f>
        <v>0</v>
      </c>
      <c r="D25" s="159">
        <f>+計算!E21</f>
        <v>0</v>
      </c>
      <c r="E25" s="160">
        <f>+計算!F21</f>
        <v>0</v>
      </c>
      <c r="F25" s="65">
        <f>+計算!X21</f>
        <v>0</v>
      </c>
      <c r="G25" s="65">
        <f>+計算!AB21</f>
        <v>0</v>
      </c>
      <c r="H25" s="158">
        <f>+計算!J21</f>
        <v>0</v>
      </c>
      <c r="I25" s="159">
        <f>+計算!K21</f>
        <v>0</v>
      </c>
      <c r="J25" s="160">
        <f>+計算!L21</f>
        <v>0</v>
      </c>
      <c r="K25" s="65">
        <f>+計算!Y21</f>
        <v>0</v>
      </c>
      <c r="L25" s="65">
        <f>+計算!AC21</f>
        <v>0</v>
      </c>
      <c r="M25" s="158">
        <f>+計算!R21</f>
        <v>0</v>
      </c>
      <c r="N25" s="159">
        <f>+計算!S21</f>
        <v>0</v>
      </c>
      <c r="O25" s="160">
        <f>+計算!T21</f>
        <v>0</v>
      </c>
      <c r="P25" s="65">
        <f>+計算!Z21</f>
        <v>0</v>
      </c>
      <c r="Q25" s="65">
        <f>+計算!AD21</f>
        <v>0</v>
      </c>
      <c r="R25" s="158">
        <f t="shared" si="0"/>
        <v>0</v>
      </c>
      <c r="S25" s="159">
        <f t="shared" si="1"/>
        <v>0</v>
      </c>
      <c r="T25" s="160">
        <f t="shared" si="2"/>
        <v>0</v>
      </c>
      <c r="U25" s="65">
        <f t="shared" si="3"/>
        <v>0</v>
      </c>
      <c r="V25" s="65">
        <f t="shared" si="4"/>
        <v>0</v>
      </c>
    </row>
    <row r="26" spans="1:22" ht="13.5" customHeight="1" x14ac:dyDescent="0.15">
      <c r="A26" s="150">
        <v>35</v>
      </c>
      <c r="B26" s="60" t="s">
        <v>17</v>
      </c>
      <c r="C26" s="158">
        <f>+計算!D22</f>
        <v>0</v>
      </c>
      <c r="D26" s="159">
        <f>+計算!E22</f>
        <v>0</v>
      </c>
      <c r="E26" s="160">
        <f>+計算!F22</f>
        <v>0</v>
      </c>
      <c r="F26" s="65">
        <f>+計算!X22</f>
        <v>0</v>
      </c>
      <c r="G26" s="65">
        <f>+計算!AB22</f>
        <v>0</v>
      </c>
      <c r="H26" s="158">
        <f>+計算!J22</f>
        <v>0</v>
      </c>
      <c r="I26" s="159">
        <f>+計算!K22</f>
        <v>0</v>
      </c>
      <c r="J26" s="160">
        <f>+計算!L22</f>
        <v>0</v>
      </c>
      <c r="K26" s="65">
        <f>+計算!Y22</f>
        <v>0</v>
      </c>
      <c r="L26" s="65">
        <f>+計算!AC22</f>
        <v>0</v>
      </c>
      <c r="M26" s="158">
        <f>+計算!R22</f>
        <v>0</v>
      </c>
      <c r="N26" s="159">
        <f>+計算!S22</f>
        <v>0</v>
      </c>
      <c r="O26" s="160">
        <f>+計算!T22</f>
        <v>0</v>
      </c>
      <c r="P26" s="65">
        <f>+計算!Z22</f>
        <v>0</v>
      </c>
      <c r="Q26" s="65">
        <f>+計算!AD22</f>
        <v>0</v>
      </c>
      <c r="R26" s="158">
        <f t="shared" si="0"/>
        <v>0</v>
      </c>
      <c r="S26" s="159">
        <f t="shared" si="1"/>
        <v>0</v>
      </c>
      <c r="T26" s="160">
        <f t="shared" si="2"/>
        <v>0</v>
      </c>
      <c r="U26" s="65">
        <f t="shared" si="3"/>
        <v>0</v>
      </c>
      <c r="V26" s="65">
        <f t="shared" si="4"/>
        <v>0</v>
      </c>
    </row>
    <row r="27" spans="1:22" ht="13.5" customHeight="1" x14ac:dyDescent="0.15">
      <c r="A27" s="150">
        <v>39</v>
      </c>
      <c r="B27" s="60" t="s">
        <v>18</v>
      </c>
      <c r="C27" s="158">
        <f>+計算!D23</f>
        <v>0</v>
      </c>
      <c r="D27" s="159">
        <f>+計算!E23</f>
        <v>0</v>
      </c>
      <c r="E27" s="160">
        <f>+計算!F23</f>
        <v>0</v>
      </c>
      <c r="F27" s="65">
        <f>+計算!X23</f>
        <v>0</v>
      </c>
      <c r="G27" s="65">
        <f>+計算!AB23</f>
        <v>0</v>
      </c>
      <c r="H27" s="158">
        <f>+計算!J23</f>
        <v>0</v>
      </c>
      <c r="I27" s="159">
        <f>+計算!K23</f>
        <v>0</v>
      </c>
      <c r="J27" s="160">
        <f>+計算!L23</f>
        <v>0</v>
      </c>
      <c r="K27" s="65">
        <f>+計算!Y23</f>
        <v>0</v>
      </c>
      <c r="L27" s="65">
        <f>+計算!AC23</f>
        <v>0</v>
      </c>
      <c r="M27" s="158">
        <f>+計算!R23</f>
        <v>0</v>
      </c>
      <c r="N27" s="159">
        <f>+計算!S23</f>
        <v>0</v>
      </c>
      <c r="O27" s="160">
        <f>+計算!T23</f>
        <v>0</v>
      </c>
      <c r="P27" s="65">
        <f>+計算!Z23</f>
        <v>0</v>
      </c>
      <c r="Q27" s="65">
        <f>+計算!AD23</f>
        <v>0</v>
      </c>
      <c r="R27" s="158">
        <f t="shared" si="0"/>
        <v>0</v>
      </c>
      <c r="S27" s="159">
        <f t="shared" si="1"/>
        <v>0</v>
      </c>
      <c r="T27" s="160">
        <f t="shared" si="2"/>
        <v>0</v>
      </c>
      <c r="U27" s="65">
        <f t="shared" si="3"/>
        <v>0</v>
      </c>
      <c r="V27" s="65">
        <f t="shared" si="4"/>
        <v>0</v>
      </c>
    </row>
    <row r="28" spans="1:22" ht="13.5" customHeight="1" x14ac:dyDescent="0.15">
      <c r="A28" s="152">
        <v>41</v>
      </c>
      <c r="B28" s="62" t="s">
        <v>19</v>
      </c>
      <c r="C28" s="168">
        <f>+計算!D24</f>
        <v>0</v>
      </c>
      <c r="D28" s="169">
        <f>+計算!E24</f>
        <v>0</v>
      </c>
      <c r="E28" s="170">
        <f>+計算!F24</f>
        <v>0</v>
      </c>
      <c r="F28" s="74">
        <f>+計算!X24</f>
        <v>0</v>
      </c>
      <c r="G28" s="74">
        <f>+計算!AB24</f>
        <v>0</v>
      </c>
      <c r="H28" s="168">
        <f>+計算!J24</f>
        <v>0</v>
      </c>
      <c r="I28" s="169">
        <f>+計算!K24</f>
        <v>0</v>
      </c>
      <c r="J28" s="170">
        <f>+計算!L24</f>
        <v>0</v>
      </c>
      <c r="K28" s="74">
        <f>+計算!Y24</f>
        <v>0</v>
      </c>
      <c r="L28" s="74">
        <f>+計算!AC24</f>
        <v>0</v>
      </c>
      <c r="M28" s="168">
        <f>+計算!R24</f>
        <v>0</v>
      </c>
      <c r="N28" s="169">
        <f>+計算!S24</f>
        <v>0</v>
      </c>
      <c r="O28" s="170">
        <f>+計算!T24</f>
        <v>0</v>
      </c>
      <c r="P28" s="74">
        <f>+計算!Z24</f>
        <v>0</v>
      </c>
      <c r="Q28" s="74">
        <f>+計算!AD24</f>
        <v>0</v>
      </c>
      <c r="R28" s="168">
        <f t="shared" si="0"/>
        <v>0</v>
      </c>
      <c r="S28" s="169">
        <f t="shared" si="1"/>
        <v>0</v>
      </c>
      <c r="T28" s="170">
        <f t="shared" si="2"/>
        <v>0</v>
      </c>
      <c r="U28" s="74">
        <f t="shared" si="3"/>
        <v>0</v>
      </c>
      <c r="V28" s="74">
        <f t="shared" si="4"/>
        <v>0</v>
      </c>
    </row>
    <row r="29" spans="1:22" ht="13.5" customHeight="1" x14ac:dyDescent="0.15">
      <c r="A29" s="150">
        <v>46</v>
      </c>
      <c r="B29" s="60" t="s">
        <v>20</v>
      </c>
      <c r="C29" s="158">
        <f>+計算!D25</f>
        <v>0</v>
      </c>
      <c r="D29" s="159">
        <f>+計算!E25</f>
        <v>0</v>
      </c>
      <c r="E29" s="160">
        <f>+計算!F25</f>
        <v>0</v>
      </c>
      <c r="F29" s="65">
        <f>+計算!X25</f>
        <v>0</v>
      </c>
      <c r="G29" s="65">
        <f>+計算!AB25</f>
        <v>0</v>
      </c>
      <c r="H29" s="158">
        <f>+計算!J25</f>
        <v>0</v>
      </c>
      <c r="I29" s="159">
        <f>+計算!K25</f>
        <v>0</v>
      </c>
      <c r="J29" s="160">
        <f>+計算!L25</f>
        <v>0</v>
      </c>
      <c r="K29" s="65">
        <f>+計算!Y25</f>
        <v>0</v>
      </c>
      <c r="L29" s="65">
        <f>+計算!AC25</f>
        <v>0</v>
      </c>
      <c r="M29" s="158">
        <f>+計算!R25</f>
        <v>0</v>
      </c>
      <c r="N29" s="159">
        <f>+計算!S25</f>
        <v>0</v>
      </c>
      <c r="O29" s="160">
        <f>+計算!T25</f>
        <v>0</v>
      </c>
      <c r="P29" s="65">
        <f>+計算!Z25</f>
        <v>0</v>
      </c>
      <c r="Q29" s="65">
        <f>+計算!AD25</f>
        <v>0</v>
      </c>
      <c r="R29" s="158">
        <f t="shared" si="0"/>
        <v>0</v>
      </c>
      <c r="S29" s="159">
        <f t="shared" si="1"/>
        <v>0</v>
      </c>
      <c r="T29" s="160">
        <f t="shared" si="2"/>
        <v>0</v>
      </c>
      <c r="U29" s="65">
        <f t="shared" si="3"/>
        <v>0</v>
      </c>
      <c r="V29" s="65">
        <f t="shared" si="4"/>
        <v>0</v>
      </c>
    </row>
    <row r="30" spans="1:22" ht="13.5" customHeight="1" x14ac:dyDescent="0.15">
      <c r="A30" s="150">
        <v>47</v>
      </c>
      <c r="B30" s="60" t="s">
        <v>237</v>
      </c>
      <c r="C30" s="158">
        <f>+計算!D26</f>
        <v>0</v>
      </c>
      <c r="D30" s="159">
        <f>+計算!E26</f>
        <v>0</v>
      </c>
      <c r="E30" s="160">
        <f>+計算!F26</f>
        <v>0</v>
      </c>
      <c r="F30" s="65">
        <f>+計算!X26</f>
        <v>0</v>
      </c>
      <c r="G30" s="65">
        <f>+計算!AB26</f>
        <v>0</v>
      </c>
      <c r="H30" s="158">
        <f>+計算!J26</f>
        <v>0</v>
      </c>
      <c r="I30" s="159">
        <f>+計算!K26</f>
        <v>0</v>
      </c>
      <c r="J30" s="160">
        <f>+計算!L26</f>
        <v>0</v>
      </c>
      <c r="K30" s="65">
        <f>+計算!Y26</f>
        <v>0</v>
      </c>
      <c r="L30" s="65">
        <f>+計算!AC26</f>
        <v>0</v>
      </c>
      <c r="M30" s="158">
        <f>+計算!R26</f>
        <v>0</v>
      </c>
      <c r="N30" s="159">
        <f>+計算!S26</f>
        <v>0</v>
      </c>
      <c r="O30" s="160">
        <f>+計算!T26</f>
        <v>0</v>
      </c>
      <c r="P30" s="65">
        <f>+計算!Z26</f>
        <v>0</v>
      </c>
      <c r="Q30" s="65">
        <f>+計算!AD26</f>
        <v>0</v>
      </c>
      <c r="R30" s="158">
        <f t="shared" si="0"/>
        <v>0</v>
      </c>
      <c r="S30" s="159">
        <f t="shared" si="1"/>
        <v>0</v>
      </c>
      <c r="T30" s="160">
        <f t="shared" si="2"/>
        <v>0</v>
      </c>
      <c r="U30" s="65">
        <f t="shared" si="3"/>
        <v>0</v>
      </c>
      <c r="V30" s="65">
        <f t="shared" si="4"/>
        <v>0</v>
      </c>
    </row>
    <row r="31" spans="1:22" ht="13.5" customHeight="1" x14ac:dyDescent="0.15">
      <c r="A31" s="150">
        <v>48</v>
      </c>
      <c r="B31" s="60" t="s">
        <v>238</v>
      </c>
      <c r="C31" s="158">
        <f>+計算!D27</f>
        <v>0</v>
      </c>
      <c r="D31" s="159">
        <f>+計算!E27</f>
        <v>0</v>
      </c>
      <c r="E31" s="160">
        <f>+計算!F27</f>
        <v>0</v>
      </c>
      <c r="F31" s="65">
        <f>+計算!X27</f>
        <v>0</v>
      </c>
      <c r="G31" s="65">
        <f>+計算!AB27</f>
        <v>0</v>
      </c>
      <c r="H31" s="158">
        <f>+計算!J27</f>
        <v>0</v>
      </c>
      <c r="I31" s="159">
        <f>+計算!K27</f>
        <v>0</v>
      </c>
      <c r="J31" s="160">
        <f>+計算!L27</f>
        <v>0</v>
      </c>
      <c r="K31" s="65">
        <f>+計算!Y27</f>
        <v>0</v>
      </c>
      <c r="L31" s="65">
        <f>+計算!AC27</f>
        <v>0</v>
      </c>
      <c r="M31" s="158">
        <f>+計算!R27</f>
        <v>0</v>
      </c>
      <c r="N31" s="159">
        <f>+計算!S27</f>
        <v>0</v>
      </c>
      <c r="O31" s="160">
        <f>+計算!T27</f>
        <v>0</v>
      </c>
      <c r="P31" s="65">
        <f>+計算!Z27</f>
        <v>0</v>
      </c>
      <c r="Q31" s="65">
        <f>+計算!AD27</f>
        <v>0</v>
      </c>
      <c r="R31" s="158">
        <f t="shared" si="0"/>
        <v>0</v>
      </c>
      <c r="S31" s="159">
        <f t="shared" si="1"/>
        <v>0</v>
      </c>
      <c r="T31" s="160">
        <f t="shared" si="2"/>
        <v>0</v>
      </c>
      <c r="U31" s="65">
        <f t="shared" si="3"/>
        <v>0</v>
      </c>
      <c r="V31" s="65">
        <f t="shared" si="4"/>
        <v>0</v>
      </c>
    </row>
    <row r="32" spans="1:22" ht="13.5" customHeight="1" x14ac:dyDescent="0.15">
      <c r="A32" s="150">
        <v>51</v>
      </c>
      <c r="B32" s="60" t="s">
        <v>21</v>
      </c>
      <c r="C32" s="158">
        <f>+計算!D28</f>
        <v>0</v>
      </c>
      <c r="D32" s="159">
        <f>+計算!E28</f>
        <v>0</v>
      </c>
      <c r="E32" s="160">
        <f>+計算!F28</f>
        <v>0</v>
      </c>
      <c r="F32" s="65">
        <f>+計算!X28</f>
        <v>0</v>
      </c>
      <c r="G32" s="65">
        <f>+計算!AB28</f>
        <v>0</v>
      </c>
      <c r="H32" s="158">
        <f>+計算!J28</f>
        <v>0</v>
      </c>
      <c r="I32" s="159">
        <f>+計算!K28</f>
        <v>0</v>
      </c>
      <c r="J32" s="160">
        <f>+計算!L28</f>
        <v>0</v>
      </c>
      <c r="K32" s="65">
        <f>+計算!Y28</f>
        <v>0</v>
      </c>
      <c r="L32" s="65">
        <f>+計算!AC28</f>
        <v>0</v>
      </c>
      <c r="M32" s="158">
        <f>+計算!R28</f>
        <v>0</v>
      </c>
      <c r="N32" s="159">
        <f>+計算!S28</f>
        <v>0</v>
      </c>
      <c r="O32" s="160">
        <f>+計算!T28</f>
        <v>0</v>
      </c>
      <c r="P32" s="65">
        <f>+計算!Z28</f>
        <v>0</v>
      </c>
      <c r="Q32" s="65">
        <f>+計算!AD28</f>
        <v>0</v>
      </c>
      <c r="R32" s="158">
        <f t="shared" si="0"/>
        <v>0</v>
      </c>
      <c r="S32" s="159">
        <f t="shared" si="1"/>
        <v>0</v>
      </c>
      <c r="T32" s="160">
        <f t="shared" si="2"/>
        <v>0</v>
      </c>
      <c r="U32" s="65">
        <f t="shared" si="3"/>
        <v>0</v>
      </c>
      <c r="V32" s="65">
        <f t="shared" si="4"/>
        <v>0</v>
      </c>
    </row>
    <row r="33" spans="1:22" ht="13.5" customHeight="1" x14ac:dyDescent="0.15">
      <c r="A33" s="150">
        <v>53</v>
      </c>
      <c r="B33" s="60" t="s">
        <v>22</v>
      </c>
      <c r="C33" s="158">
        <f>+計算!D29</f>
        <v>0</v>
      </c>
      <c r="D33" s="159">
        <f>+計算!E29</f>
        <v>0</v>
      </c>
      <c r="E33" s="160">
        <f>+計算!F29</f>
        <v>0</v>
      </c>
      <c r="F33" s="65">
        <f>+計算!X29</f>
        <v>0</v>
      </c>
      <c r="G33" s="65">
        <f>+計算!AB29</f>
        <v>0</v>
      </c>
      <c r="H33" s="158">
        <f>+計算!J29</f>
        <v>0</v>
      </c>
      <c r="I33" s="159">
        <f>+計算!K29</f>
        <v>0</v>
      </c>
      <c r="J33" s="160">
        <f>+計算!L29</f>
        <v>0</v>
      </c>
      <c r="K33" s="65">
        <f>+計算!Y29</f>
        <v>0</v>
      </c>
      <c r="L33" s="65">
        <f>+計算!AC29</f>
        <v>0</v>
      </c>
      <c r="M33" s="158">
        <f>+計算!R29</f>
        <v>0</v>
      </c>
      <c r="N33" s="159">
        <f>+計算!S29</f>
        <v>0</v>
      </c>
      <c r="O33" s="160">
        <f>+計算!T29</f>
        <v>0</v>
      </c>
      <c r="P33" s="65">
        <f>+計算!Z29</f>
        <v>0</v>
      </c>
      <c r="Q33" s="65">
        <f>+計算!AD29</f>
        <v>0</v>
      </c>
      <c r="R33" s="158">
        <f t="shared" si="0"/>
        <v>0</v>
      </c>
      <c r="S33" s="159">
        <f t="shared" si="1"/>
        <v>0</v>
      </c>
      <c r="T33" s="160">
        <f t="shared" si="2"/>
        <v>0</v>
      </c>
      <c r="U33" s="65">
        <f t="shared" si="3"/>
        <v>0</v>
      </c>
      <c r="V33" s="65">
        <f t="shared" si="4"/>
        <v>0</v>
      </c>
    </row>
    <row r="34" spans="1:22" ht="13.5" customHeight="1" x14ac:dyDescent="0.15">
      <c r="A34" s="151">
        <v>55</v>
      </c>
      <c r="B34" s="61" t="s">
        <v>23</v>
      </c>
      <c r="C34" s="166">
        <f>+計算!D30</f>
        <v>0</v>
      </c>
      <c r="D34" s="167">
        <f>+計算!E30</f>
        <v>0</v>
      </c>
      <c r="E34" s="145">
        <f>+計算!F30</f>
        <v>0</v>
      </c>
      <c r="F34" s="73">
        <f>+計算!X30</f>
        <v>0</v>
      </c>
      <c r="G34" s="73">
        <f>+計算!AB30</f>
        <v>0</v>
      </c>
      <c r="H34" s="166">
        <f>+計算!J30</f>
        <v>0</v>
      </c>
      <c r="I34" s="167">
        <f>+計算!K30</f>
        <v>0</v>
      </c>
      <c r="J34" s="145">
        <f>+計算!L30</f>
        <v>0</v>
      </c>
      <c r="K34" s="73">
        <f>+計算!Y30</f>
        <v>0</v>
      </c>
      <c r="L34" s="73">
        <f>+計算!AC30</f>
        <v>0</v>
      </c>
      <c r="M34" s="166">
        <f>+計算!R30</f>
        <v>0</v>
      </c>
      <c r="N34" s="167">
        <f>+計算!S30</f>
        <v>0</v>
      </c>
      <c r="O34" s="145">
        <f>+計算!T30</f>
        <v>0</v>
      </c>
      <c r="P34" s="73">
        <f>+計算!Z30</f>
        <v>0</v>
      </c>
      <c r="Q34" s="73">
        <f>+計算!AD30</f>
        <v>0</v>
      </c>
      <c r="R34" s="166">
        <f t="shared" si="0"/>
        <v>0</v>
      </c>
      <c r="S34" s="167">
        <f t="shared" si="1"/>
        <v>0</v>
      </c>
      <c r="T34" s="145">
        <f t="shared" si="2"/>
        <v>0</v>
      </c>
      <c r="U34" s="73">
        <f t="shared" si="3"/>
        <v>0</v>
      </c>
      <c r="V34" s="73">
        <f t="shared" si="4"/>
        <v>0</v>
      </c>
    </row>
    <row r="35" spans="1:22" ht="13.5" customHeight="1" x14ac:dyDescent="0.15">
      <c r="A35" s="150">
        <v>57</v>
      </c>
      <c r="B35" s="60" t="s">
        <v>247</v>
      </c>
      <c r="C35" s="158">
        <f>+計算!D31</f>
        <v>0</v>
      </c>
      <c r="D35" s="159">
        <f>+計算!E31</f>
        <v>0</v>
      </c>
      <c r="E35" s="160">
        <f>+計算!F31</f>
        <v>0</v>
      </c>
      <c r="F35" s="65">
        <f>+計算!X31</f>
        <v>0</v>
      </c>
      <c r="G35" s="65">
        <f>+計算!AB31</f>
        <v>0</v>
      </c>
      <c r="H35" s="158">
        <f>+計算!J31</f>
        <v>0</v>
      </c>
      <c r="I35" s="159">
        <f>+計算!K31</f>
        <v>0</v>
      </c>
      <c r="J35" s="160">
        <f>+計算!L31</f>
        <v>0</v>
      </c>
      <c r="K35" s="65">
        <f>+計算!Y31</f>
        <v>0</v>
      </c>
      <c r="L35" s="65">
        <f>+計算!AC31</f>
        <v>0</v>
      </c>
      <c r="M35" s="158">
        <f>+計算!R31</f>
        <v>0</v>
      </c>
      <c r="N35" s="159">
        <f>+計算!S31</f>
        <v>0</v>
      </c>
      <c r="O35" s="160">
        <f>+計算!T31</f>
        <v>0</v>
      </c>
      <c r="P35" s="65">
        <f>+計算!Z31</f>
        <v>0</v>
      </c>
      <c r="Q35" s="65">
        <f>+計算!AD31</f>
        <v>0</v>
      </c>
      <c r="R35" s="158">
        <f t="shared" si="0"/>
        <v>0</v>
      </c>
      <c r="S35" s="159">
        <f t="shared" si="1"/>
        <v>0</v>
      </c>
      <c r="T35" s="160">
        <f t="shared" si="2"/>
        <v>0</v>
      </c>
      <c r="U35" s="65">
        <f t="shared" si="3"/>
        <v>0</v>
      </c>
      <c r="V35" s="65">
        <f t="shared" si="4"/>
        <v>0</v>
      </c>
    </row>
    <row r="36" spans="1:22" ht="13.5" customHeight="1" x14ac:dyDescent="0.15">
      <c r="A36" s="150">
        <v>59</v>
      </c>
      <c r="B36" s="60" t="s">
        <v>25</v>
      </c>
      <c r="C36" s="158">
        <f>+計算!D32</f>
        <v>0</v>
      </c>
      <c r="D36" s="159">
        <f>+計算!E32</f>
        <v>0</v>
      </c>
      <c r="E36" s="160">
        <f>+計算!F32</f>
        <v>0</v>
      </c>
      <c r="F36" s="65">
        <f>+計算!X32</f>
        <v>0</v>
      </c>
      <c r="G36" s="65">
        <f>+計算!AB32</f>
        <v>0</v>
      </c>
      <c r="H36" s="158">
        <f>+計算!J32</f>
        <v>0</v>
      </c>
      <c r="I36" s="159">
        <f>+計算!K32</f>
        <v>0</v>
      </c>
      <c r="J36" s="160">
        <f>+計算!L32</f>
        <v>0</v>
      </c>
      <c r="K36" s="65">
        <f>+計算!Y32</f>
        <v>0</v>
      </c>
      <c r="L36" s="65">
        <f>+計算!AC32</f>
        <v>0</v>
      </c>
      <c r="M36" s="158">
        <f>+計算!R32</f>
        <v>0</v>
      </c>
      <c r="N36" s="159">
        <f>+計算!S32</f>
        <v>0</v>
      </c>
      <c r="O36" s="160">
        <f>+計算!T32</f>
        <v>0</v>
      </c>
      <c r="P36" s="65">
        <f>+計算!Z32</f>
        <v>0</v>
      </c>
      <c r="Q36" s="65">
        <f>+計算!AD32</f>
        <v>0</v>
      </c>
      <c r="R36" s="158">
        <f t="shared" si="0"/>
        <v>0</v>
      </c>
      <c r="S36" s="159">
        <f t="shared" si="1"/>
        <v>0</v>
      </c>
      <c r="T36" s="160">
        <f t="shared" si="2"/>
        <v>0</v>
      </c>
      <c r="U36" s="65">
        <f t="shared" si="3"/>
        <v>0</v>
      </c>
      <c r="V36" s="65">
        <f t="shared" si="4"/>
        <v>0</v>
      </c>
    </row>
    <row r="37" spans="1:22" ht="13.5" customHeight="1" x14ac:dyDescent="0.15">
      <c r="A37" s="150">
        <v>61</v>
      </c>
      <c r="B37" s="60" t="s">
        <v>26</v>
      </c>
      <c r="C37" s="158">
        <f>+計算!D33</f>
        <v>0</v>
      </c>
      <c r="D37" s="159">
        <f>+計算!E33</f>
        <v>0</v>
      </c>
      <c r="E37" s="160">
        <f>+計算!F33</f>
        <v>0</v>
      </c>
      <c r="F37" s="65">
        <f>+計算!X33</f>
        <v>0</v>
      </c>
      <c r="G37" s="65">
        <f>+計算!AB33</f>
        <v>0</v>
      </c>
      <c r="H37" s="158">
        <f>+計算!J33</f>
        <v>0</v>
      </c>
      <c r="I37" s="159">
        <f>+計算!K33</f>
        <v>0</v>
      </c>
      <c r="J37" s="160">
        <f>+計算!L33</f>
        <v>0</v>
      </c>
      <c r="K37" s="65">
        <f>+計算!Y33</f>
        <v>0</v>
      </c>
      <c r="L37" s="65">
        <f>+計算!AC33</f>
        <v>0</v>
      </c>
      <c r="M37" s="158">
        <f>+計算!R33</f>
        <v>0</v>
      </c>
      <c r="N37" s="159">
        <f>+計算!S33</f>
        <v>0</v>
      </c>
      <c r="O37" s="160">
        <f>+計算!T33</f>
        <v>0</v>
      </c>
      <c r="P37" s="65">
        <f>+計算!Z33</f>
        <v>0</v>
      </c>
      <c r="Q37" s="65">
        <f>+計算!AD33</f>
        <v>0</v>
      </c>
      <c r="R37" s="158">
        <f t="shared" si="0"/>
        <v>0</v>
      </c>
      <c r="S37" s="159">
        <f t="shared" si="1"/>
        <v>0</v>
      </c>
      <c r="T37" s="160">
        <f t="shared" si="2"/>
        <v>0</v>
      </c>
      <c r="U37" s="65">
        <f t="shared" si="3"/>
        <v>0</v>
      </c>
      <c r="V37" s="65">
        <f t="shared" si="4"/>
        <v>0</v>
      </c>
    </row>
    <row r="38" spans="1:22" ht="13.5" customHeight="1" x14ac:dyDescent="0.15">
      <c r="A38" s="152">
        <v>63</v>
      </c>
      <c r="B38" s="62" t="s">
        <v>27</v>
      </c>
      <c r="C38" s="168">
        <f>+計算!D34</f>
        <v>0</v>
      </c>
      <c r="D38" s="169">
        <f>+計算!E34</f>
        <v>0</v>
      </c>
      <c r="E38" s="170">
        <f>+計算!F34</f>
        <v>0</v>
      </c>
      <c r="F38" s="74">
        <f>+計算!X34</f>
        <v>0</v>
      </c>
      <c r="G38" s="74">
        <f>+計算!AB34</f>
        <v>0</v>
      </c>
      <c r="H38" s="168">
        <f>+計算!J34</f>
        <v>0</v>
      </c>
      <c r="I38" s="169">
        <f>+計算!K34</f>
        <v>0</v>
      </c>
      <c r="J38" s="170">
        <f>+計算!L34</f>
        <v>0</v>
      </c>
      <c r="K38" s="74">
        <f>+計算!Y34</f>
        <v>0</v>
      </c>
      <c r="L38" s="74">
        <f>+計算!AC34</f>
        <v>0</v>
      </c>
      <c r="M38" s="168">
        <f>+計算!R34</f>
        <v>0</v>
      </c>
      <c r="N38" s="169">
        <f>+計算!S34</f>
        <v>0</v>
      </c>
      <c r="O38" s="170">
        <f>+計算!T34</f>
        <v>0</v>
      </c>
      <c r="P38" s="74">
        <f>+計算!Z34</f>
        <v>0</v>
      </c>
      <c r="Q38" s="74">
        <f>+計算!AD34</f>
        <v>0</v>
      </c>
      <c r="R38" s="168">
        <f t="shared" si="0"/>
        <v>0</v>
      </c>
      <c r="S38" s="169">
        <f t="shared" si="1"/>
        <v>0</v>
      </c>
      <c r="T38" s="170">
        <f t="shared" si="2"/>
        <v>0</v>
      </c>
      <c r="U38" s="74">
        <f t="shared" si="3"/>
        <v>0</v>
      </c>
      <c r="V38" s="74">
        <f t="shared" si="4"/>
        <v>0</v>
      </c>
    </row>
    <row r="39" spans="1:22" ht="13.5" customHeight="1" x14ac:dyDescent="0.15">
      <c r="A39" s="151">
        <v>64</v>
      </c>
      <c r="B39" s="61" t="s">
        <v>241</v>
      </c>
      <c r="C39" s="166">
        <f>+計算!D35</f>
        <v>0</v>
      </c>
      <c r="D39" s="167">
        <f>+計算!E35</f>
        <v>0</v>
      </c>
      <c r="E39" s="145">
        <f>+計算!F35</f>
        <v>0</v>
      </c>
      <c r="F39" s="73">
        <f>+計算!X35</f>
        <v>0</v>
      </c>
      <c r="G39" s="73">
        <f>+計算!AB35</f>
        <v>0</v>
      </c>
      <c r="H39" s="166">
        <f>+計算!J35</f>
        <v>0</v>
      </c>
      <c r="I39" s="167">
        <f>+計算!K35</f>
        <v>0</v>
      </c>
      <c r="J39" s="145">
        <f>+計算!L35</f>
        <v>0</v>
      </c>
      <c r="K39" s="73">
        <f>+計算!Y35</f>
        <v>0</v>
      </c>
      <c r="L39" s="73">
        <f>+計算!AC35</f>
        <v>0</v>
      </c>
      <c r="M39" s="166">
        <f>+計算!R35</f>
        <v>0</v>
      </c>
      <c r="N39" s="167">
        <f>+計算!S35</f>
        <v>0</v>
      </c>
      <c r="O39" s="145">
        <f>+計算!T35</f>
        <v>0</v>
      </c>
      <c r="P39" s="73">
        <f>+計算!Z35</f>
        <v>0</v>
      </c>
      <c r="Q39" s="73">
        <f>+計算!AD35</f>
        <v>0</v>
      </c>
      <c r="R39" s="166">
        <f t="shared" si="0"/>
        <v>0</v>
      </c>
      <c r="S39" s="167">
        <f t="shared" si="1"/>
        <v>0</v>
      </c>
      <c r="T39" s="145">
        <f t="shared" si="2"/>
        <v>0</v>
      </c>
      <c r="U39" s="73">
        <f t="shared" si="3"/>
        <v>0</v>
      </c>
      <c r="V39" s="73">
        <f t="shared" si="4"/>
        <v>0</v>
      </c>
    </row>
    <row r="40" spans="1:22" ht="13.5" customHeight="1" x14ac:dyDescent="0.15">
      <c r="A40" s="150">
        <v>65</v>
      </c>
      <c r="B40" s="60" t="s">
        <v>242</v>
      </c>
      <c r="C40" s="158">
        <f>+計算!D36</f>
        <v>0</v>
      </c>
      <c r="D40" s="159">
        <f>+計算!E36</f>
        <v>0</v>
      </c>
      <c r="E40" s="160">
        <f>+計算!F36</f>
        <v>0</v>
      </c>
      <c r="F40" s="65">
        <f>+計算!X36</f>
        <v>0</v>
      </c>
      <c r="G40" s="65">
        <f>+計算!AB36</f>
        <v>0</v>
      </c>
      <c r="H40" s="158">
        <f>+計算!J36</f>
        <v>0</v>
      </c>
      <c r="I40" s="159">
        <f>+計算!K36</f>
        <v>0</v>
      </c>
      <c r="J40" s="160">
        <f>+計算!L36</f>
        <v>0</v>
      </c>
      <c r="K40" s="65">
        <f>+計算!Y36</f>
        <v>0</v>
      </c>
      <c r="L40" s="65">
        <f>+計算!AC36</f>
        <v>0</v>
      </c>
      <c r="M40" s="158">
        <f>+計算!R36</f>
        <v>0</v>
      </c>
      <c r="N40" s="159">
        <f>+計算!S36</f>
        <v>0</v>
      </c>
      <c r="O40" s="160">
        <f>+計算!T36</f>
        <v>0</v>
      </c>
      <c r="P40" s="65">
        <f>+計算!Z36</f>
        <v>0</v>
      </c>
      <c r="Q40" s="65">
        <f>+計算!AD36</f>
        <v>0</v>
      </c>
      <c r="R40" s="158">
        <f t="shared" si="0"/>
        <v>0</v>
      </c>
      <c r="S40" s="159">
        <f t="shared" si="1"/>
        <v>0</v>
      </c>
      <c r="T40" s="160">
        <f t="shared" si="2"/>
        <v>0</v>
      </c>
      <c r="U40" s="65">
        <f t="shared" si="3"/>
        <v>0</v>
      </c>
      <c r="V40" s="65">
        <f t="shared" si="4"/>
        <v>0</v>
      </c>
    </row>
    <row r="41" spans="1:22" ht="13.5" customHeight="1" x14ac:dyDescent="0.15">
      <c r="A41" s="150">
        <v>66</v>
      </c>
      <c r="B41" s="60" t="s">
        <v>28</v>
      </c>
      <c r="C41" s="158">
        <f>+計算!D37</f>
        <v>0</v>
      </c>
      <c r="D41" s="159">
        <f>+計算!E37</f>
        <v>0</v>
      </c>
      <c r="E41" s="160">
        <f>+計算!F37</f>
        <v>0</v>
      </c>
      <c r="F41" s="65">
        <f>+計算!X37</f>
        <v>0</v>
      </c>
      <c r="G41" s="65">
        <f>+計算!AB37</f>
        <v>0</v>
      </c>
      <c r="H41" s="158">
        <f>+計算!J37</f>
        <v>0</v>
      </c>
      <c r="I41" s="159">
        <f>+計算!K37</f>
        <v>0</v>
      </c>
      <c r="J41" s="160">
        <f>+計算!L37</f>
        <v>0</v>
      </c>
      <c r="K41" s="65">
        <f>+計算!Y37</f>
        <v>0</v>
      </c>
      <c r="L41" s="65">
        <f>+計算!AC37</f>
        <v>0</v>
      </c>
      <c r="M41" s="158">
        <f>+計算!R37</f>
        <v>0</v>
      </c>
      <c r="N41" s="159">
        <f>+計算!S37</f>
        <v>0</v>
      </c>
      <c r="O41" s="160">
        <f>+計算!T37</f>
        <v>0</v>
      </c>
      <c r="P41" s="65">
        <f>+計算!Z37</f>
        <v>0</v>
      </c>
      <c r="Q41" s="65">
        <f>+計算!AD37</f>
        <v>0</v>
      </c>
      <c r="R41" s="158">
        <f t="shared" si="0"/>
        <v>0</v>
      </c>
      <c r="S41" s="159">
        <f t="shared" si="1"/>
        <v>0</v>
      </c>
      <c r="T41" s="160">
        <f t="shared" si="2"/>
        <v>0</v>
      </c>
      <c r="U41" s="65">
        <f t="shared" si="3"/>
        <v>0</v>
      </c>
      <c r="V41" s="65">
        <f t="shared" si="4"/>
        <v>0</v>
      </c>
    </row>
    <row r="42" spans="1:22" ht="13.5" customHeight="1" x14ac:dyDescent="0.15">
      <c r="A42" s="150">
        <v>67</v>
      </c>
      <c r="B42" s="60" t="s">
        <v>29</v>
      </c>
      <c r="C42" s="158">
        <f>+計算!D38</f>
        <v>0</v>
      </c>
      <c r="D42" s="159">
        <f>+計算!E38</f>
        <v>0</v>
      </c>
      <c r="E42" s="160">
        <f>+計算!F38</f>
        <v>0</v>
      </c>
      <c r="F42" s="65">
        <f>+計算!X38</f>
        <v>0</v>
      </c>
      <c r="G42" s="65">
        <f>+計算!AB38</f>
        <v>0</v>
      </c>
      <c r="H42" s="158">
        <f>+計算!J38</f>
        <v>0</v>
      </c>
      <c r="I42" s="159">
        <f>+計算!K38</f>
        <v>0</v>
      </c>
      <c r="J42" s="160">
        <f>+計算!L38</f>
        <v>0</v>
      </c>
      <c r="K42" s="65">
        <f>+計算!Y38</f>
        <v>0</v>
      </c>
      <c r="L42" s="65">
        <f>+計算!AC38</f>
        <v>0</v>
      </c>
      <c r="M42" s="158">
        <f>+計算!R38</f>
        <v>0</v>
      </c>
      <c r="N42" s="159">
        <f>+計算!S38</f>
        <v>0</v>
      </c>
      <c r="O42" s="160">
        <f>+計算!T38</f>
        <v>0</v>
      </c>
      <c r="P42" s="65">
        <f>+計算!Z38</f>
        <v>0</v>
      </c>
      <c r="Q42" s="65">
        <f>+計算!AD38</f>
        <v>0</v>
      </c>
      <c r="R42" s="158">
        <f t="shared" si="0"/>
        <v>0</v>
      </c>
      <c r="S42" s="159">
        <f t="shared" si="1"/>
        <v>0</v>
      </c>
      <c r="T42" s="160">
        <f t="shared" si="2"/>
        <v>0</v>
      </c>
      <c r="U42" s="65">
        <f t="shared" si="3"/>
        <v>0</v>
      </c>
      <c r="V42" s="65">
        <f t="shared" si="4"/>
        <v>0</v>
      </c>
    </row>
    <row r="43" spans="1:22" ht="13.5" customHeight="1" x14ac:dyDescent="0.15">
      <c r="A43" s="152">
        <v>68</v>
      </c>
      <c r="B43" s="62" t="s">
        <v>30</v>
      </c>
      <c r="C43" s="168">
        <f>+計算!D39</f>
        <v>0</v>
      </c>
      <c r="D43" s="169">
        <f>+計算!E39</f>
        <v>0</v>
      </c>
      <c r="E43" s="170">
        <f>+計算!F39</f>
        <v>0</v>
      </c>
      <c r="F43" s="74">
        <f>+計算!X39</f>
        <v>0</v>
      </c>
      <c r="G43" s="74">
        <f>+計算!AB39</f>
        <v>0</v>
      </c>
      <c r="H43" s="168">
        <f>+計算!J39</f>
        <v>0</v>
      </c>
      <c r="I43" s="169">
        <f>+計算!K39</f>
        <v>0</v>
      </c>
      <c r="J43" s="170">
        <f>+計算!L39</f>
        <v>0</v>
      </c>
      <c r="K43" s="74">
        <f>+計算!Y39</f>
        <v>0</v>
      </c>
      <c r="L43" s="74">
        <f>+計算!AC39</f>
        <v>0</v>
      </c>
      <c r="M43" s="168">
        <f>+計算!R39</f>
        <v>0</v>
      </c>
      <c r="N43" s="169">
        <f>+計算!S39</f>
        <v>0</v>
      </c>
      <c r="O43" s="170">
        <f>+計算!T39</f>
        <v>0</v>
      </c>
      <c r="P43" s="74">
        <f>+計算!Z39</f>
        <v>0</v>
      </c>
      <c r="Q43" s="74">
        <f>+計算!AD39</f>
        <v>0</v>
      </c>
      <c r="R43" s="168">
        <f t="shared" si="0"/>
        <v>0</v>
      </c>
      <c r="S43" s="169">
        <f t="shared" si="1"/>
        <v>0</v>
      </c>
      <c r="T43" s="170">
        <f t="shared" si="2"/>
        <v>0</v>
      </c>
      <c r="U43" s="74">
        <f t="shared" si="3"/>
        <v>0</v>
      </c>
      <c r="V43" s="74">
        <f t="shared" si="4"/>
        <v>0</v>
      </c>
    </row>
    <row r="44" spans="1:22" ht="13.5" customHeight="1" x14ac:dyDescent="0.15">
      <c r="A44" s="153">
        <v>69</v>
      </c>
      <c r="B44" s="60" t="s">
        <v>31</v>
      </c>
      <c r="C44" s="161">
        <f>+計算!D40</f>
        <v>0</v>
      </c>
      <c r="D44" s="162">
        <f>+計算!E40</f>
        <v>0</v>
      </c>
      <c r="E44" s="149">
        <f>+計算!F40</f>
        <v>0</v>
      </c>
      <c r="F44" s="65">
        <f>+計算!X40</f>
        <v>0</v>
      </c>
      <c r="G44" s="65">
        <f>+計算!AB40</f>
        <v>0</v>
      </c>
      <c r="H44" s="161">
        <f>+計算!J40</f>
        <v>0</v>
      </c>
      <c r="I44" s="162">
        <f>+計算!K40</f>
        <v>0</v>
      </c>
      <c r="J44" s="149">
        <f>+計算!L40</f>
        <v>0</v>
      </c>
      <c r="K44" s="65">
        <f>+計算!Y40</f>
        <v>0</v>
      </c>
      <c r="L44" s="65">
        <f>+計算!AC40</f>
        <v>0</v>
      </c>
      <c r="M44" s="161">
        <f>+計算!R40</f>
        <v>0</v>
      </c>
      <c r="N44" s="162">
        <f>+計算!S40</f>
        <v>0</v>
      </c>
      <c r="O44" s="149">
        <f>+計算!T40</f>
        <v>0</v>
      </c>
      <c r="P44" s="65">
        <f>+計算!Z40</f>
        <v>0</v>
      </c>
      <c r="Q44" s="65">
        <f>+計算!AD40</f>
        <v>0</v>
      </c>
      <c r="R44" s="161">
        <f t="shared" si="0"/>
        <v>0</v>
      </c>
      <c r="S44" s="162">
        <f t="shared" si="1"/>
        <v>0</v>
      </c>
      <c r="T44" s="149">
        <f t="shared" si="2"/>
        <v>0</v>
      </c>
      <c r="U44" s="65">
        <f t="shared" si="3"/>
        <v>0</v>
      </c>
      <c r="V44" s="65">
        <f t="shared" si="4"/>
        <v>0</v>
      </c>
    </row>
    <row r="45" spans="1:22" ht="13.5" customHeight="1" x14ac:dyDescent="0.15">
      <c r="A45" s="154"/>
      <c r="B45" s="67" t="s">
        <v>104</v>
      </c>
      <c r="C45" s="163">
        <f t="shared" ref="C45:M45" si="5">SUM(C9:C44)</f>
        <v>0</v>
      </c>
      <c r="D45" s="164">
        <f t="shared" si="5"/>
        <v>0</v>
      </c>
      <c r="E45" s="165">
        <f t="shared" si="5"/>
        <v>0</v>
      </c>
      <c r="F45" s="72">
        <f t="shared" si="5"/>
        <v>0</v>
      </c>
      <c r="G45" s="72">
        <f t="shared" si="5"/>
        <v>0</v>
      </c>
      <c r="H45" s="163">
        <f t="shared" si="5"/>
        <v>0</v>
      </c>
      <c r="I45" s="164">
        <f t="shared" si="5"/>
        <v>0</v>
      </c>
      <c r="J45" s="165">
        <f t="shared" si="5"/>
        <v>0</v>
      </c>
      <c r="K45" s="72">
        <f t="shared" si="5"/>
        <v>0</v>
      </c>
      <c r="L45" s="72">
        <f t="shared" si="5"/>
        <v>0</v>
      </c>
      <c r="M45" s="163">
        <f t="shared" si="5"/>
        <v>0</v>
      </c>
      <c r="N45" s="164">
        <f t="shared" ref="N45:U45" si="6">SUM(N9:N44)</f>
        <v>0</v>
      </c>
      <c r="O45" s="165">
        <f t="shared" si="6"/>
        <v>0</v>
      </c>
      <c r="P45" s="72">
        <f t="shared" si="6"/>
        <v>0</v>
      </c>
      <c r="Q45" s="72">
        <f t="shared" si="6"/>
        <v>0</v>
      </c>
      <c r="R45" s="163">
        <f t="shared" si="6"/>
        <v>0</v>
      </c>
      <c r="S45" s="164">
        <f t="shared" si="6"/>
        <v>0</v>
      </c>
      <c r="T45" s="165">
        <f t="shared" si="6"/>
        <v>0</v>
      </c>
      <c r="U45" s="72">
        <f t="shared" si="6"/>
        <v>0</v>
      </c>
      <c r="V45" s="72">
        <f>SUM(V9:V44)</f>
        <v>0</v>
      </c>
    </row>
    <row r="46" spans="1:22" x14ac:dyDescent="0.15">
      <c r="A46" s="171" t="s">
        <v>211</v>
      </c>
    </row>
  </sheetData>
  <phoneticPr fontId="7"/>
  <printOptions horizontalCentered="1"/>
  <pageMargins left="0.70866141732283472" right="0.70866141732283472" top="0.74803149606299213" bottom="0.74803149606299213" header="0.31496062992125984" footer="0.31496062992125984"/>
  <pageSetup paperSize="9" scale="7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O61"/>
  <sheetViews>
    <sheetView showGridLines="0" workbookViewId="0"/>
  </sheetViews>
  <sheetFormatPr defaultColWidth="9.33203125" defaultRowHeight="11.25" x14ac:dyDescent="0.15"/>
  <cols>
    <col min="1" max="2" width="4" style="205" customWidth="1"/>
    <col min="3" max="7" width="8.33203125" style="205" customWidth="1"/>
    <col min="8" max="9" width="4.1640625" style="205" customWidth="1"/>
    <col min="10" max="10" width="8.33203125" style="205" customWidth="1"/>
    <col min="11" max="11" width="8" style="205" customWidth="1"/>
    <col min="12" max="12" width="4.1640625" style="205" customWidth="1"/>
    <col min="13" max="13" width="13.6640625" style="205" bestFit="1" customWidth="1"/>
    <col min="14" max="14" width="14.5" style="205" bestFit="1" customWidth="1"/>
    <col min="15" max="15" width="8.33203125" style="205" customWidth="1"/>
    <col min="16" max="16384" width="9.33203125" style="205"/>
  </cols>
  <sheetData>
    <row r="1" spans="1:15" ht="13.5" customHeight="1" x14ac:dyDescent="0.15">
      <c r="A1" s="283" t="s">
        <v>187</v>
      </c>
    </row>
    <row r="2" spans="1:15" ht="13.5" customHeight="1" x14ac:dyDescent="0.15">
      <c r="O2" s="218" t="str">
        <f>+"（単位："&amp;データ入力表!E6&amp;"、人）"</f>
        <v>（単位：円、人）</v>
      </c>
    </row>
    <row r="3" spans="1:15" ht="13.5" customHeight="1" x14ac:dyDescent="0.15">
      <c r="A3" s="205" t="s">
        <v>188</v>
      </c>
      <c r="D3" s="205" t="str">
        <f>+データ入力表!D3</f>
        <v>〇〇工場の設備投資がもたらす経済波及効果分析</v>
      </c>
      <c r="O3" s="218"/>
    </row>
    <row r="4" spans="1:15" ht="11.25" customHeight="1" x14ac:dyDescent="0.15">
      <c r="O4" s="218"/>
    </row>
    <row r="5" spans="1:15" ht="13.5" customHeight="1" x14ac:dyDescent="0.15">
      <c r="C5" s="139" t="s">
        <v>165</v>
      </c>
      <c r="D5" s="206"/>
      <c r="E5" s="206"/>
      <c r="F5" s="207"/>
      <c r="G5" s="207"/>
      <c r="H5" s="207"/>
      <c r="I5" s="207"/>
      <c r="J5" s="207"/>
      <c r="K5" s="140"/>
      <c r="L5" s="215"/>
      <c r="M5" s="215"/>
    </row>
    <row r="6" spans="1:15" ht="13.5" customHeight="1" x14ac:dyDescent="0.15">
      <c r="C6" s="208"/>
      <c r="D6" s="209"/>
      <c r="E6" s="209"/>
      <c r="F6" s="210"/>
      <c r="G6" s="209">
        <f>+計算!C41</f>
        <v>0</v>
      </c>
      <c r="H6" s="210"/>
      <c r="I6" s="210"/>
      <c r="J6" s="210"/>
      <c r="K6" s="147"/>
      <c r="L6" s="215"/>
      <c r="M6" s="215"/>
    </row>
    <row r="7" spans="1:15" ht="13.5" customHeight="1" x14ac:dyDescent="0.15">
      <c r="C7" s="211"/>
      <c r="D7" s="211"/>
      <c r="E7" s="211"/>
      <c r="F7" s="211"/>
    </row>
    <row r="8" spans="1:15" ht="13.5" customHeight="1" thickBot="1" x14ac:dyDescent="0.2">
      <c r="C8" s="211"/>
      <c r="D8" s="211"/>
      <c r="E8" s="211" t="s">
        <v>179</v>
      </c>
      <c r="F8" s="211"/>
    </row>
    <row r="9" spans="1:15" ht="13.5" customHeight="1" thickTop="1" x14ac:dyDescent="0.15">
      <c r="A9" s="463" t="s">
        <v>143</v>
      </c>
      <c r="B9" s="256"/>
      <c r="C9" s="257"/>
      <c r="D9" s="257"/>
      <c r="E9" s="257"/>
      <c r="F9" s="257"/>
      <c r="G9" s="258"/>
      <c r="H9" s="258"/>
      <c r="I9" s="258"/>
      <c r="J9" s="258"/>
      <c r="K9" s="258"/>
      <c r="L9" s="259"/>
    </row>
    <row r="10" spans="1:15" ht="13.5" customHeight="1" x14ac:dyDescent="0.15">
      <c r="A10" s="464"/>
      <c r="B10" s="260"/>
      <c r="C10" s="219" t="s">
        <v>166</v>
      </c>
      <c r="D10" s="220"/>
      <c r="E10" s="220"/>
      <c r="F10" s="221"/>
      <c r="G10" s="221"/>
      <c r="H10" s="221"/>
      <c r="I10" s="221"/>
      <c r="J10" s="221"/>
      <c r="K10" s="222"/>
      <c r="L10" s="261"/>
      <c r="M10" s="215" t="s">
        <v>444</v>
      </c>
      <c r="N10" s="213" t="s">
        <v>445</v>
      </c>
      <c r="O10" s="214">
        <f>+計算!X41</f>
        <v>0</v>
      </c>
    </row>
    <row r="11" spans="1:15" ht="13.5" customHeight="1" x14ac:dyDescent="0.15">
      <c r="A11" s="464"/>
      <c r="B11" s="260"/>
      <c r="C11" s="223"/>
      <c r="D11" s="224"/>
      <c r="E11" s="224"/>
      <c r="F11" s="225"/>
      <c r="G11" s="224">
        <f>+計算!D41</f>
        <v>0</v>
      </c>
      <c r="H11" s="225"/>
      <c r="I11" s="225"/>
      <c r="J11" s="225"/>
      <c r="K11" s="226"/>
      <c r="L11" s="261"/>
      <c r="M11" s="215" t="s">
        <v>186</v>
      </c>
      <c r="N11" s="213" t="s">
        <v>173</v>
      </c>
      <c r="O11" s="214">
        <f>+計算!AB41</f>
        <v>0</v>
      </c>
    </row>
    <row r="12" spans="1:15" ht="13.5" customHeight="1" x14ac:dyDescent="0.15">
      <c r="A12" s="464"/>
      <c r="B12" s="260"/>
      <c r="C12" s="227"/>
      <c r="D12" s="227"/>
      <c r="E12" s="227"/>
      <c r="F12" s="227"/>
      <c r="G12" s="228"/>
      <c r="H12" s="228"/>
      <c r="I12" s="228"/>
      <c r="J12" s="228"/>
      <c r="K12" s="228"/>
      <c r="L12" s="261"/>
    </row>
    <row r="13" spans="1:15" ht="13.5" customHeight="1" x14ac:dyDescent="0.15">
      <c r="A13" s="464"/>
      <c r="B13" s="260"/>
      <c r="C13" s="227"/>
      <c r="D13" s="227"/>
      <c r="E13" s="227" t="s">
        <v>180</v>
      </c>
      <c r="F13" s="227"/>
      <c r="G13" s="228"/>
      <c r="H13" s="228"/>
      <c r="I13" s="228" t="s">
        <v>178</v>
      </c>
      <c r="J13" s="228"/>
      <c r="K13" s="228"/>
      <c r="L13" s="261"/>
    </row>
    <row r="14" spans="1:15" ht="13.5" customHeight="1" x14ac:dyDescent="0.15">
      <c r="A14" s="464"/>
      <c r="B14" s="260"/>
      <c r="C14" s="227"/>
      <c r="D14" s="227"/>
      <c r="E14" s="227"/>
      <c r="F14" s="227"/>
      <c r="G14" s="228"/>
      <c r="H14" s="228"/>
      <c r="I14" s="228" t="s">
        <v>177</v>
      </c>
      <c r="J14" s="228"/>
      <c r="K14" s="228"/>
      <c r="L14" s="261"/>
    </row>
    <row r="15" spans="1:15" ht="13.5" customHeight="1" x14ac:dyDescent="0.15">
      <c r="A15" s="464"/>
      <c r="B15" s="260"/>
      <c r="C15" s="219" t="s">
        <v>167</v>
      </c>
      <c r="D15" s="221"/>
      <c r="E15" s="220"/>
      <c r="F15" s="229"/>
      <c r="G15" s="230" t="s">
        <v>139</v>
      </c>
      <c r="H15" s="221"/>
      <c r="I15" s="221"/>
      <c r="J15" s="221"/>
      <c r="K15" s="222">
        <f>+計算!E41</f>
        <v>0</v>
      </c>
      <c r="L15" s="261"/>
      <c r="M15" s="215"/>
    </row>
    <row r="16" spans="1:15" ht="13.5" customHeight="1" x14ac:dyDescent="0.15">
      <c r="A16" s="464"/>
      <c r="B16" s="260"/>
      <c r="C16" s="223"/>
      <c r="D16" s="224"/>
      <c r="E16" s="224">
        <f>+計算!G41</f>
        <v>0</v>
      </c>
      <c r="F16" s="231"/>
      <c r="G16" s="232"/>
      <c r="H16" s="233" t="s">
        <v>168</v>
      </c>
      <c r="I16" s="234"/>
      <c r="J16" s="234"/>
      <c r="K16" s="235">
        <f>+計算!F41</f>
        <v>0</v>
      </c>
      <c r="L16" s="261"/>
      <c r="M16" s="215"/>
    </row>
    <row r="17" spans="1:15" ht="13.5" customHeight="1" thickBot="1" x14ac:dyDescent="0.2">
      <c r="A17" s="465"/>
      <c r="B17" s="262"/>
      <c r="C17" s="263"/>
      <c r="D17" s="263"/>
      <c r="E17" s="263"/>
      <c r="F17" s="263"/>
      <c r="G17" s="264"/>
      <c r="H17" s="264"/>
      <c r="I17" s="264"/>
      <c r="J17" s="264"/>
      <c r="K17" s="264"/>
      <c r="L17" s="265"/>
      <c r="M17" s="215"/>
    </row>
    <row r="18" spans="1:15" ht="13.5" customHeight="1" thickTop="1" x14ac:dyDescent="0.15">
      <c r="D18" s="211"/>
      <c r="E18" s="211"/>
    </row>
    <row r="19" spans="1:15" ht="13.5" customHeight="1" x14ac:dyDescent="0.15">
      <c r="D19" s="211" t="s">
        <v>179</v>
      </c>
      <c r="F19" s="205" t="s">
        <v>181</v>
      </c>
    </row>
    <row r="20" spans="1:15" ht="13.5" customHeight="1" x14ac:dyDescent="0.15">
      <c r="D20" s="211"/>
      <c r="E20" s="211"/>
    </row>
    <row r="21" spans="1:15" ht="13.5" customHeight="1" x14ac:dyDescent="0.15">
      <c r="C21" s="212" t="s">
        <v>169</v>
      </c>
      <c r="D21" s="140"/>
      <c r="E21" s="212" t="s">
        <v>170</v>
      </c>
      <c r="F21" s="140"/>
    </row>
    <row r="22" spans="1:15" ht="13.5" customHeight="1" x14ac:dyDescent="0.15">
      <c r="C22" s="146"/>
      <c r="D22" s="147">
        <f>+計算!H41</f>
        <v>0</v>
      </c>
      <c r="E22" s="146"/>
      <c r="F22" s="147">
        <f>+計算!I41</f>
        <v>0</v>
      </c>
    </row>
    <row r="23" spans="1:15" ht="13.5" customHeight="1" x14ac:dyDescent="0.15"/>
    <row r="24" spans="1:15" ht="13.5" customHeight="1" thickBot="1" x14ac:dyDescent="0.2">
      <c r="D24" s="205" t="s">
        <v>182</v>
      </c>
    </row>
    <row r="25" spans="1:15" ht="13.5" customHeight="1" thickTop="1" x14ac:dyDescent="0.15">
      <c r="A25" s="457" t="s">
        <v>185</v>
      </c>
      <c r="B25" s="266"/>
      <c r="C25" s="267"/>
      <c r="D25" s="267"/>
      <c r="E25" s="267"/>
      <c r="F25" s="267"/>
      <c r="G25" s="267"/>
      <c r="H25" s="268"/>
    </row>
    <row r="26" spans="1:15" ht="13.5" customHeight="1" x14ac:dyDescent="0.15">
      <c r="A26" s="458"/>
      <c r="B26" s="269"/>
      <c r="C26" s="236" t="s">
        <v>171</v>
      </c>
      <c r="D26" s="237"/>
      <c r="E26" s="237"/>
      <c r="F26" s="237"/>
      <c r="G26" s="238"/>
      <c r="H26" s="270"/>
      <c r="M26" s="215" t="s">
        <v>444</v>
      </c>
      <c r="N26" s="213" t="s">
        <v>445</v>
      </c>
      <c r="O26" s="214">
        <f>+計算!Y41</f>
        <v>0</v>
      </c>
    </row>
    <row r="27" spans="1:15" ht="13.5" customHeight="1" x14ac:dyDescent="0.15">
      <c r="A27" s="458"/>
      <c r="B27" s="269"/>
      <c r="C27" s="239" t="s">
        <v>172</v>
      </c>
      <c r="D27" s="240"/>
      <c r="E27" s="240"/>
      <c r="F27" s="240"/>
      <c r="G27" s="241">
        <f>+計算!J41</f>
        <v>0</v>
      </c>
      <c r="H27" s="270"/>
      <c r="M27" s="215" t="s">
        <v>186</v>
      </c>
      <c r="N27" s="213" t="s">
        <v>173</v>
      </c>
      <c r="O27" s="214">
        <f>+計算!AC41</f>
        <v>0</v>
      </c>
    </row>
    <row r="28" spans="1:15" ht="13.5" customHeight="1" x14ac:dyDescent="0.15">
      <c r="A28" s="458"/>
      <c r="B28" s="269"/>
      <c r="C28" s="242"/>
      <c r="D28" s="242"/>
      <c r="E28" s="242"/>
      <c r="F28" s="242"/>
      <c r="G28" s="242"/>
      <c r="H28" s="270"/>
    </row>
    <row r="29" spans="1:15" ht="13.5" customHeight="1" x14ac:dyDescent="0.15">
      <c r="A29" s="458"/>
      <c r="B29" s="269"/>
      <c r="C29" s="242"/>
      <c r="D29" s="242" t="s">
        <v>178</v>
      </c>
      <c r="E29" s="242"/>
      <c r="F29" s="242"/>
      <c r="G29" s="242"/>
      <c r="H29" s="270"/>
    </row>
    <row r="30" spans="1:15" ht="13.5" customHeight="1" x14ac:dyDescent="0.15">
      <c r="A30" s="458"/>
      <c r="B30" s="269"/>
      <c r="C30" s="242"/>
      <c r="D30" s="242" t="s">
        <v>177</v>
      </c>
      <c r="E30" s="242"/>
      <c r="F30" s="242"/>
      <c r="G30" s="242"/>
      <c r="H30" s="270"/>
    </row>
    <row r="31" spans="1:15" ht="13.5" customHeight="1" x14ac:dyDescent="0.15">
      <c r="A31" s="458"/>
      <c r="B31" s="269"/>
      <c r="C31" s="242"/>
      <c r="D31" s="242"/>
      <c r="E31" s="242"/>
      <c r="F31" s="242"/>
      <c r="G31" s="242"/>
      <c r="H31" s="270"/>
    </row>
    <row r="32" spans="1:15" ht="13.5" customHeight="1" x14ac:dyDescent="0.15">
      <c r="A32" s="458"/>
      <c r="B32" s="269"/>
      <c r="C32" s="236" t="s">
        <v>139</v>
      </c>
      <c r="D32" s="237"/>
      <c r="E32" s="237"/>
      <c r="F32" s="238">
        <f>+計算!K41</f>
        <v>0</v>
      </c>
      <c r="G32" s="242"/>
      <c r="H32" s="270"/>
    </row>
    <row r="33" spans="1:10" ht="13.5" customHeight="1" x14ac:dyDescent="0.15">
      <c r="A33" s="458"/>
      <c r="B33" s="269"/>
      <c r="C33" s="239"/>
      <c r="D33" s="243" t="s">
        <v>168</v>
      </c>
      <c r="E33" s="244"/>
      <c r="F33" s="245">
        <f>+計算!L41</f>
        <v>0</v>
      </c>
      <c r="G33" s="242"/>
      <c r="H33" s="270"/>
    </row>
    <row r="34" spans="1:10" ht="13.5" customHeight="1" thickBot="1" x14ac:dyDescent="0.2">
      <c r="A34" s="459"/>
      <c r="B34" s="271"/>
      <c r="C34" s="272"/>
      <c r="D34" s="272"/>
      <c r="E34" s="272"/>
      <c r="F34" s="272"/>
      <c r="G34" s="272"/>
      <c r="H34" s="273"/>
    </row>
    <row r="35" spans="1:10" ht="13.5" customHeight="1" thickTop="1" x14ac:dyDescent="0.15">
      <c r="A35" s="217"/>
    </row>
    <row r="36" spans="1:10" ht="13.5" customHeight="1" x14ac:dyDescent="0.15"/>
    <row r="37" spans="1:10" ht="13.5" customHeight="1" x14ac:dyDescent="0.15">
      <c r="C37" s="212" t="s">
        <v>168</v>
      </c>
      <c r="D37" s="207"/>
      <c r="E37" s="207"/>
      <c r="F37" s="207"/>
      <c r="G37" s="140"/>
    </row>
    <row r="38" spans="1:10" ht="13.5" customHeight="1" x14ac:dyDescent="0.15">
      <c r="C38" s="146" t="s">
        <v>174</v>
      </c>
      <c r="D38" s="210"/>
      <c r="E38" s="210"/>
      <c r="F38" s="210"/>
      <c r="G38" s="147">
        <f>+K16+F33</f>
        <v>0</v>
      </c>
    </row>
    <row r="39" spans="1:10" ht="13.5" customHeight="1" x14ac:dyDescent="0.15"/>
    <row r="40" spans="1:10" ht="13.5" customHeight="1" x14ac:dyDescent="0.15">
      <c r="E40" s="205" t="s">
        <v>281</v>
      </c>
      <c r="J40" s="216"/>
    </row>
    <row r="41" spans="1:10" ht="13.5" customHeight="1" x14ac:dyDescent="0.15"/>
    <row r="42" spans="1:10" ht="13.5" customHeight="1" x14ac:dyDescent="0.15">
      <c r="C42" s="212" t="s">
        <v>175</v>
      </c>
      <c r="D42" s="207"/>
      <c r="E42" s="207"/>
      <c r="F42" s="140"/>
    </row>
    <row r="43" spans="1:10" ht="13.5" customHeight="1" x14ac:dyDescent="0.15">
      <c r="C43" s="146"/>
      <c r="D43" s="210"/>
      <c r="E43" s="210"/>
      <c r="F43" s="147">
        <f>+計算!O41</f>
        <v>0</v>
      </c>
    </row>
    <row r="44" spans="1:10" ht="13.5" customHeight="1" x14ac:dyDescent="0.15">
      <c r="D44" s="211" t="s">
        <v>183</v>
      </c>
      <c r="E44" s="211"/>
    </row>
    <row r="45" spans="1:10" ht="13.5" customHeight="1" x14ac:dyDescent="0.15"/>
    <row r="46" spans="1:10" ht="13.5" customHeight="1" x14ac:dyDescent="0.15">
      <c r="D46" s="211" t="s">
        <v>179</v>
      </c>
      <c r="E46" s="211"/>
      <c r="F46" s="205" t="s">
        <v>181</v>
      </c>
    </row>
    <row r="47" spans="1:10" ht="13.5" customHeight="1" x14ac:dyDescent="0.15">
      <c r="C47" s="212" t="s">
        <v>169</v>
      </c>
      <c r="D47" s="140"/>
      <c r="E47" s="212" t="s">
        <v>170</v>
      </c>
      <c r="F47" s="140"/>
    </row>
    <row r="48" spans="1:10" ht="13.5" customHeight="1" x14ac:dyDescent="0.15">
      <c r="C48" s="146"/>
      <c r="D48" s="147">
        <f>+計算!P41</f>
        <v>0</v>
      </c>
      <c r="E48" s="146"/>
      <c r="F48" s="147">
        <f>+計算!Q41</f>
        <v>0</v>
      </c>
    </row>
    <row r="49" spans="1:15" ht="13.5" customHeight="1" x14ac:dyDescent="0.15">
      <c r="E49" s="215"/>
      <c r="F49" s="215"/>
    </row>
    <row r="50" spans="1:15" ht="13.5" customHeight="1" thickBot="1" x14ac:dyDescent="0.2">
      <c r="D50" s="205" t="s">
        <v>182</v>
      </c>
    </row>
    <row r="51" spans="1:15" ht="13.5" customHeight="1" thickTop="1" x14ac:dyDescent="0.15">
      <c r="A51" s="460" t="s">
        <v>184</v>
      </c>
      <c r="B51" s="274"/>
      <c r="C51" s="275"/>
      <c r="D51" s="275"/>
      <c r="E51" s="275"/>
      <c r="F51" s="275"/>
      <c r="G51" s="275"/>
      <c r="H51" s="276"/>
    </row>
    <row r="52" spans="1:15" ht="13.5" customHeight="1" x14ac:dyDescent="0.15">
      <c r="A52" s="461"/>
      <c r="B52" s="277"/>
      <c r="C52" s="246" t="s">
        <v>176</v>
      </c>
      <c r="D52" s="247"/>
      <c r="E52" s="247"/>
      <c r="F52" s="247"/>
      <c r="G52" s="248"/>
      <c r="H52" s="278"/>
      <c r="M52" s="215" t="s">
        <v>444</v>
      </c>
      <c r="N52" s="213" t="s">
        <v>445</v>
      </c>
      <c r="O52" s="214">
        <f>+計算!Z41</f>
        <v>0</v>
      </c>
    </row>
    <row r="53" spans="1:15" ht="13.5" customHeight="1" x14ac:dyDescent="0.15">
      <c r="A53" s="461"/>
      <c r="B53" s="277"/>
      <c r="C53" s="249" t="s">
        <v>172</v>
      </c>
      <c r="D53" s="250"/>
      <c r="E53" s="250"/>
      <c r="F53" s="250"/>
      <c r="G53" s="251">
        <f>+計算!R41</f>
        <v>0</v>
      </c>
      <c r="H53" s="278"/>
      <c r="M53" s="215" t="s">
        <v>186</v>
      </c>
      <c r="N53" s="213" t="s">
        <v>173</v>
      </c>
      <c r="O53" s="214">
        <f>+計算!AD41</f>
        <v>0</v>
      </c>
    </row>
    <row r="54" spans="1:15" ht="13.5" customHeight="1" x14ac:dyDescent="0.15">
      <c r="A54" s="461"/>
      <c r="B54" s="277"/>
      <c r="C54" s="252"/>
      <c r="D54" s="252"/>
      <c r="E54" s="252"/>
      <c r="F54" s="252"/>
      <c r="G54" s="252"/>
      <c r="H54" s="278"/>
    </row>
    <row r="55" spans="1:15" ht="13.5" customHeight="1" x14ac:dyDescent="0.15">
      <c r="A55" s="461"/>
      <c r="B55" s="277"/>
      <c r="C55" s="252"/>
      <c r="D55" s="252" t="s">
        <v>178</v>
      </c>
      <c r="E55" s="252"/>
      <c r="F55" s="252"/>
      <c r="G55" s="252"/>
      <c r="H55" s="278"/>
    </row>
    <row r="56" spans="1:15" ht="13.5" customHeight="1" x14ac:dyDescent="0.15">
      <c r="A56" s="461"/>
      <c r="B56" s="277"/>
      <c r="C56" s="252"/>
      <c r="D56" s="252" t="s">
        <v>177</v>
      </c>
      <c r="E56" s="252"/>
      <c r="F56" s="252"/>
      <c r="G56" s="252"/>
      <c r="H56" s="278"/>
    </row>
    <row r="57" spans="1:15" ht="13.5" customHeight="1" x14ac:dyDescent="0.15">
      <c r="A57" s="461"/>
      <c r="B57" s="277"/>
      <c r="C57" s="252"/>
      <c r="D57" s="252"/>
      <c r="E57" s="252"/>
      <c r="F57" s="252"/>
      <c r="G57" s="252"/>
      <c r="H57" s="278"/>
    </row>
    <row r="58" spans="1:15" ht="13.5" customHeight="1" x14ac:dyDescent="0.15">
      <c r="A58" s="461"/>
      <c r="B58" s="277"/>
      <c r="C58" s="246" t="s">
        <v>139</v>
      </c>
      <c r="D58" s="247"/>
      <c r="E58" s="247"/>
      <c r="F58" s="248">
        <f>+計算!S41</f>
        <v>0</v>
      </c>
      <c r="G58" s="252"/>
      <c r="H58" s="278"/>
    </row>
    <row r="59" spans="1:15" ht="13.5" customHeight="1" x14ac:dyDescent="0.15">
      <c r="A59" s="461"/>
      <c r="B59" s="277"/>
      <c r="C59" s="249"/>
      <c r="D59" s="253" t="s">
        <v>168</v>
      </c>
      <c r="E59" s="254"/>
      <c r="F59" s="255">
        <f>+計算!T41</f>
        <v>0</v>
      </c>
      <c r="G59" s="252"/>
      <c r="H59" s="278"/>
    </row>
    <row r="60" spans="1:15" ht="12" thickBot="1" x14ac:dyDescent="0.2">
      <c r="A60" s="462"/>
      <c r="B60" s="279"/>
      <c r="C60" s="280"/>
      <c r="D60" s="280"/>
      <c r="E60" s="280"/>
      <c r="F60" s="280"/>
      <c r="G60" s="280"/>
      <c r="H60" s="281"/>
    </row>
    <row r="61" spans="1:15" ht="12" thickTop="1" x14ac:dyDescent="0.15"/>
  </sheetData>
  <mergeCells count="3">
    <mergeCell ref="A25:A34"/>
    <mergeCell ref="A51:A60"/>
    <mergeCell ref="A9:A17"/>
  </mergeCells>
  <phoneticPr fontId="7"/>
  <printOptions horizontalCentered="1"/>
  <pageMargins left="0.70866141732283472" right="0.70866141732283472" top="0.74803149606299213" bottom="0.74803149606299213" header="0.31496062992125984" footer="0.31496062992125984"/>
  <pageSetup paperSize="9" scale="93"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K5"/>
  <sheetViews>
    <sheetView showGridLines="0" workbookViewId="0"/>
  </sheetViews>
  <sheetFormatPr defaultRowHeight="11.25" x14ac:dyDescent="0.15"/>
  <sheetData>
    <row r="1" spans="1:11" ht="14.25" x14ac:dyDescent="0.15">
      <c r="A1" s="282" t="s">
        <v>209</v>
      </c>
    </row>
    <row r="3" spans="1:11" x14ac:dyDescent="0.15">
      <c r="A3" t="s">
        <v>210</v>
      </c>
      <c r="C3" t="str">
        <f>+データ入力表!D3</f>
        <v>〇〇工場の設備投資がもたらす経済波及効果分析</v>
      </c>
    </row>
    <row r="4" spans="1:11" x14ac:dyDescent="0.15">
      <c r="K4" s="123" t="str">
        <f>+"（単位："&amp;データ入力表!E6&amp;"）"</f>
        <v>（単位：円）</v>
      </c>
    </row>
    <row r="5" spans="1:11" ht="11.25" customHeight="1" x14ac:dyDescent="0.15"/>
  </sheetData>
  <phoneticPr fontId="7"/>
  <printOptions horizontalCentered="1"/>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CH43"/>
  <sheetViews>
    <sheetView workbookViewId="0">
      <pane xSplit="2" ySplit="3" topLeftCell="C4" activePane="bottomRight" state="frozen"/>
      <selection activeCell="M1" sqref="M1"/>
      <selection pane="topRight" activeCell="M1" sqref="M1"/>
      <selection pane="bottomLeft" activeCell="M1" sqref="M1"/>
      <selection pane="bottomRight"/>
    </sheetView>
  </sheetViews>
  <sheetFormatPr defaultColWidth="9.33203125" defaultRowHeight="13.5" x14ac:dyDescent="0.15"/>
  <cols>
    <col min="1" max="1" width="15.83203125" style="326" bestFit="1" customWidth="1"/>
    <col min="2" max="2" width="51" style="326" bestFit="1" customWidth="1"/>
    <col min="3" max="39" width="16.33203125" style="326" customWidth="1"/>
    <col min="40" max="16384" width="9.33203125" style="326"/>
  </cols>
  <sheetData>
    <row r="1" spans="1:40" ht="21" customHeight="1" x14ac:dyDescent="0.15">
      <c r="A1" s="326" t="s">
        <v>400</v>
      </c>
      <c r="B1" s="327"/>
    </row>
    <row r="2" spans="1:40" x14ac:dyDescent="0.15">
      <c r="A2" s="328"/>
      <c r="B2" s="329" t="s">
        <v>282</v>
      </c>
      <c r="C2" s="330" t="s">
        <v>283</v>
      </c>
      <c r="D2" s="330" t="s">
        <v>284</v>
      </c>
      <c r="E2" s="330" t="s">
        <v>285</v>
      </c>
      <c r="F2" s="330" t="s">
        <v>286</v>
      </c>
      <c r="G2" s="330" t="s">
        <v>287</v>
      </c>
      <c r="H2" s="330" t="s">
        <v>288</v>
      </c>
      <c r="I2" s="330" t="s">
        <v>289</v>
      </c>
      <c r="J2" s="330" t="s">
        <v>290</v>
      </c>
      <c r="K2" s="330" t="s">
        <v>291</v>
      </c>
      <c r="L2" s="330" t="s">
        <v>292</v>
      </c>
      <c r="M2" s="330" t="s">
        <v>293</v>
      </c>
      <c r="N2" s="330" t="s">
        <v>294</v>
      </c>
      <c r="O2" s="330" t="s">
        <v>295</v>
      </c>
      <c r="P2" s="330" t="s">
        <v>296</v>
      </c>
      <c r="Q2" s="330" t="s">
        <v>297</v>
      </c>
      <c r="R2" s="330" t="s">
        <v>298</v>
      </c>
      <c r="S2" s="330" t="s">
        <v>299</v>
      </c>
      <c r="T2" s="330" t="s">
        <v>300</v>
      </c>
      <c r="U2" s="330" t="s">
        <v>301</v>
      </c>
      <c r="V2" s="330" t="s">
        <v>302</v>
      </c>
      <c r="W2" s="330" t="s">
        <v>303</v>
      </c>
      <c r="X2" s="330" t="s">
        <v>304</v>
      </c>
      <c r="Y2" s="330" t="s">
        <v>305</v>
      </c>
      <c r="Z2" s="330" t="s">
        <v>306</v>
      </c>
      <c r="AA2" s="330" t="s">
        <v>307</v>
      </c>
      <c r="AB2" s="330" t="s">
        <v>308</v>
      </c>
      <c r="AC2" s="330" t="s">
        <v>309</v>
      </c>
      <c r="AD2" s="330" t="s">
        <v>310</v>
      </c>
      <c r="AE2" s="330" t="s">
        <v>311</v>
      </c>
      <c r="AF2" s="330" t="s">
        <v>312</v>
      </c>
      <c r="AG2" s="330" t="s">
        <v>313</v>
      </c>
      <c r="AH2" s="330" t="s">
        <v>314</v>
      </c>
      <c r="AI2" s="330" t="s">
        <v>315</v>
      </c>
      <c r="AJ2" s="330" t="s">
        <v>316</v>
      </c>
      <c r="AK2" s="330" t="s">
        <v>317</v>
      </c>
      <c r="AL2" s="330" t="s">
        <v>318</v>
      </c>
      <c r="AM2" s="331" t="s">
        <v>319</v>
      </c>
      <c r="AN2" s="332"/>
    </row>
    <row r="3" spans="1:40" ht="40.5" x14ac:dyDescent="0.15">
      <c r="A3" s="333" t="s">
        <v>320</v>
      </c>
      <c r="B3" s="334" t="s">
        <v>321</v>
      </c>
      <c r="C3" s="366" t="s">
        <v>322</v>
      </c>
      <c r="D3" s="366" t="s">
        <v>323</v>
      </c>
      <c r="E3" s="366" t="s">
        <v>324</v>
      </c>
      <c r="F3" s="366" t="s">
        <v>325</v>
      </c>
      <c r="G3" s="366" t="s">
        <v>326</v>
      </c>
      <c r="H3" s="366" t="s">
        <v>327</v>
      </c>
      <c r="I3" s="366" t="s">
        <v>328</v>
      </c>
      <c r="J3" s="366" t="s">
        <v>329</v>
      </c>
      <c r="K3" s="366" t="s">
        <v>330</v>
      </c>
      <c r="L3" s="366" t="s">
        <v>331</v>
      </c>
      <c r="M3" s="366" t="s">
        <v>332</v>
      </c>
      <c r="N3" s="366" t="s">
        <v>333</v>
      </c>
      <c r="O3" s="366" t="s">
        <v>334</v>
      </c>
      <c r="P3" s="366" t="s">
        <v>335</v>
      </c>
      <c r="Q3" s="366" t="s">
        <v>336</v>
      </c>
      <c r="R3" s="366" t="s">
        <v>337</v>
      </c>
      <c r="S3" s="366" t="s">
        <v>338</v>
      </c>
      <c r="T3" s="366" t="s">
        <v>339</v>
      </c>
      <c r="U3" s="366" t="s">
        <v>340</v>
      </c>
      <c r="V3" s="366" t="s">
        <v>341</v>
      </c>
      <c r="W3" s="366" t="s">
        <v>342</v>
      </c>
      <c r="X3" s="366" t="s">
        <v>343</v>
      </c>
      <c r="Y3" s="366" t="s">
        <v>344</v>
      </c>
      <c r="Z3" s="366" t="s">
        <v>345</v>
      </c>
      <c r="AA3" s="366" t="s">
        <v>346</v>
      </c>
      <c r="AB3" s="366" t="s">
        <v>347</v>
      </c>
      <c r="AC3" s="366" t="s">
        <v>348</v>
      </c>
      <c r="AD3" s="366" t="s">
        <v>349</v>
      </c>
      <c r="AE3" s="366" t="s">
        <v>350</v>
      </c>
      <c r="AF3" s="366" t="s">
        <v>351</v>
      </c>
      <c r="AG3" s="366" t="s">
        <v>352</v>
      </c>
      <c r="AH3" s="366" t="s">
        <v>353</v>
      </c>
      <c r="AI3" s="366" t="s">
        <v>354</v>
      </c>
      <c r="AJ3" s="366" t="s">
        <v>355</v>
      </c>
      <c r="AK3" s="366" t="s">
        <v>356</v>
      </c>
      <c r="AL3" s="366" t="s">
        <v>357</v>
      </c>
      <c r="AM3" s="336" t="s">
        <v>358</v>
      </c>
      <c r="AN3" s="332"/>
    </row>
    <row r="4" spans="1:40" ht="27.75" customHeight="1" x14ac:dyDescent="0.15">
      <c r="A4" s="384"/>
      <c r="B4" s="427" t="s">
        <v>439</v>
      </c>
      <c r="C4" s="430">
        <f t="array" ref="C4:AL4">TRANSPOSE(データ入力表!E9:E44)</f>
        <v>0</v>
      </c>
      <c r="D4" s="430">
        <v>0</v>
      </c>
      <c r="E4" s="430">
        <v>0</v>
      </c>
      <c r="F4" s="430">
        <v>0</v>
      </c>
      <c r="G4" s="430">
        <v>0</v>
      </c>
      <c r="H4" s="430">
        <v>0</v>
      </c>
      <c r="I4" s="430">
        <v>0</v>
      </c>
      <c r="J4" s="430">
        <v>0</v>
      </c>
      <c r="K4" s="430">
        <v>0</v>
      </c>
      <c r="L4" s="430">
        <v>0</v>
      </c>
      <c r="M4" s="430">
        <v>0</v>
      </c>
      <c r="N4" s="430">
        <v>0</v>
      </c>
      <c r="O4" s="430">
        <v>0</v>
      </c>
      <c r="P4" s="430">
        <v>0</v>
      </c>
      <c r="Q4" s="430">
        <v>0</v>
      </c>
      <c r="R4" s="430">
        <v>0</v>
      </c>
      <c r="S4" s="430">
        <v>0</v>
      </c>
      <c r="T4" s="430">
        <v>0</v>
      </c>
      <c r="U4" s="430">
        <v>0</v>
      </c>
      <c r="V4" s="430">
        <v>0</v>
      </c>
      <c r="W4" s="430">
        <v>0</v>
      </c>
      <c r="X4" s="430">
        <v>0</v>
      </c>
      <c r="Y4" s="430">
        <v>0</v>
      </c>
      <c r="Z4" s="430">
        <v>0</v>
      </c>
      <c r="AA4" s="430">
        <v>0</v>
      </c>
      <c r="AB4" s="430">
        <v>0</v>
      </c>
      <c r="AC4" s="430">
        <v>0</v>
      </c>
      <c r="AD4" s="430">
        <v>0</v>
      </c>
      <c r="AE4" s="430">
        <v>0</v>
      </c>
      <c r="AF4" s="430">
        <v>0</v>
      </c>
      <c r="AG4" s="430">
        <v>0</v>
      </c>
      <c r="AH4" s="430">
        <v>0</v>
      </c>
      <c r="AI4" s="430">
        <v>0</v>
      </c>
      <c r="AJ4" s="430">
        <v>0</v>
      </c>
      <c r="AK4" s="430">
        <v>0</v>
      </c>
      <c r="AL4" s="430">
        <v>0</v>
      </c>
      <c r="AM4" s="385">
        <f>SUM(C4:AL4)</f>
        <v>0</v>
      </c>
      <c r="AN4" s="332"/>
    </row>
    <row r="5" spans="1:40" x14ac:dyDescent="0.15">
      <c r="A5" s="339" t="s">
        <v>283</v>
      </c>
      <c r="B5" s="340" t="s">
        <v>322</v>
      </c>
      <c r="C5" s="356">
        <f>C$4*固定資本M係数!C4</f>
        <v>0</v>
      </c>
      <c r="D5" s="356">
        <f>D$4*固定資本M係数!D4</f>
        <v>0</v>
      </c>
      <c r="E5" s="356">
        <f>E$4*固定資本M係数!E4</f>
        <v>0</v>
      </c>
      <c r="F5" s="356">
        <f>F$4*固定資本M係数!F4</f>
        <v>0</v>
      </c>
      <c r="G5" s="356">
        <f>G$4*固定資本M係数!G4</f>
        <v>0</v>
      </c>
      <c r="H5" s="356">
        <f>H$4*固定資本M係数!H4</f>
        <v>0</v>
      </c>
      <c r="I5" s="356">
        <f>I$4*固定資本M係数!I4</f>
        <v>0</v>
      </c>
      <c r="J5" s="356">
        <f>J$4*固定資本M係数!J4</f>
        <v>0</v>
      </c>
      <c r="K5" s="356">
        <f>K$4*固定資本M係数!K4</f>
        <v>0</v>
      </c>
      <c r="L5" s="356">
        <f>L$4*固定資本M係数!L4</f>
        <v>0</v>
      </c>
      <c r="M5" s="356">
        <f>M$4*固定資本M係数!M4</f>
        <v>0</v>
      </c>
      <c r="N5" s="356">
        <f>N$4*固定資本M係数!N4</f>
        <v>0</v>
      </c>
      <c r="O5" s="356">
        <f>O$4*固定資本M係数!O4</f>
        <v>0</v>
      </c>
      <c r="P5" s="356">
        <f>P$4*固定資本M係数!P4</f>
        <v>0</v>
      </c>
      <c r="Q5" s="356">
        <f>Q$4*固定資本M係数!Q4</f>
        <v>0</v>
      </c>
      <c r="R5" s="356">
        <f>R$4*固定資本M係数!R4</f>
        <v>0</v>
      </c>
      <c r="S5" s="356">
        <f>S$4*固定資本M係数!S4</f>
        <v>0</v>
      </c>
      <c r="T5" s="356">
        <f>T$4*固定資本M係数!T4</f>
        <v>0</v>
      </c>
      <c r="U5" s="356">
        <f>U$4*固定資本M係数!U4</f>
        <v>0</v>
      </c>
      <c r="V5" s="356">
        <f>V$4*固定資本M係数!V4</f>
        <v>0</v>
      </c>
      <c r="W5" s="356">
        <f>W$4*固定資本M係数!W4</f>
        <v>0</v>
      </c>
      <c r="X5" s="356">
        <f>X$4*固定資本M係数!X4</f>
        <v>0</v>
      </c>
      <c r="Y5" s="356">
        <f>Y$4*固定資本M係数!Y4</f>
        <v>0</v>
      </c>
      <c r="Z5" s="356">
        <f>Z$4*固定資本M係数!Z4</f>
        <v>0</v>
      </c>
      <c r="AA5" s="356">
        <f>AA$4*固定資本M係数!AA4</f>
        <v>0</v>
      </c>
      <c r="AB5" s="356">
        <f>AB$4*固定資本M係数!AB4</f>
        <v>0</v>
      </c>
      <c r="AC5" s="356">
        <f>AC$4*固定資本M係数!AC4</f>
        <v>0</v>
      </c>
      <c r="AD5" s="356">
        <f>AD$4*固定資本M係数!AD4</f>
        <v>0</v>
      </c>
      <c r="AE5" s="356">
        <f>AE$4*固定資本M係数!AE4</f>
        <v>0</v>
      </c>
      <c r="AF5" s="356">
        <f>AF$4*固定資本M係数!AF4</f>
        <v>0</v>
      </c>
      <c r="AG5" s="356">
        <f>AG$4*固定資本M係数!AG4</f>
        <v>0</v>
      </c>
      <c r="AH5" s="356">
        <f>AH$4*固定資本M係数!AH4</f>
        <v>0</v>
      </c>
      <c r="AI5" s="356">
        <f>AI$4*固定資本M係数!AI4</f>
        <v>0</v>
      </c>
      <c r="AJ5" s="356">
        <f>AJ$4*固定資本M係数!AJ4</f>
        <v>0</v>
      </c>
      <c r="AK5" s="356">
        <f>AK$4*固定資本M係数!AK4</f>
        <v>0</v>
      </c>
      <c r="AL5" s="356">
        <f>AL$4*固定資本M係数!AL4</f>
        <v>0</v>
      </c>
      <c r="AM5" s="386">
        <f t="shared" ref="AM5:AM40" si="0">SUM(C5:AL5)</f>
        <v>0</v>
      </c>
      <c r="AN5" s="332"/>
    </row>
    <row r="6" spans="1:40" x14ac:dyDescent="0.15">
      <c r="A6" s="339" t="s">
        <v>284</v>
      </c>
      <c r="B6" s="340" t="s">
        <v>359</v>
      </c>
      <c r="C6" s="356">
        <f>C$4*固定資本M係数!C5</f>
        <v>0</v>
      </c>
      <c r="D6" s="356">
        <f>D$4*固定資本M係数!D5</f>
        <v>0</v>
      </c>
      <c r="E6" s="356">
        <f>E$4*固定資本M係数!E5</f>
        <v>0</v>
      </c>
      <c r="F6" s="356">
        <f>F$4*固定資本M係数!F5</f>
        <v>0</v>
      </c>
      <c r="G6" s="356">
        <f>G$4*固定資本M係数!G5</f>
        <v>0</v>
      </c>
      <c r="H6" s="356">
        <f>H$4*固定資本M係数!H5</f>
        <v>0</v>
      </c>
      <c r="I6" s="356">
        <f>I$4*固定資本M係数!I5</f>
        <v>0</v>
      </c>
      <c r="J6" s="356">
        <f>J$4*固定資本M係数!J5</f>
        <v>0</v>
      </c>
      <c r="K6" s="356">
        <f>K$4*固定資本M係数!K5</f>
        <v>0</v>
      </c>
      <c r="L6" s="356">
        <f>L$4*固定資本M係数!L5</f>
        <v>0</v>
      </c>
      <c r="M6" s="356">
        <f>M$4*固定資本M係数!M5</f>
        <v>0</v>
      </c>
      <c r="N6" s="356">
        <f>N$4*固定資本M係数!N5</f>
        <v>0</v>
      </c>
      <c r="O6" s="356">
        <f>O$4*固定資本M係数!O5</f>
        <v>0</v>
      </c>
      <c r="P6" s="356">
        <f>P$4*固定資本M係数!P5</f>
        <v>0</v>
      </c>
      <c r="Q6" s="356">
        <f>Q$4*固定資本M係数!Q5</f>
        <v>0</v>
      </c>
      <c r="R6" s="356">
        <f>R$4*固定資本M係数!R5</f>
        <v>0</v>
      </c>
      <c r="S6" s="356">
        <f>S$4*固定資本M係数!S5</f>
        <v>0</v>
      </c>
      <c r="T6" s="356">
        <f>T$4*固定資本M係数!T5</f>
        <v>0</v>
      </c>
      <c r="U6" s="356">
        <f>U$4*固定資本M係数!U5</f>
        <v>0</v>
      </c>
      <c r="V6" s="356">
        <f>V$4*固定資本M係数!V5</f>
        <v>0</v>
      </c>
      <c r="W6" s="356">
        <f>W$4*固定資本M係数!W5</f>
        <v>0</v>
      </c>
      <c r="X6" s="356">
        <f>X$4*固定資本M係数!X5</f>
        <v>0</v>
      </c>
      <c r="Y6" s="356">
        <f>Y$4*固定資本M係数!Y5</f>
        <v>0</v>
      </c>
      <c r="Z6" s="356">
        <f>Z$4*固定資本M係数!Z5</f>
        <v>0</v>
      </c>
      <c r="AA6" s="356">
        <f>AA$4*固定資本M係数!AA5</f>
        <v>0</v>
      </c>
      <c r="AB6" s="356">
        <f>AB$4*固定資本M係数!AB5</f>
        <v>0</v>
      </c>
      <c r="AC6" s="356">
        <f>AC$4*固定資本M係数!AC5</f>
        <v>0</v>
      </c>
      <c r="AD6" s="356">
        <f>AD$4*固定資本M係数!AD5</f>
        <v>0</v>
      </c>
      <c r="AE6" s="356">
        <f>AE$4*固定資本M係数!AE5</f>
        <v>0</v>
      </c>
      <c r="AF6" s="356">
        <f>AF$4*固定資本M係数!AF5</f>
        <v>0</v>
      </c>
      <c r="AG6" s="356">
        <f>AG$4*固定資本M係数!AG5</f>
        <v>0</v>
      </c>
      <c r="AH6" s="356">
        <f>AH$4*固定資本M係数!AH5</f>
        <v>0</v>
      </c>
      <c r="AI6" s="356">
        <f>AI$4*固定資本M係数!AI5</f>
        <v>0</v>
      </c>
      <c r="AJ6" s="356">
        <f>AJ$4*固定資本M係数!AJ5</f>
        <v>0</v>
      </c>
      <c r="AK6" s="356">
        <f>AK$4*固定資本M係数!AK5</f>
        <v>0</v>
      </c>
      <c r="AL6" s="356">
        <f>AL$4*固定資本M係数!AL5</f>
        <v>0</v>
      </c>
      <c r="AM6" s="386">
        <f t="shared" si="0"/>
        <v>0</v>
      </c>
      <c r="AN6" s="332"/>
    </row>
    <row r="7" spans="1:40" x14ac:dyDescent="0.15">
      <c r="A7" s="339" t="s">
        <v>285</v>
      </c>
      <c r="B7" s="340" t="s">
        <v>360</v>
      </c>
      <c r="C7" s="356">
        <f>C$4*固定資本M係数!C6</f>
        <v>0</v>
      </c>
      <c r="D7" s="356">
        <f>D$4*固定資本M係数!D6</f>
        <v>0</v>
      </c>
      <c r="E7" s="356">
        <f>E$4*固定資本M係数!E6</f>
        <v>0</v>
      </c>
      <c r="F7" s="356">
        <f>F$4*固定資本M係数!F6</f>
        <v>0</v>
      </c>
      <c r="G7" s="356">
        <f>G$4*固定資本M係数!G6</f>
        <v>0</v>
      </c>
      <c r="H7" s="356">
        <f>H$4*固定資本M係数!H6</f>
        <v>0</v>
      </c>
      <c r="I7" s="356">
        <f>I$4*固定資本M係数!I6</f>
        <v>0</v>
      </c>
      <c r="J7" s="356">
        <f>J$4*固定資本M係数!J6</f>
        <v>0</v>
      </c>
      <c r="K7" s="356">
        <f>K$4*固定資本M係数!K6</f>
        <v>0</v>
      </c>
      <c r="L7" s="356">
        <f>L$4*固定資本M係数!L6</f>
        <v>0</v>
      </c>
      <c r="M7" s="356">
        <f>M$4*固定資本M係数!M6</f>
        <v>0</v>
      </c>
      <c r="N7" s="356">
        <f>N$4*固定資本M係数!N6</f>
        <v>0</v>
      </c>
      <c r="O7" s="356">
        <f>O$4*固定資本M係数!O6</f>
        <v>0</v>
      </c>
      <c r="P7" s="356">
        <f>P$4*固定資本M係数!P6</f>
        <v>0</v>
      </c>
      <c r="Q7" s="356">
        <f>Q$4*固定資本M係数!Q6</f>
        <v>0</v>
      </c>
      <c r="R7" s="356">
        <f>R$4*固定資本M係数!R6</f>
        <v>0</v>
      </c>
      <c r="S7" s="356">
        <f>S$4*固定資本M係数!S6</f>
        <v>0</v>
      </c>
      <c r="T7" s="356">
        <f>T$4*固定資本M係数!T6</f>
        <v>0</v>
      </c>
      <c r="U7" s="356">
        <f>U$4*固定資本M係数!U6</f>
        <v>0</v>
      </c>
      <c r="V7" s="356">
        <f>V$4*固定資本M係数!V6</f>
        <v>0</v>
      </c>
      <c r="W7" s="356">
        <f>W$4*固定資本M係数!W6</f>
        <v>0</v>
      </c>
      <c r="X7" s="356">
        <f>X$4*固定資本M係数!X6</f>
        <v>0</v>
      </c>
      <c r="Y7" s="356">
        <f>Y$4*固定資本M係数!Y6</f>
        <v>0</v>
      </c>
      <c r="Z7" s="356">
        <f>Z$4*固定資本M係数!Z6</f>
        <v>0</v>
      </c>
      <c r="AA7" s="356">
        <f>AA$4*固定資本M係数!AA6</f>
        <v>0</v>
      </c>
      <c r="AB7" s="356">
        <f>AB$4*固定資本M係数!AB6</f>
        <v>0</v>
      </c>
      <c r="AC7" s="356">
        <f>AC$4*固定資本M係数!AC6</f>
        <v>0</v>
      </c>
      <c r="AD7" s="356">
        <f>AD$4*固定資本M係数!AD6</f>
        <v>0</v>
      </c>
      <c r="AE7" s="356">
        <f>AE$4*固定資本M係数!AE6</f>
        <v>0</v>
      </c>
      <c r="AF7" s="356">
        <f>AF$4*固定資本M係数!AF6</f>
        <v>0</v>
      </c>
      <c r="AG7" s="356">
        <f>AG$4*固定資本M係数!AG6</f>
        <v>0</v>
      </c>
      <c r="AH7" s="356">
        <f>AH$4*固定資本M係数!AH6</f>
        <v>0</v>
      </c>
      <c r="AI7" s="356">
        <f>AI$4*固定資本M係数!AI6</f>
        <v>0</v>
      </c>
      <c r="AJ7" s="356">
        <f>AJ$4*固定資本M係数!AJ6</f>
        <v>0</v>
      </c>
      <c r="AK7" s="356">
        <f>AK$4*固定資本M係数!AK6</f>
        <v>0</v>
      </c>
      <c r="AL7" s="356">
        <f>AL$4*固定資本M係数!AL6</f>
        <v>0</v>
      </c>
      <c r="AM7" s="386">
        <f t="shared" si="0"/>
        <v>0</v>
      </c>
      <c r="AN7" s="332"/>
    </row>
    <row r="8" spans="1:40" x14ac:dyDescent="0.15">
      <c r="A8" s="339" t="s">
        <v>286</v>
      </c>
      <c r="B8" s="340" t="s">
        <v>361</v>
      </c>
      <c r="C8" s="356">
        <f>C$4*固定資本M係数!C7</f>
        <v>0</v>
      </c>
      <c r="D8" s="356">
        <f>D$4*固定資本M係数!D7</f>
        <v>0</v>
      </c>
      <c r="E8" s="356">
        <f>E$4*固定資本M係数!E7</f>
        <v>0</v>
      </c>
      <c r="F8" s="356">
        <f>F$4*固定資本M係数!F7</f>
        <v>0</v>
      </c>
      <c r="G8" s="356">
        <f>G$4*固定資本M係数!G7</f>
        <v>0</v>
      </c>
      <c r="H8" s="356">
        <f>H$4*固定資本M係数!H7</f>
        <v>0</v>
      </c>
      <c r="I8" s="356">
        <f>I$4*固定資本M係数!I7</f>
        <v>0</v>
      </c>
      <c r="J8" s="356">
        <f>J$4*固定資本M係数!J7</f>
        <v>0</v>
      </c>
      <c r="K8" s="356">
        <f>K$4*固定資本M係数!K7</f>
        <v>0</v>
      </c>
      <c r="L8" s="356">
        <f>L$4*固定資本M係数!L7</f>
        <v>0</v>
      </c>
      <c r="M8" s="356">
        <f>M$4*固定資本M係数!M7</f>
        <v>0</v>
      </c>
      <c r="N8" s="356">
        <f>N$4*固定資本M係数!N7</f>
        <v>0</v>
      </c>
      <c r="O8" s="356">
        <f>O$4*固定資本M係数!O7</f>
        <v>0</v>
      </c>
      <c r="P8" s="356">
        <f>P$4*固定資本M係数!P7</f>
        <v>0</v>
      </c>
      <c r="Q8" s="356">
        <f>Q$4*固定資本M係数!Q7</f>
        <v>0</v>
      </c>
      <c r="R8" s="356">
        <f>R$4*固定資本M係数!R7</f>
        <v>0</v>
      </c>
      <c r="S8" s="356">
        <f>S$4*固定資本M係数!S7</f>
        <v>0</v>
      </c>
      <c r="T8" s="356">
        <f>T$4*固定資本M係数!T7</f>
        <v>0</v>
      </c>
      <c r="U8" s="356">
        <f>U$4*固定資本M係数!U7</f>
        <v>0</v>
      </c>
      <c r="V8" s="356">
        <f>V$4*固定資本M係数!V7</f>
        <v>0</v>
      </c>
      <c r="W8" s="356">
        <f>W$4*固定資本M係数!W7</f>
        <v>0</v>
      </c>
      <c r="X8" s="356">
        <f>X$4*固定資本M係数!X7</f>
        <v>0</v>
      </c>
      <c r="Y8" s="356">
        <f>Y$4*固定資本M係数!Y7</f>
        <v>0</v>
      </c>
      <c r="Z8" s="356">
        <f>Z$4*固定資本M係数!Z7</f>
        <v>0</v>
      </c>
      <c r="AA8" s="356">
        <f>AA$4*固定資本M係数!AA7</f>
        <v>0</v>
      </c>
      <c r="AB8" s="356">
        <f>AB$4*固定資本M係数!AB7</f>
        <v>0</v>
      </c>
      <c r="AC8" s="356">
        <f>AC$4*固定資本M係数!AC7</f>
        <v>0</v>
      </c>
      <c r="AD8" s="356">
        <f>AD$4*固定資本M係数!AD7</f>
        <v>0</v>
      </c>
      <c r="AE8" s="356">
        <f>AE$4*固定資本M係数!AE7</f>
        <v>0</v>
      </c>
      <c r="AF8" s="356">
        <f>AF$4*固定資本M係数!AF7</f>
        <v>0</v>
      </c>
      <c r="AG8" s="356">
        <f>AG$4*固定資本M係数!AG7</f>
        <v>0</v>
      </c>
      <c r="AH8" s="356">
        <f>AH$4*固定資本M係数!AH7</f>
        <v>0</v>
      </c>
      <c r="AI8" s="356">
        <f>AI$4*固定資本M係数!AI7</f>
        <v>0</v>
      </c>
      <c r="AJ8" s="356">
        <f>AJ$4*固定資本M係数!AJ7</f>
        <v>0</v>
      </c>
      <c r="AK8" s="356">
        <f>AK$4*固定資本M係数!AK7</f>
        <v>0</v>
      </c>
      <c r="AL8" s="356">
        <f>AL$4*固定資本M係数!AL7</f>
        <v>0</v>
      </c>
      <c r="AM8" s="386">
        <f t="shared" si="0"/>
        <v>0</v>
      </c>
      <c r="AN8" s="332"/>
    </row>
    <row r="9" spans="1:40" x14ac:dyDescent="0.15">
      <c r="A9" s="339" t="s">
        <v>287</v>
      </c>
      <c r="B9" s="340" t="s">
        <v>362</v>
      </c>
      <c r="C9" s="356">
        <f>C$4*固定資本M係数!C8</f>
        <v>0</v>
      </c>
      <c r="D9" s="356">
        <f>D$4*固定資本M係数!D8</f>
        <v>0</v>
      </c>
      <c r="E9" s="356">
        <f>E$4*固定資本M係数!E8</f>
        <v>0</v>
      </c>
      <c r="F9" s="356">
        <f>F$4*固定資本M係数!F8</f>
        <v>0</v>
      </c>
      <c r="G9" s="356">
        <f>G$4*固定資本M係数!G8</f>
        <v>0</v>
      </c>
      <c r="H9" s="356">
        <f>H$4*固定資本M係数!H8</f>
        <v>0</v>
      </c>
      <c r="I9" s="356">
        <f>I$4*固定資本M係数!I8</f>
        <v>0</v>
      </c>
      <c r="J9" s="356">
        <f>J$4*固定資本M係数!J8</f>
        <v>0</v>
      </c>
      <c r="K9" s="356">
        <f>K$4*固定資本M係数!K8</f>
        <v>0</v>
      </c>
      <c r="L9" s="356">
        <f>L$4*固定資本M係数!L8</f>
        <v>0</v>
      </c>
      <c r="M9" s="356">
        <f>M$4*固定資本M係数!M8</f>
        <v>0</v>
      </c>
      <c r="N9" s="356">
        <f>N$4*固定資本M係数!N8</f>
        <v>0</v>
      </c>
      <c r="O9" s="356">
        <f>O$4*固定資本M係数!O8</f>
        <v>0</v>
      </c>
      <c r="P9" s="356">
        <f>P$4*固定資本M係数!P8</f>
        <v>0</v>
      </c>
      <c r="Q9" s="356">
        <f>Q$4*固定資本M係数!Q8</f>
        <v>0</v>
      </c>
      <c r="R9" s="356">
        <f>R$4*固定資本M係数!R8</f>
        <v>0</v>
      </c>
      <c r="S9" s="356">
        <f>S$4*固定資本M係数!S8</f>
        <v>0</v>
      </c>
      <c r="T9" s="356">
        <f>T$4*固定資本M係数!T8</f>
        <v>0</v>
      </c>
      <c r="U9" s="356">
        <f>U$4*固定資本M係数!U8</f>
        <v>0</v>
      </c>
      <c r="V9" s="356">
        <f>V$4*固定資本M係数!V8</f>
        <v>0</v>
      </c>
      <c r="W9" s="356">
        <f>W$4*固定資本M係数!W8</f>
        <v>0</v>
      </c>
      <c r="X9" s="356">
        <f>X$4*固定資本M係数!X8</f>
        <v>0</v>
      </c>
      <c r="Y9" s="356">
        <f>Y$4*固定資本M係数!Y8</f>
        <v>0</v>
      </c>
      <c r="Z9" s="356">
        <f>Z$4*固定資本M係数!Z8</f>
        <v>0</v>
      </c>
      <c r="AA9" s="356">
        <f>AA$4*固定資本M係数!AA8</f>
        <v>0</v>
      </c>
      <c r="AB9" s="356">
        <f>AB$4*固定資本M係数!AB8</f>
        <v>0</v>
      </c>
      <c r="AC9" s="356">
        <f>AC$4*固定資本M係数!AC8</f>
        <v>0</v>
      </c>
      <c r="AD9" s="356">
        <f>AD$4*固定資本M係数!AD8</f>
        <v>0</v>
      </c>
      <c r="AE9" s="356">
        <f>AE$4*固定資本M係数!AE8</f>
        <v>0</v>
      </c>
      <c r="AF9" s="356">
        <f>AF$4*固定資本M係数!AF8</f>
        <v>0</v>
      </c>
      <c r="AG9" s="356">
        <f>AG$4*固定資本M係数!AG8</f>
        <v>0</v>
      </c>
      <c r="AH9" s="356">
        <f>AH$4*固定資本M係数!AH8</f>
        <v>0</v>
      </c>
      <c r="AI9" s="356">
        <f>AI$4*固定資本M係数!AI8</f>
        <v>0</v>
      </c>
      <c r="AJ9" s="356">
        <f>AJ$4*固定資本M係数!AJ8</f>
        <v>0</v>
      </c>
      <c r="AK9" s="356">
        <f>AK$4*固定資本M係数!AK8</f>
        <v>0</v>
      </c>
      <c r="AL9" s="356">
        <f>AL$4*固定資本M係数!AL8</f>
        <v>0</v>
      </c>
      <c r="AM9" s="386">
        <f t="shared" si="0"/>
        <v>0</v>
      </c>
      <c r="AN9" s="332"/>
    </row>
    <row r="10" spans="1:40" x14ac:dyDescent="0.15">
      <c r="A10" s="339" t="s">
        <v>288</v>
      </c>
      <c r="B10" s="340" t="s">
        <v>363</v>
      </c>
      <c r="C10" s="356">
        <f>C$4*固定資本M係数!C9</f>
        <v>0</v>
      </c>
      <c r="D10" s="356">
        <f>D$4*固定資本M係数!D9</f>
        <v>0</v>
      </c>
      <c r="E10" s="356">
        <f>E$4*固定資本M係数!E9</f>
        <v>0</v>
      </c>
      <c r="F10" s="356">
        <f>F$4*固定資本M係数!F9</f>
        <v>0</v>
      </c>
      <c r="G10" s="356">
        <f>G$4*固定資本M係数!G9</f>
        <v>0</v>
      </c>
      <c r="H10" s="356">
        <f>H$4*固定資本M係数!H9</f>
        <v>0</v>
      </c>
      <c r="I10" s="356">
        <f>I$4*固定資本M係数!I9</f>
        <v>0</v>
      </c>
      <c r="J10" s="356">
        <f>J$4*固定資本M係数!J9</f>
        <v>0</v>
      </c>
      <c r="K10" s="356">
        <f>K$4*固定資本M係数!K9</f>
        <v>0</v>
      </c>
      <c r="L10" s="356">
        <f>L$4*固定資本M係数!L9</f>
        <v>0</v>
      </c>
      <c r="M10" s="356">
        <f>M$4*固定資本M係数!M9</f>
        <v>0</v>
      </c>
      <c r="N10" s="356">
        <f>N$4*固定資本M係数!N9</f>
        <v>0</v>
      </c>
      <c r="O10" s="356">
        <f>O$4*固定資本M係数!O9</f>
        <v>0</v>
      </c>
      <c r="P10" s="356">
        <f>P$4*固定資本M係数!P9</f>
        <v>0</v>
      </c>
      <c r="Q10" s="356">
        <f>Q$4*固定資本M係数!Q9</f>
        <v>0</v>
      </c>
      <c r="R10" s="356">
        <f>R$4*固定資本M係数!R9</f>
        <v>0</v>
      </c>
      <c r="S10" s="356">
        <f>S$4*固定資本M係数!S9</f>
        <v>0</v>
      </c>
      <c r="T10" s="356">
        <f>T$4*固定資本M係数!T9</f>
        <v>0</v>
      </c>
      <c r="U10" s="356">
        <f>U$4*固定資本M係数!U9</f>
        <v>0</v>
      </c>
      <c r="V10" s="356">
        <f>V$4*固定資本M係数!V9</f>
        <v>0</v>
      </c>
      <c r="W10" s="356">
        <f>W$4*固定資本M係数!W9</f>
        <v>0</v>
      </c>
      <c r="X10" s="356">
        <f>X$4*固定資本M係数!X9</f>
        <v>0</v>
      </c>
      <c r="Y10" s="356">
        <f>Y$4*固定資本M係数!Y9</f>
        <v>0</v>
      </c>
      <c r="Z10" s="356">
        <f>Z$4*固定資本M係数!Z9</f>
        <v>0</v>
      </c>
      <c r="AA10" s="356">
        <f>AA$4*固定資本M係数!AA9</f>
        <v>0</v>
      </c>
      <c r="AB10" s="356">
        <f>AB$4*固定資本M係数!AB9</f>
        <v>0</v>
      </c>
      <c r="AC10" s="356">
        <f>AC$4*固定資本M係数!AC9</f>
        <v>0</v>
      </c>
      <c r="AD10" s="356">
        <f>AD$4*固定資本M係数!AD9</f>
        <v>0</v>
      </c>
      <c r="AE10" s="356">
        <f>AE$4*固定資本M係数!AE9</f>
        <v>0</v>
      </c>
      <c r="AF10" s="356">
        <f>AF$4*固定資本M係数!AF9</f>
        <v>0</v>
      </c>
      <c r="AG10" s="356">
        <f>AG$4*固定資本M係数!AG9</f>
        <v>0</v>
      </c>
      <c r="AH10" s="356">
        <f>AH$4*固定資本M係数!AH9</f>
        <v>0</v>
      </c>
      <c r="AI10" s="356">
        <f>AI$4*固定資本M係数!AI9</f>
        <v>0</v>
      </c>
      <c r="AJ10" s="356">
        <f>AJ$4*固定資本M係数!AJ9</f>
        <v>0</v>
      </c>
      <c r="AK10" s="356">
        <f>AK$4*固定資本M係数!AK9</f>
        <v>0</v>
      </c>
      <c r="AL10" s="356">
        <f>AL$4*固定資本M係数!AL9</f>
        <v>0</v>
      </c>
      <c r="AM10" s="386">
        <f t="shared" si="0"/>
        <v>0</v>
      </c>
      <c r="AN10" s="332"/>
    </row>
    <row r="11" spans="1:40" s="344" customFormat="1" x14ac:dyDescent="0.15">
      <c r="A11" s="341" t="s">
        <v>289</v>
      </c>
      <c r="B11" s="342" t="s">
        <v>364</v>
      </c>
      <c r="C11" s="357">
        <f>C$4*固定資本M係数!C10</f>
        <v>0</v>
      </c>
      <c r="D11" s="357">
        <f>D$4*固定資本M係数!D10</f>
        <v>0</v>
      </c>
      <c r="E11" s="357">
        <f>E$4*固定資本M係数!E10</f>
        <v>0</v>
      </c>
      <c r="F11" s="357">
        <f>F$4*固定資本M係数!F10</f>
        <v>0</v>
      </c>
      <c r="G11" s="357">
        <f>G$4*固定資本M係数!G10</f>
        <v>0</v>
      </c>
      <c r="H11" s="357">
        <f>H$4*固定資本M係数!H10</f>
        <v>0</v>
      </c>
      <c r="I11" s="357">
        <f>I$4*固定資本M係数!I10</f>
        <v>0</v>
      </c>
      <c r="J11" s="357">
        <f>J$4*固定資本M係数!J10</f>
        <v>0</v>
      </c>
      <c r="K11" s="357">
        <f>K$4*固定資本M係数!K10</f>
        <v>0</v>
      </c>
      <c r="L11" s="357">
        <f>L$4*固定資本M係数!L10</f>
        <v>0</v>
      </c>
      <c r="M11" s="357">
        <f>M$4*固定資本M係数!M10</f>
        <v>0</v>
      </c>
      <c r="N11" s="357">
        <f>N$4*固定資本M係数!N10</f>
        <v>0</v>
      </c>
      <c r="O11" s="357">
        <f>O$4*固定資本M係数!O10</f>
        <v>0</v>
      </c>
      <c r="P11" s="357">
        <f>P$4*固定資本M係数!P10</f>
        <v>0</v>
      </c>
      <c r="Q11" s="357">
        <f>Q$4*固定資本M係数!Q10</f>
        <v>0</v>
      </c>
      <c r="R11" s="357">
        <f>R$4*固定資本M係数!R10</f>
        <v>0</v>
      </c>
      <c r="S11" s="357">
        <f>S$4*固定資本M係数!S10</f>
        <v>0</v>
      </c>
      <c r="T11" s="357">
        <f>T$4*固定資本M係数!T10</f>
        <v>0</v>
      </c>
      <c r="U11" s="357">
        <f>U$4*固定資本M係数!U10</f>
        <v>0</v>
      </c>
      <c r="V11" s="357">
        <f>V$4*固定資本M係数!V10</f>
        <v>0</v>
      </c>
      <c r="W11" s="357">
        <f>W$4*固定資本M係数!W10</f>
        <v>0</v>
      </c>
      <c r="X11" s="357">
        <f>X$4*固定資本M係数!X10</f>
        <v>0</v>
      </c>
      <c r="Y11" s="357">
        <f>Y$4*固定資本M係数!Y10</f>
        <v>0</v>
      </c>
      <c r="Z11" s="357">
        <f>Z$4*固定資本M係数!Z10</f>
        <v>0</v>
      </c>
      <c r="AA11" s="357">
        <f>AA$4*固定資本M係数!AA10</f>
        <v>0</v>
      </c>
      <c r="AB11" s="357">
        <f>AB$4*固定資本M係数!AB10</f>
        <v>0</v>
      </c>
      <c r="AC11" s="357">
        <f>AC$4*固定資本M係数!AC10</f>
        <v>0</v>
      </c>
      <c r="AD11" s="357">
        <f>AD$4*固定資本M係数!AD10</f>
        <v>0</v>
      </c>
      <c r="AE11" s="357">
        <f>AE$4*固定資本M係数!AE10</f>
        <v>0</v>
      </c>
      <c r="AF11" s="357">
        <f>AF$4*固定資本M係数!AF10</f>
        <v>0</v>
      </c>
      <c r="AG11" s="357">
        <f>AG$4*固定資本M係数!AG10</f>
        <v>0</v>
      </c>
      <c r="AH11" s="357">
        <f>AH$4*固定資本M係数!AH10</f>
        <v>0</v>
      </c>
      <c r="AI11" s="357">
        <f>AI$4*固定資本M係数!AI10</f>
        <v>0</v>
      </c>
      <c r="AJ11" s="357">
        <f>AJ$4*固定資本M係数!AJ10</f>
        <v>0</v>
      </c>
      <c r="AK11" s="357">
        <f>AK$4*固定資本M係数!AK10</f>
        <v>0</v>
      </c>
      <c r="AL11" s="357">
        <f>AL$4*固定資本M係数!AL10</f>
        <v>0</v>
      </c>
      <c r="AM11" s="386">
        <f t="shared" si="0"/>
        <v>0</v>
      </c>
      <c r="AN11" s="343"/>
    </row>
    <row r="12" spans="1:40" x14ac:dyDescent="0.15">
      <c r="A12" s="339" t="s">
        <v>290</v>
      </c>
      <c r="B12" s="340" t="s">
        <v>365</v>
      </c>
      <c r="C12" s="356">
        <f>C$4*固定資本M係数!C11</f>
        <v>0</v>
      </c>
      <c r="D12" s="356">
        <f>D$4*固定資本M係数!D11</f>
        <v>0</v>
      </c>
      <c r="E12" s="356">
        <f>E$4*固定資本M係数!E11</f>
        <v>0</v>
      </c>
      <c r="F12" s="356">
        <f>F$4*固定資本M係数!F11</f>
        <v>0</v>
      </c>
      <c r="G12" s="356">
        <f>G$4*固定資本M係数!G11</f>
        <v>0</v>
      </c>
      <c r="H12" s="356">
        <f>H$4*固定資本M係数!H11</f>
        <v>0</v>
      </c>
      <c r="I12" s="356">
        <f>I$4*固定資本M係数!I11</f>
        <v>0</v>
      </c>
      <c r="J12" s="356">
        <f>J$4*固定資本M係数!J11</f>
        <v>0</v>
      </c>
      <c r="K12" s="356">
        <f>K$4*固定資本M係数!K11</f>
        <v>0</v>
      </c>
      <c r="L12" s="356">
        <f>L$4*固定資本M係数!L11</f>
        <v>0</v>
      </c>
      <c r="M12" s="356">
        <f>M$4*固定資本M係数!M11</f>
        <v>0</v>
      </c>
      <c r="N12" s="356">
        <f>N$4*固定資本M係数!N11</f>
        <v>0</v>
      </c>
      <c r="O12" s="356">
        <f>O$4*固定資本M係数!O11</f>
        <v>0</v>
      </c>
      <c r="P12" s="356">
        <f>P$4*固定資本M係数!P11</f>
        <v>0</v>
      </c>
      <c r="Q12" s="356">
        <f>Q$4*固定資本M係数!Q11</f>
        <v>0</v>
      </c>
      <c r="R12" s="356">
        <f>R$4*固定資本M係数!R11</f>
        <v>0</v>
      </c>
      <c r="S12" s="356">
        <f>S$4*固定資本M係数!S11</f>
        <v>0</v>
      </c>
      <c r="T12" s="356">
        <f>T$4*固定資本M係数!T11</f>
        <v>0</v>
      </c>
      <c r="U12" s="356">
        <f>U$4*固定資本M係数!U11</f>
        <v>0</v>
      </c>
      <c r="V12" s="356">
        <f>V$4*固定資本M係数!V11</f>
        <v>0</v>
      </c>
      <c r="W12" s="356">
        <f>W$4*固定資本M係数!W11</f>
        <v>0</v>
      </c>
      <c r="X12" s="356">
        <f>X$4*固定資本M係数!X11</f>
        <v>0</v>
      </c>
      <c r="Y12" s="356">
        <f>Y$4*固定資本M係数!Y11</f>
        <v>0</v>
      </c>
      <c r="Z12" s="356">
        <f>Z$4*固定資本M係数!Z11</f>
        <v>0</v>
      </c>
      <c r="AA12" s="356">
        <f>AA$4*固定資本M係数!AA11</f>
        <v>0</v>
      </c>
      <c r="AB12" s="356">
        <f>AB$4*固定資本M係数!AB11</f>
        <v>0</v>
      </c>
      <c r="AC12" s="356">
        <f>AC$4*固定資本M係数!AC11</f>
        <v>0</v>
      </c>
      <c r="AD12" s="356">
        <f>AD$4*固定資本M係数!AD11</f>
        <v>0</v>
      </c>
      <c r="AE12" s="356">
        <f>AE$4*固定資本M係数!AE11</f>
        <v>0</v>
      </c>
      <c r="AF12" s="356">
        <f>AF$4*固定資本M係数!AF11</f>
        <v>0</v>
      </c>
      <c r="AG12" s="356">
        <f>AG$4*固定資本M係数!AG11</f>
        <v>0</v>
      </c>
      <c r="AH12" s="356">
        <f>AH$4*固定資本M係数!AH11</f>
        <v>0</v>
      </c>
      <c r="AI12" s="356">
        <f>AI$4*固定資本M係数!AI11</f>
        <v>0</v>
      </c>
      <c r="AJ12" s="356">
        <f>AJ$4*固定資本M係数!AJ11</f>
        <v>0</v>
      </c>
      <c r="AK12" s="356">
        <f>AK$4*固定資本M係数!AK11</f>
        <v>0</v>
      </c>
      <c r="AL12" s="356">
        <f>AL$4*固定資本M係数!AL11</f>
        <v>0</v>
      </c>
      <c r="AM12" s="386">
        <f t="shared" si="0"/>
        <v>0</v>
      </c>
      <c r="AN12" s="332"/>
    </row>
    <row r="13" spans="1:40" x14ac:dyDescent="0.15">
      <c r="A13" s="339" t="s">
        <v>291</v>
      </c>
      <c r="B13" s="340" t="s">
        <v>366</v>
      </c>
      <c r="C13" s="356">
        <f>C$4*固定資本M係数!C12</f>
        <v>0</v>
      </c>
      <c r="D13" s="356">
        <f>D$4*固定資本M係数!D12</f>
        <v>0</v>
      </c>
      <c r="E13" s="356">
        <f>E$4*固定資本M係数!E12</f>
        <v>0</v>
      </c>
      <c r="F13" s="356">
        <f>F$4*固定資本M係数!F12</f>
        <v>0</v>
      </c>
      <c r="G13" s="356">
        <f>G$4*固定資本M係数!G12</f>
        <v>0</v>
      </c>
      <c r="H13" s="356">
        <f>H$4*固定資本M係数!H12</f>
        <v>0</v>
      </c>
      <c r="I13" s="356">
        <f>I$4*固定資本M係数!I12</f>
        <v>0</v>
      </c>
      <c r="J13" s="356">
        <f>J$4*固定資本M係数!J12</f>
        <v>0</v>
      </c>
      <c r="K13" s="356">
        <f>K$4*固定資本M係数!K12</f>
        <v>0</v>
      </c>
      <c r="L13" s="356">
        <f>L$4*固定資本M係数!L12</f>
        <v>0</v>
      </c>
      <c r="M13" s="356">
        <f>M$4*固定資本M係数!M12</f>
        <v>0</v>
      </c>
      <c r="N13" s="356">
        <f>N$4*固定資本M係数!N12</f>
        <v>0</v>
      </c>
      <c r="O13" s="356">
        <f>O$4*固定資本M係数!O12</f>
        <v>0</v>
      </c>
      <c r="P13" s="356">
        <f>P$4*固定資本M係数!P12</f>
        <v>0</v>
      </c>
      <c r="Q13" s="356">
        <f>Q$4*固定資本M係数!Q12</f>
        <v>0</v>
      </c>
      <c r="R13" s="356">
        <f>R$4*固定資本M係数!R12</f>
        <v>0</v>
      </c>
      <c r="S13" s="356">
        <f>S$4*固定資本M係数!S12</f>
        <v>0</v>
      </c>
      <c r="T13" s="356">
        <f>T$4*固定資本M係数!T12</f>
        <v>0</v>
      </c>
      <c r="U13" s="356">
        <f>U$4*固定資本M係数!U12</f>
        <v>0</v>
      </c>
      <c r="V13" s="356">
        <f>V$4*固定資本M係数!V12</f>
        <v>0</v>
      </c>
      <c r="W13" s="356">
        <f>W$4*固定資本M係数!W12</f>
        <v>0</v>
      </c>
      <c r="X13" s="356">
        <f>X$4*固定資本M係数!X12</f>
        <v>0</v>
      </c>
      <c r="Y13" s="356">
        <f>Y$4*固定資本M係数!Y12</f>
        <v>0</v>
      </c>
      <c r="Z13" s="356">
        <f>Z$4*固定資本M係数!Z12</f>
        <v>0</v>
      </c>
      <c r="AA13" s="356">
        <f>AA$4*固定資本M係数!AA12</f>
        <v>0</v>
      </c>
      <c r="AB13" s="356">
        <f>AB$4*固定資本M係数!AB12</f>
        <v>0</v>
      </c>
      <c r="AC13" s="356">
        <f>AC$4*固定資本M係数!AC12</f>
        <v>0</v>
      </c>
      <c r="AD13" s="356">
        <f>AD$4*固定資本M係数!AD12</f>
        <v>0</v>
      </c>
      <c r="AE13" s="356">
        <f>AE$4*固定資本M係数!AE12</f>
        <v>0</v>
      </c>
      <c r="AF13" s="356">
        <f>AF$4*固定資本M係数!AF12</f>
        <v>0</v>
      </c>
      <c r="AG13" s="356">
        <f>AG$4*固定資本M係数!AG12</f>
        <v>0</v>
      </c>
      <c r="AH13" s="356">
        <f>AH$4*固定資本M係数!AH12</f>
        <v>0</v>
      </c>
      <c r="AI13" s="356">
        <f>AI$4*固定資本M係数!AI12</f>
        <v>0</v>
      </c>
      <c r="AJ13" s="356">
        <f>AJ$4*固定資本M係数!AJ12</f>
        <v>0</v>
      </c>
      <c r="AK13" s="356">
        <f>AK$4*固定資本M係数!AK12</f>
        <v>0</v>
      </c>
      <c r="AL13" s="356">
        <f>AL$4*固定資本M係数!AL12</f>
        <v>0</v>
      </c>
      <c r="AM13" s="386">
        <f t="shared" si="0"/>
        <v>0</v>
      </c>
      <c r="AN13" s="332"/>
    </row>
    <row r="14" spans="1:40" x14ac:dyDescent="0.15">
      <c r="A14" s="339" t="s">
        <v>292</v>
      </c>
      <c r="B14" s="340" t="s">
        <v>367</v>
      </c>
      <c r="C14" s="356">
        <f>C$4*固定資本M係数!C13</f>
        <v>0</v>
      </c>
      <c r="D14" s="356">
        <f>D$4*固定資本M係数!D13</f>
        <v>0</v>
      </c>
      <c r="E14" s="356">
        <f>E$4*固定資本M係数!E13</f>
        <v>0</v>
      </c>
      <c r="F14" s="356">
        <f>F$4*固定資本M係数!F13</f>
        <v>0</v>
      </c>
      <c r="G14" s="356">
        <f>G$4*固定資本M係数!G13</f>
        <v>0</v>
      </c>
      <c r="H14" s="356">
        <f>H$4*固定資本M係数!H13</f>
        <v>0</v>
      </c>
      <c r="I14" s="356">
        <f>I$4*固定資本M係数!I13</f>
        <v>0</v>
      </c>
      <c r="J14" s="356">
        <f>J$4*固定資本M係数!J13</f>
        <v>0</v>
      </c>
      <c r="K14" s="356">
        <f>K$4*固定資本M係数!K13</f>
        <v>0</v>
      </c>
      <c r="L14" s="356">
        <f>L$4*固定資本M係数!L13</f>
        <v>0</v>
      </c>
      <c r="M14" s="356">
        <f>M$4*固定資本M係数!M13</f>
        <v>0</v>
      </c>
      <c r="N14" s="356">
        <f>N$4*固定資本M係数!N13</f>
        <v>0</v>
      </c>
      <c r="O14" s="356">
        <f>O$4*固定資本M係数!O13</f>
        <v>0</v>
      </c>
      <c r="P14" s="356">
        <f>P$4*固定資本M係数!P13</f>
        <v>0</v>
      </c>
      <c r="Q14" s="356">
        <f>Q$4*固定資本M係数!Q13</f>
        <v>0</v>
      </c>
      <c r="R14" s="356">
        <f>R$4*固定資本M係数!R13</f>
        <v>0</v>
      </c>
      <c r="S14" s="356">
        <f>S$4*固定資本M係数!S13</f>
        <v>0</v>
      </c>
      <c r="T14" s="356">
        <f>T$4*固定資本M係数!T13</f>
        <v>0</v>
      </c>
      <c r="U14" s="356">
        <f>U$4*固定資本M係数!U13</f>
        <v>0</v>
      </c>
      <c r="V14" s="356">
        <f>V$4*固定資本M係数!V13</f>
        <v>0</v>
      </c>
      <c r="W14" s="356">
        <f>W$4*固定資本M係数!W13</f>
        <v>0</v>
      </c>
      <c r="X14" s="356">
        <f>X$4*固定資本M係数!X13</f>
        <v>0</v>
      </c>
      <c r="Y14" s="356">
        <f>Y$4*固定資本M係数!Y13</f>
        <v>0</v>
      </c>
      <c r="Z14" s="356">
        <f>Z$4*固定資本M係数!Z13</f>
        <v>0</v>
      </c>
      <c r="AA14" s="356">
        <f>AA$4*固定資本M係数!AA13</f>
        <v>0</v>
      </c>
      <c r="AB14" s="356">
        <f>AB$4*固定資本M係数!AB13</f>
        <v>0</v>
      </c>
      <c r="AC14" s="356">
        <f>AC$4*固定資本M係数!AC13</f>
        <v>0</v>
      </c>
      <c r="AD14" s="356">
        <f>AD$4*固定資本M係数!AD13</f>
        <v>0</v>
      </c>
      <c r="AE14" s="356">
        <f>AE$4*固定資本M係数!AE13</f>
        <v>0</v>
      </c>
      <c r="AF14" s="356">
        <f>AF$4*固定資本M係数!AF13</f>
        <v>0</v>
      </c>
      <c r="AG14" s="356">
        <f>AG$4*固定資本M係数!AG13</f>
        <v>0</v>
      </c>
      <c r="AH14" s="356">
        <f>AH$4*固定資本M係数!AH13</f>
        <v>0</v>
      </c>
      <c r="AI14" s="356">
        <f>AI$4*固定資本M係数!AI13</f>
        <v>0</v>
      </c>
      <c r="AJ14" s="356">
        <f>AJ$4*固定資本M係数!AJ13</f>
        <v>0</v>
      </c>
      <c r="AK14" s="356">
        <f>AK$4*固定資本M係数!AK13</f>
        <v>0</v>
      </c>
      <c r="AL14" s="356">
        <f>AL$4*固定資本M係数!AL13</f>
        <v>0</v>
      </c>
      <c r="AM14" s="386">
        <f t="shared" si="0"/>
        <v>0</v>
      </c>
      <c r="AN14" s="332"/>
    </row>
    <row r="15" spans="1:40" x14ac:dyDescent="0.15">
      <c r="A15" s="339" t="s">
        <v>293</v>
      </c>
      <c r="B15" s="340" t="s">
        <v>368</v>
      </c>
      <c r="C15" s="356">
        <f>C$4*固定資本M係数!C14</f>
        <v>0</v>
      </c>
      <c r="D15" s="356">
        <f>D$4*固定資本M係数!D14</f>
        <v>0</v>
      </c>
      <c r="E15" s="356">
        <f>E$4*固定資本M係数!E14</f>
        <v>0</v>
      </c>
      <c r="F15" s="356">
        <f>F$4*固定資本M係数!F14</f>
        <v>0</v>
      </c>
      <c r="G15" s="356">
        <f>G$4*固定資本M係数!G14</f>
        <v>0</v>
      </c>
      <c r="H15" s="356">
        <f>H$4*固定資本M係数!H14</f>
        <v>0</v>
      </c>
      <c r="I15" s="356">
        <f>I$4*固定資本M係数!I14</f>
        <v>0</v>
      </c>
      <c r="J15" s="356">
        <f>J$4*固定資本M係数!J14</f>
        <v>0</v>
      </c>
      <c r="K15" s="356">
        <f>K$4*固定資本M係数!K14</f>
        <v>0</v>
      </c>
      <c r="L15" s="356">
        <f>L$4*固定資本M係数!L14</f>
        <v>0</v>
      </c>
      <c r="M15" s="356">
        <f>M$4*固定資本M係数!M14</f>
        <v>0</v>
      </c>
      <c r="N15" s="356">
        <f>N$4*固定資本M係数!N14</f>
        <v>0</v>
      </c>
      <c r="O15" s="356">
        <f>O$4*固定資本M係数!O14</f>
        <v>0</v>
      </c>
      <c r="P15" s="356">
        <f>P$4*固定資本M係数!P14</f>
        <v>0</v>
      </c>
      <c r="Q15" s="356">
        <f>Q$4*固定資本M係数!Q14</f>
        <v>0</v>
      </c>
      <c r="R15" s="356">
        <f>R$4*固定資本M係数!R14</f>
        <v>0</v>
      </c>
      <c r="S15" s="356">
        <f>S$4*固定資本M係数!S14</f>
        <v>0</v>
      </c>
      <c r="T15" s="356">
        <f>T$4*固定資本M係数!T14</f>
        <v>0</v>
      </c>
      <c r="U15" s="356">
        <f>U$4*固定資本M係数!U14</f>
        <v>0</v>
      </c>
      <c r="V15" s="356">
        <f>V$4*固定資本M係数!V14</f>
        <v>0</v>
      </c>
      <c r="W15" s="356">
        <f>W$4*固定資本M係数!W14</f>
        <v>0</v>
      </c>
      <c r="X15" s="356">
        <f>X$4*固定資本M係数!X14</f>
        <v>0</v>
      </c>
      <c r="Y15" s="356">
        <f>Y$4*固定資本M係数!Y14</f>
        <v>0</v>
      </c>
      <c r="Z15" s="356">
        <f>Z$4*固定資本M係数!Z14</f>
        <v>0</v>
      </c>
      <c r="AA15" s="356">
        <f>AA$4*固定資本M係数!AA14</f>
        <v>0</v>
      </c>
      <c r="AB15" s="356">
        <f>AB$4*固定資本M係数!AB14</f>
        <v>0</v>
      </c>
      <c r="AC15" s="356">
        <f>AC$4*固定資本M係数!AC14</f>
        <v>0</v>
      </c>
      <c r="AD15" s="356">
        <f>AD$4*固定資本M係数!AD14</f>
        <v>0</v>
      </c>
      <c r="AE15" s="356">
        <f>AE$4*固定資本M係数!AE14</f>
        <v>0</v>
      </c>
      <c r="AF15" s="356">
        <f>AF$4*固定資本M係数!AF14</f>
        <v>0</v>
      </c>
      <c r="AG15" s="356">
        <f>AG$4*固定資本M係数!AG14</f>
        <v>0</v>
      </c>
      <c r="AH15" s="356">
        <f>AH$4*固定資本M係数!AH14</f>
        <v>0</v>
      </c>
      <c r="AI15" s="356">
        <f>AI$4*固定資本M係数!AI14</f>
        <v>0</v>
      </c>
      <c r="AJ15" s="356">
        <f>AJ$4*固定資本M係数!AJ14</f>
        <v>0</v>
      </c>
      <c r="AK15" s="356">
        <f>AK$4*固定資本M係数!AK14</f>
        <v>0</v>
      </c>
      <c r="AL15" s="356">
        <f>AL$4*固定資本M係数!AL14</f>
        <v>0</v>
      </c>
      <c r="AM15" s="386">
        <f t="shared" si="0"/>
        <v>0</v>
      </c>
      <c r="AN15" s="332"/>
    </row>
    <row r="16" spans="1:40" x14ac:dyDescent="0.15">
      <c r="A16" s="339" t="s">
        <v>294</v>
      </c>
      <c r="B16" s="340" t="s">
        <v>369</v>
      </c>
      <c r="C16" s="356">
        <f>C$4*固定資本M係数!C15</f>
        <v>0</v>
      </c>
      <c r="D16" s="356">
        <f>D$4*固定資本M係数!D15</f>
        <v>0</v>
      </c>
      <c r="E16" s="356">
        <f>E$4*固定資本M係数!E15</f>
        <v>0</v>
      </c>
      <c r="F16" s="356">
        <f>F$4*固定資本M係数!F15</f>
        <v>0</v>
      </c>
      <c r="G16" s="356">
        <f>G$4*固定資本M係数!G15</f>
        <v>0</v>
      </c>
      <c r="H16" s="356">
        <f>H$4*固定資本M係数!H15</f>
        <v>0</v>
      </c>
      <c r="I16" s="356">
        <f>I$4*固定資本M係数!I15</f>
        <v>0</v>
      </c>
      <c r="J16" s="356">
        <f>J$4*固定資本M係数!J15</f>
        <v>0</v>
      </c>
      <c r="K16" s="356">
        <f>K$4*固定資本M係数!K15</f>
        <v>0</v>
      </c>
      <c r="L16" s="356">
        <f>L$4*固定資本M係数!L15</f>
        <v>0</v>
      </c>
      <c r="M16" s="356">
        <f>M$4*固定資本M係数!M15</f>
        <v>0</v>
      </c>
      <c r="N16" s="356">
        <f>N$4*固定資本M係数!N15</f>
        <v>0</v>
      </c>
      <c r="O16" s="356">
        <f>O$4*固定資本M係数!O15</f>
        <v>0</v>
      </c>
      <c r="P16" s="356">
        <f>P$4*固定資本M係数!P15</f>
        <v>0</v>
      </c>
      <c r="Q16" s="356">
        <f>Q$4*固定資本M係数!Q15</f>
        <v>0</v>
      </c>
      <c r="R16" s="356">
        <f>R$4*固定資本M係数!R15</f>
        <v>0</v>
      </c>
      <c r="S16" s="356">
        <f>S$4*固定資本M係数!S15</f>
        <v>0</v>
      </c>
      <c r="T16" s="356">
        <f>T$4*固定資本M係数!T15</f>
        <v>0</v>
      </c>
      <c r="U16" s="356">
        <f>U$4*固定資本M係数!U15</f>
        <v>0</v>
      </c>
      <c r="V16" s="356">
        <f>V$4*固定資本M係数!V15</f>
        <v>0</v>
      </c>
      <c r="W16" s="356">
        <f>W$4*固定資本M係数!W15</f>
        <v>0</v>
      </c>
      <c r="X16" s="356">
        <f>X$4*固定資本M係数!X15</f>
        <v>0</v>
      </c>
      <c r="Y16" s="356">
        <f>Y$4*固定資本M係数!Y15</f>
        <v>0</v>
      </c>
      <c r="Z16" s="356">
        <f>Z$4*固定資本M係数!Z15</f>
        <v>0</v>
      </c>
      <c r="AA16" s="356">
        <f>AA$4*固定資本M係数!AA15</f>
        <v>0</v>
      </c>
      <c r="AB16" s="356">
        <f>AB$4*固定資本M係数!AB15</f>
        <v>0</v>
      </c>
      <c r="AC16" s="356">
        <f>AC$4*固定資本M係数!AC15</f>
        <v>0</v>
      </c>
      <c r="AD16" s="356">
        <f>AD$4*固定資本M係数!AD15</f>
        <v>0</v>
      </c>
      <c r="AE16" s="356">
        <f>AE$4*固定資本M係数!AE15</f>
        <v>0</v>
      </c>
      <c r="AF16" s="356">
        <f>AF$4*固定資本M係数!AF15</f>
        <v>0</v>
      </c>
      <c r="AG16" s="356">
        <f>AG$4*固定資本M係数!AG15</f>
        <v>0</v>
      </c>
      <c r="AH16" s="356">
        <f>AH$4*固定資本M係数!AH15</f>
        <v>0</v>
      </c>
      <c r="AI16" s="356">
        <f>AI$4*固定資本M係数!AI15</f>
        <v>0</v>
      </c>
      <c r="AJ16" s="356">
        <f>AJ$4*固定資本M係数!AJ15</f>
        <v>0</v>
      </c>
      <c r="AK16" s="356">
        <f>AK$4*固定資本M係数!AK15</f>
        <v>0</v>
      </c>
      <c r="AL16" s="356">
        <f>AL$4*固定資本M係数!AL15</f>
        <v>0</v>
      </c>
      <c r="AM16" s="386">
        <f t="shared" si="0"/>
        <v>0</v>
      </c>
      <c r="AN16" s="332"/>
    </row>
    <row r="17" spans="1:40" x14ac:dyDescent="0.15">
      <c r="A17" s="339" t="s">
        <v>295</v>
      </c>
      <c r="B17" s="340" t="s">
        <v>370</v>
      </c>
      <c r="C17" s="356">
        <f>C$4*固定資本M係数!C16</f>
        <v>0</v>
      </c>
      <c r="D17" s="356">
        <f>D$4*固定資本M係数!D16</f>
        <v>0</v>
      </c>
      <c r="E17" s="356">
        <f>E$4*固定資本M係数!E16</f>
        <v>0</v>
      </c>
      <c r="F17" s="356">
        <f>F$4*固定資本M係数!F16</f>
        <v>0</v>
      </c>
      <c r="G17" s="356">
        <f>G$4*固定資本M係数!G16</f>
        <v>0</v>
      </c>
      <c r="H17" s="356">
        <f>H$4*固定資本M係数!H16</f>
        <v>0</v>
      </c>
      <c r="I17" s="356">
        <f>I$4*固定資本M係数!I16</f>
        <v>0</v>
      </c>
      <c r="J17" s="356">
        <f>J$4*固定資本M係数!J16</f>
        <v>0</v>
      </c>
      <c r="K17" s="356">
        <f>K$4*固定資本M係数!K16</f>
        <v>0</v>
      </c>
      <c r="L17" s="356">
        <f>L$4*固定資本M係数!L16</f>
        <v>0</v>
      </c>
      <c r="M17" s="356">
        <f>M$4*固定資本M係数!M16</f>
        <v>0</v>
      </c>
      <c r="N17" s="356">
        <f>N$4*固定資本M係数!N16</f>
        <v>0</v>
      </c>
      <c r="O17" s="356">
        <f>O$4*固定資本M係数!O16</f>
        <v>0</v>
      </c>
      <c r="P17" s="356">
        <f>P$4*固定資本M係数!P16</f>
        <v>0</v>
      </c>
      <c r="Q17" s="356">
        <f>Q$4*固定資本M係数!Q16</f>
        <v>0</v>
      </c>
      <c r="R17" s="356">
        <f>R$4*固定資本M係数!R16</f>
        <v>0</v>
      </c>
      <c r="S17" s="356">
        <f>S$4*固定資本M係数!S16</f>
        <v>0</v>
      </c>
      <c r="T17" s="356">
        <f>T$4*固定資本M係数!T16</f>
        <v>0</v>
      </c>
      <c r="U17" s="356">
        <f>U$4*固定資本M係数!U16</f>
        <v>0</v>
      </c>
      <c r="V17" s="356">
        <f>V$4*固定資本M係数!V16</f>
        <v>0</v>
      </c>
      <c r="W17" s="356">
        <f>W$4*固定資本M係数!W16</f>
        <v>0</v>
      </c>
      <c r="X17" s="356">
        <f>X$4*固定資本M係数!X16</f>
        <v>0</v>
      </c>
      <c r="Y17" s="356">
        <f>Y$4*固定資本M係数!Y16</f>
        <v>0</v>
      </c>
      <c r="Z17" s="356">
        <f>Z$4*固定資本M係数!Z16</f>
        <v>0</v>
      </c>
      <c r="AA17" s="356">
        <f>AA$4*固定資本M係数!AA16</f>
        <v>0</v>
      </c>
      <c r="AB17" s="356">
        <f>AB$4*固定資本M係数!AB16</f>
        <v>0</v>
      </c>
      <c r="AC17" s="356">
        <f>AC$4*固定資本M係数!AC16</f>
        <v>0</v>
      </c>
      <c r="AD17" s="356">
        <f>AD$4*固定資本M係数!AD16</f>
        <v>0</v>
      </c>
      <c r="AE17" s="356">
        <f>AE$4*固定資本M係数!AE16</f>
        <v>0</v>
      </c>
      <c r="AF17" s="356">
        <f>AF$4*固定資本M係数!AF16</f>
        <v>0</v>
      </c>
      <c r="AG17" s="356">
        <f>AG$4*固定資本M係数!AG16</f>
        <v>0</v>
      </c>
      <c r="AH17" s="356">
        <f>AH$4*固定資本M係数!AH16</f>
        <v>0</v>
      </c>
      <c r="AI17" s="356">
        <f>AI$4*固定資本M係数!AI16</f>
        <v>0</v>
      </c>
      <c r="AJ17" s="356">
        <f>AJ$4*固定資本M係数!AJ16</f>
        <v>0</v>
      </c>
      <c r="AK17" s="356">
        <f>AK$4*固定資本M係数!AK16</f>
        <v>0</v>
      </c>
      <c r="AL17" s="356">
        <f>AL$4*固定資本M係数!AL16</f>
        <v>0</v>
      </c>
      <c r="AM17" s="386">
        <f t="shared" si="0"/>
        <v>0</v>
      </c>
      <c r="AN17" s="332"/>
    </row>
    <row r="18" spans="1:40" x14ac:dyDescent="0.15">
      <c r="A18" s="339" t="s">
        <v>296</v>
      </c>
      <c r="B18" s="340" t="s">
        <v>335</v>
      </c>
      <c r="C18" s="356">
        <f>C$4*固定資本M係数!C17</f>
        <v>0</v>
      </c>
      <c r="D18" s="356">
        <f>D$4*固定資本M係数!D17</f>
        <v>0</v>
      </c>
      <c r="E18" s="356">
        <f>E$4*固定資本M係数!E17</f>
        <v>0</v>
      </c>
      <c r="F18" s="356">
        <f>F$4*固定資本M係数!F17</f>
        <v>0</v>
      </c>
      <c r="G18" s="356">
        <f>G$4*固定資本M係数!G17</f>
        <v>0</v>
      </c>
      <c r="H18" s="356">
        <f>H$4*固定資本M係数!H17</f>
        <v>0</v>
      </c>
      <c r="I18" s="356">
        <f>I$4*固定資本M係数!I17</f>
        <v>0</v>
      </c>
      <c r="J18" s="356">
        <f>J$4*固定資本M係数!J17</f>
        <v>0</v>
      </c>
      <c r="K18" s="356">
        <f>K$4*固定資本M係数!K17</f>
        <v>0</v>
      </c>
      <c r="L18" s="356">
        <f>L$4*固定資本M係数!L17</f>
        <v>0</v>
      </c>
      <c r="M18" s="356">
        <f>M$4*固定資本M係数!M17</f>
        <v>0</v>
      </c>
      <c r="N18" s="356">
        <f>N$4*固定資本M係数!N17</f>
        <v>0</v>
      </c>
      <c r="O18" s="356">
        <f>O$4*固定資本M係数!O17</f>
        <v>0</v>
      </c>
      <c r="P18" s="356">
        <f>P$4*固定資本M係数!P17</f>
        <v>0</v>
      </c>
      <c r="Q18" s="356">
        <f>Q$4*固定資本M係数!Q17</f>
        <v>0</v>
      </c>
      <c r="R18" s="356">
        <f>R$4*固定資本M係数!R17</f>
        <v>0</v>
      </c>
      <c r="S18" s="356">
        <f>S$4*固定資本M係数!S17</f>
        <v>0</v>
      </c>
      <c r="T18" s="356">
        <f>T$4*固定資本M係数!T17</f>
        <v>0</v>
      </c>
      <c r="U18" s="356">
        <f>U$4*固定資本M係数!U17</f>
        <v>0</v>
      </c>
      <c r="V18" s="356">
        <f>V$4*固定資本M係数!V17</f>
        <v>0</v>
      </c>
      <c r="W18" s="356">
        <f>W$4*固定資本M係数!W17</f>
        <v>0</v>
      </c>
      <c r="X18" s="356">
        <f>X$4*固定資本M係数!X17</f>
        <v>0</v>
      </c>
      <c r="Y18" s="356">
        <f>Y$4*固定資本M係数!Y17</f>
        <v>0</v>
      </c>
      <c r="Z18" s="356">
        <f>Z$4*固定資本M係数!Z17</f>
        <v>0</v>
      </c>
      <c r="AA18" s="356">
        <f>AA$4*固定資本M係数!AA17</f>
        <v>0</v>
      </c>
      <c r="AB18" s="356">
        <f>AB$4*固定資本M係数!AB17</f>
        <v>0</v>
      </c>
      <c r="AC18" s="356">
        <f>AC$4*固定資本M係数!AC17</f>
        <v>0</v>
      </c>
      <c r="AD18" s="356">
        <f>AD$4*固定資本M係数!AD17</f>
        <v>0</v>
      </c>
      <c r="AE18" s="356">
        <f>AE$4*固定資本M係数!AE17</f>
        <v>0</v>
      </c>
      <c r="AF18" s="356">
        <f>AF$4*固定資本M係数!AF17</f>
        <v>0</v>
      </c>
      <c r="AG18" s="356">
        <f>AG$4*固定資本M係数!AG17</f>
        <v>0</v>
      </c>
      <c r="AH18" s="356">
        <f>AH$4*固定資本M係数!AH17</f>
        <v>0</v>
      </c>
      <c r="AI18" s="356">
        <f>AI$4*固定資本M係数!AI17</f>
        <v>0</v>
      </c>
      <c r="AJ18" s="356">
        <f>AJ$4*固定資本M係数!AJ17</f>
        <v>0</v>
      </c>
      <c r="AK18" s="356">
        <f>AK$4*固定資本M係数!AK17</f>
        <v>0</v>
      </c>
      <c r="AL18" s="356">
        <f>AL$4*固定資本M係数!AL17</f>
        <v>0</v>
      </c>
      <c r="AM18" s="386">
        <f t="shared" si="0"/>
        <v>0</v>
      </c>
      <c r="AN18" s="332"/>
    </row>
    <row r="19" spans="1:40" x14ac:dyDescent="0.15">
      <c r="A19" s="339" t="s">
        <v>297</v>
      </c>
      <c r="B19" s="340" t="s">
        <v>371</v>
      </c>
      <c r="C19" s="356">
        <f>C$4*固定資本M係数!C18</f>
        <v>0</v>
      </c>
      <c r="D19" s="356">
        <f>D$4*固定資本M係数!D18</f>
        <v>0</v>
      </c>
      <c r="E19" s="356">
        <f>E$4*固定資本M係数!E18</f>
        <v>0</v>
      </c>
      <c r="F19" s="356">
        <f>F$4*固定資本M係数!F18</f>
        <v>0</v>
      </c>
      <c r="G19" s="356">
        <f>G$4*固定資本M係数!G18</f>
        <v>0</v>
      </c>
      <c r="H19" s="356">
        <f>H$4*固定資本M係数!H18</f>
        <v>0</v>
      </c>
      <c r="I19" s="356">
        <f>I$4*固定資本M係数!I18</f>
        <v>0</v>
      </c>
      <c r="J19" s="356">
        <f>J$4*固定資本M係数!J18</f>
        <v>0</v>
      </c>
      <c r="K19" s="356">
        <f>K$4*固定資本M係数!K18</f>
        <v>0</v>
      </c>
      <c r="L19" s="356">
        <f>L$4*固定資本M係数!L18</f>
        <v>0</v>
      </c>
      <c r="M19" s="356">
        <f>M$4*固定資本M係数!M18</f>
        <v>0</v>
      </c>
      <c r="N19" s="356">
        <f>N$4*固定資本M係数!N18</f>
        <v>0</v>
      </c>
      <c r="O19" s="356">
        <f>O$4*固定資本M係数!O18</f>
        <v>0</v>
      </c>
      <c r="P19" s="356">
        <f>P$4*固定資本M係数!P18</f>
        <v>0</v>
      </c>
      <c r="Q19" s="356">
        <f>Q$4*固定資本M係数!Q18</f>
        <v>0</v>
      </c>
      <c r="R19" s="356">
        <f>R$4*固定資本M係数!R18</f>
        <v>0</v>
      </c>
      <c r="S19" s="356">
        <f>S$4*固定資本M係数!S18</f>
        <v>0</v>
      </c>
      <c r="T19" s="356">
        <f>T$4*固定資本M係数!T18</f>
        <v>0</v>
      </c>
      <c r="U19" s="356">
        <f>U$4*固定資本M係数!U18</f>
        <v>0</v>
      </c>
      <c r="V19" s="356">
        <f>V$4*固定資本M係数!V18</f>
        <v>0</v>
      </c>
      <c r="W19" s="356">
        <f>W$4*固定資本M係数!W18</f>
        <v>0</v>
      </c>
      <c r="X19" s="356">
        <f>X$4*固定資本M係数!X18</f>
        <v>0</v>
      </c>
      <c r="Y19" s="356">
        <f>Y$4*固定資本M係数!Y18</f>
        <v>0</v>
      </c>
      <c r="Z19" s="356">
        <f>Z$4*固定資本M係数!Z18</f>
        <v>0</v>
      </c>
      <c r="AA19" s="356">
        <f>AA$4*固定資本M係数!AA18</f>
        <v>0</v>
      </c>
      <c r="AB19" s="356">
        <f>AB$4*固定資本M係数!AB18</f>
        <v>0</v>
      </c>
      <c r="AC19" s="356">
        <f>AC$4*固定資本M係数!AC18</f>
        <v>0</v>
      </c>
      <c r="AD19" s="356">
        <f>AD$4*固定資本M係数!AD18</f>
        <v>0</v>
      </c>
      <c r="AE19" s="356">
        <f>AE$4*固定資本M係数!AE18</f>
        <v>0</v>
      </c>
      <c r="AF19" s="356">
        <f>AF$4*固定資本M係数!AF18</f>
        <v>0</v>
      </c>
      <c r="AG19" s="356">
        <f>AG$4*固定資本M係数!AG18</f>
        <v>0</v>
      </c>
      <c r="AH19" s="356">
        <f>AH$4*固定資本M係数!AH18</f>
        <v>0</v>
      </c>
      <c r="AI19" s="356">
        <f>AI$4*固定資本M係数!AI18</f>
        <v>0</v>
      </c>
      <c r="AJ19" s="356">
        <f>AJ$4*固定資本M係数!AJ18</f>
        <v>0</v>
      </c>
      <c r="AK19" s="356">
        <f>AK$4*固定資本M係数!AK18</f>
        <v>0</v>
      </c>
      <c r="AL19" s="356">
        <f>AL$4*固定資本M係数!AL18</f>
        <v>0</v>
      </c>
      <c r="AM19" s="386">
        <f t="shared" si="0"/>
        <v>0</v>
      </c>
      <c r="AN19" s="332"/>
    </row>
    <row r="20" spans="1:40" x14ac:dyDescent="0.15">
      <c r="A20" s="339" t="s">
        <v>298</v>
      </c>
      <c r="B20" s="340" t="s">
        <v>372</v>
      </c>
      <c r="C20" s="356">
        <f>C$4*固定資本M係数!C19</f>
        <v>0</v>
      </c>
      <c r="D20" s="356">
        <f>D$4*固定資本M係数!D19</f>
        <v>0</v>
      </c>
      <c r="E20" s="356">
        <f>E$4*固定資本M係数!E19</f>
        <v>0</v>
      </c>
      <c r="F20" s="356">
        <f>F$4*固定資本M係数!F19</f>
        <v>0</v>
      </c>
      <c r="G20" s="356">
        <f>G$4*固定資本M係数!G19</f>
        <v>0</v>
      </c>
      <c r="H20" s="356">
        <f>H$4*固定資本M係数!H19</f>
        <v>0</v>
      </c>
      <c r="I20" s="356">
        <f>I$4*固定資本M係数!I19</f>
        <v>0</v>
      </c>
      <c r="J20" s="356">
        <f>J$4*固定資本M係数!J19</f>
        <v>0</v>
      </c>
      <c r="K20" s="356">
        <f>K$4*固定資本M係数!K19</f>
        <v>0</v>
      </c>
      <c r="L20" s="356">
        <f>L$4*固定資本M係数!L19</f>
        <v>0</v>
      </c>
      <c r="M20" s="356">
        <f>M$4*固定資本M係数!M19</f>
        <v>0</v>
      </c>
      <c r="N20" s="356">
        <f>N$4*固定資本M係数!N19</f>
        <v>0</v>
      </c>
      <c r="O20" s="356">
        <f>O$4*固定資本M係数!O19</f>
        <v>0</v>
      </c>
      <c r="P20" s="356">
        <f>P$4*固定資本M係数!P19</f>
        <v>0</v>
      </c>
      <c r="Q20" s="356">
        <f>Q$4*固定資本M係数!Q19</f>
        <v>0</v>
      </c>
      <c r="R20" s="356">
        <f>R$4*固定資本M係数!R19</f>
        <v>0</v>
      </c>
      <c r="S20" s="356">
        <f>S$4*固定資本M係数!S19</f>
        <v>0</v>
      </c>
      <c r="T20" s="356">
        <f>T$4*固定資本M係数!T19</f>
        <v>0</v>
      </c>
      <c r="U20" s="356">
        <f>U$4*固定資本M係数!U19</f>
        <v>0</v>
      </c>
      <c r="V20" s="356">
        <f>V$4*固定資本M係数!V19</f>
        <v>0</v>
      </c>
      <c r="W20" s="356">
        <f>W$4*固定資本M係数!W19</f>
        <v>0</v>
      </c>
      <c r="X20" s="356">
        <f>X$4*固定資本M係数!X19</f>
        <v>0</v>
      </c>
      <c r="Y20" s="356">
        <f>Y$4*固定資本M係数!Y19</f>
        <v>0</v>
      </c>
      <c r="Z20" s="356">
        <f>Z$4*固定資本M係数!Z19</f>
        <v>0</v>
      </c>
      <c r="AA20" s="356">
        <f>AA$4*固定資本M係数!AA19</f>
        <v>0</v>
      </c>
      <c r="AB20" s="356">
        <f>AB$4*固定資本M係数!AB19</f>
        <v>0</v>
      </c>
      <c r="AC20" s="356">
        <f>AC$4*固定資本M係数!AC19</f>
        <v>0</v>
      </c>
      <c r="AD20" s="356">
        <f>AD$4*固定資本M係数!AD19</f>
        <v>0</v>
      </c>
      <c r="AE20" s="356">
        <f>AE$4*固定資本M係数!AE19</f>
        <v>0</v>
      </c>
      <c r="AF20" s="356">
        <f>AF$4*固定資本M係数!AF19</f>
        <v>0</v>
      </c>
      <c r="AG20" s="356">
        <f>AG$4*固定資本M係数!AG19</f>
        <v>0</v>
      </c>
      <c r="AH20" s="356">
        <f>AH$4*固定資本M係数!AH19</f>
        <v>0</v>
      </c>
      <c r="AI20" s="356">
        <f>AI$4*固定資本M係数!AI19</f>
        <v>0</v>
      </c>
      <c r="AJ20" s="356">
        <f>AJ$4*固定資本M係数!AJ19</f>
        <v>0</v>
      </c>
      <c r="AK20" s="356">
        <f>AK$4*固定資本M係数!AK19</f>
        <v>0</v>
      </c>
      <c r="AL20" s="356">
        <f>AL$4*固定資本M係数!AL19</f>
        <v>0</v>
      </c>
      <c r="AM20" s="386">
        <f t="shared" si="0"/>
        <v>0</v>
      </c>
      <c r="AN20" s="332"/>
    </row>
    <row r="21" spans="1:40" x14ac:dyDescent="0.15">
      <c r="A21" s="339" t="s">
        <v>299</v>
      </c>
      <c r="B21" s="340" t="s">
        <v>373</v>
      </c>
      <c r="C21" s="356">
        <f>C$4*固定資本M係数!C20</f>
        <v>0</v>
      </c>
      <c r="D21" s="356">
        <f>D$4*固定資本M係数!D20</f>
        <v>0</v>
      </c>
      <c r="E21" s="356">
        <f>E$4*固定資本M係数!E20</f>
        <v>0</v>
      </c>
      <c r="F21" s="356">
        <f>F$4*固定資本M係数!F20</f>
        <v>0</v>
      </c>
      <c r="G21" s="356">
        <f>G$4*固定資本M係数!G20</f>
        <v>0</v>
      </c>
      <c r="H21" s="356">
        <f>H$4*固定資本M係数!H20</f>
        <v>0</v>
      </c>
      <c r="I21" s="356">
        <f>I$4*固定資本M係数!I20</f>
        <v>0</v>
      </c>
      <c r="J21" s="356">
        <f>J$4*固定資本M係数!J20</f>
        <v>0</v>
      </c>
      <c r="K21" s="356">
        <f>K$4*固定資本M係数!K20</f>
        <v>0</v>
      </c>
      <c r="L21" s="356">
        <f>L$4*固定資本M係数!L20</f>
        <v>0</v>
      </c>
      <c r="M21" s="356">
        <f>M$4*固定資本M係数!M20</f>
        <v>0</v>
      </c>
      <c r="N21" s="356">
        <f>N$4*固定資本M係数!N20</f>
        <v>0</v>
      </c>
      <c r="O21" s="356">
        <f>O$4*固定資本M係数!O20</f>
        <v>0</v>
      </c>
      <c r="P21" s="356">
        <f>P$4*固定資本M係数!P20</f>
        <v>0</v>
      </c>
      <c r="Q21" s="356">
        <f>Q$4*固定資本M係数!Q20</f>
        <v>0</v>
      </c>
      <c r="R21" s="356">
        <f>R$4*固定資本M係数!R20</f>
        <v>0</v>
      </c>
      <c r="S21" s="356">
        <f>S$4*固定資本M係数!S20</f>
        <v>0</v>
      </c>
      <c r="T21" s="356">
        <f>T$4*固定資本M係数!T20</f>
        <v>0</v>
      </c>
      <c r="U21" s="356">
        <f>U$4*固定資本M係数!U20</f>
        <v>0</v>
      </c>
      <c r="V21" s="356">
        <f>V$4*固定資本M係数!V20</f>
        <v>0</v>
      </c>
      <c r="W21" s="356">
        <f>W$4*固定資本M係数!W20</f>
        <v>0</v>
      </c>
      <c r="X21" s="356">
        <f>X$4*固定資本M係数!X20</f>
        <v>0</v>
      </c>
      <c r="Y21" s="356">
        <f>Y$4*固定資本M係数!Y20</f>
        <v>0</v>
      </c>
      <c r="Z21" s="356">
        <f>Z$4*固定資本M係数!Z20</f>
        <v>0</v>
      </c>
      <c r="AA21" s="356">
        <f>AA$4*固定資本M係数!AA20</f>
        <v>0</v>
      </c>
      <c r="AB21" s="356">
        <f>AB$4*固定資本M係数!AB20</f>
        <v>0</v>
      </c>
      <c r="AC21" s="356">
        <f>AC$4*固定資本M係数!AC20</f>
        <v>0</v>
      </c>
      <c r="AD21" s="356">
        <f>AD$4*固定資本M係数!AD20</f>
        <v>0</v>
      </c>
      <c r="AE21" s="356">
        <f>AE$4*固定資本M係数!AE20</f>
        <v>0</v>
      </c>
      <c r="AF21" s="356">
        <f>AF$4*固定資本M係数!AF20</f>
        <v>0</v>
      </c>
      <c r="AG21" s="356">
        <f>AG$4*固定資本M係数!AG20</f>
        <v>0</v>
      </c>
      <c r="AH21" s="356">
        <f>AH$4*固定資本M係数!AH20</f>
        <v>0</v>
      </c>
      <c r="AI21" s="356">
        <f>AI$4*固定資本M係数!AI20</f>
        <v>0</v>
      </c>
      <c r="AJ21" s="356">
        <f>AJ$4*固定資本M係数!AJ20</f>
        <v>0</v>
      </c>
      <c r="AK21" s="356">
        <f>AK$4*固定資本M係数!AK20</f>
        <v>0</v>
      </c>
      <c r="AL21" s="356">
        <f>AL$4*固定資本M係数!AL20</f>
        <v>0</v>
      </c>
      <c r="AM21" s="386">
        <f t="shared" si="0"/>
        <v>0</v>
      </c>
      <c r="AN21" s="332"/>
    </row>
    <row r="22" spans="1:40" x14ac:dyDescent="0.15">
      <c r="A22" s="339" t="s">
        <v>300</v>
      </c>
      <c r="B22" s="340" t="s">
        <v>374</v>
      </c>
      <c r="C22" s="356">
        <f>C$4*固定資本M係数!C21</f>
        <v>0</v>
      </c>
      <c r="D22" s="356">
        <f>D$4*固定資本M係数!D21</f>
        <v>0</v>
      </c>
      <c r="E22" s="356">
        <f>E$4*固定資本M係数!E21</f>
        <v>0</v>
      </c>
      <c r="F22" s="356">
        <f>F$4*固定資本M係数!F21</f>
        <v>0</v>
      </c>
      <c r="G22" s="356">
        <f>G$4*固定資本M係数!G21</f>
        <v>0</v>
      </c>
      <c r="H22" s="356">
        <f>H$4*固定資本M係数!H21</f>
        <v>0</v>
      </c>
      <c r="I22" s="356">
        <f>I$4*固定資本M係数!I21</f>
        <v>0</v>
      </c>
      <c r="J22" s="356">
        <f>J$4*固定資本M係数!J21</f>
        <v>0</v>
      </c>
      <c r="K22" s="356">
        <f>K$4*固定資本M係数!K21</f>
        <v>0</v>
      </c>
      <c r="L22" s="356">
        <f>L$4*固定資本M係数!L21</f>
        <v>0</v>
      </c>
      <c r="M22" s="356">
        <f>M$4*固定資本M係数!M21</f>
        <v>0</v>
      </c>
      <c r="N22" s="356">
        <f>N$4*固定資本M係数!N21</f>
        <v>0</v>
      </c>
      <c r="O22" s="356">
        <f>O$4*固定資本M係数!O21</f>
        <v>0</v>
      </c>
      <c r="P22" s="356">
        <f>P$4*固定資本M係数!P21</f>
        <v>0</v>
      </c>
      <c r="Q22" s="356">
        <f>Q$4*固定資本M係数!Q21</f>
        <v>0</v>
      </c>
      <c r="R22" s="356">
        <f>R$4*固定資本M係数!R21</f>
        <v>0</v>
      </c>
      <c r="S22" s="356">
        <f>S$4*固定資本M係数!S21</f>
        <v>0</v>
      </c>
      <c r="T22" s="356">
        <f>T$4*固定資本M係数!T21</f>
        <v>0</v>
      </c>
      <c r="U22" s="356">
        <f>U$4*固定資本M係数!U21</f>
        <v>0</v>
      </c>
      <c r="V22" s="356">
        <f>V$4*固定資本M係数!V21</f>
        <v>0</v>
      </c>
      <c r="W22" s="356">
        <f>W$4*固定資本M係数!W21</f>
        <v>0</v>
      </c>
      <c r="X22" s="356">
        <f>X$4*固定資本M係数!X21</f>
        <v>0</v>
      </c>
      <c r="Y22" s="356">
        <f>Y$4*固定資本M係数!Y21</f>
        <v>0</v>
      </c>
      <c r="Z22" s="356">
        <f>Z$4*固定資本M係数!Z21</f>
        <v>0</v>
      </c>
      <c r="AA22" s="356">
        <f>AA$4*固定資本M係数!AA21</f>
        <v>0</v>
      </c>
      <c r="AB22" s="356">
        <f>AB$4*固定資本M係数!AB21</f>
        <v>0</v>
      </c>
      <c r="AC22" s="356">
        <f>AC$4*固定資本M係数!AC21</f>
        <v>0</v>
      </c>
      <c r="AD22" s="356">
        <f>AD$4*固定資本M係数!AD21</f>
        <v>0</v>
      </c>
      <c r="AE22" s="356">
        <f>AE$4*固定資本M係数!AE21</f>
        <v>0</v>
      </c>
      <c r="AF22" s="356">
        <f>AF$4*固定資本M係数!AF21</f>
        <v>0</v>
      </c>
      <c r="AG22" s="356">
        <f>AG$4*固定資本M係数!AG21</f>
        <v>0</v>
      </c>
      <c r="AH22" s="356">
        <f>AH$4*固定資本M係数!AH21</f>
        <v>0</v>
      </c>
      <c r="AI22" s="356">
        <f>AI$4*固定資本M係数!AI21</f>
        <v>0</v>
      </c>
      <c r="AJ22" s="356">
        <f>AJ$4*固定資本M係数!AJ21</f>
        <v>0</v>
      </c>
      <c r="AK22" s="356">
        <f>AK$4*固定資本M係数!AK21</f>
        <v>0</v>
      </c>
      <c r="AL22" s="356">
        <f>AL$4*固定資本M係数!AL21</f>
        <v>0</v>
      </c>
      <c r="AM22" s="386">
        <f t="shared" si="0"/>
        <v>0</v>
      </c>
      <c r="AN22" s="332"/>
    </row>
    <row r="23" spans="1:40" x14ac:dyDescent="0.15">
      <c r="A23" s="339" t="s">
        <v>301</v>
      </c>
      <c r="B23" s="340" t="s">
        <v>340</v>
      </c>
      <c r="C23" s="356">
        <f>C$4*固定資本M係数!C22</f>
        <v>0</v>
      </c>
      <c r="D23" s="356">
        <f>D$4*固定資本M係数!D22</f>
        <v>0</v>
      </c>
      <c r="E23" s="356">
        <f>E$4*固定資本M係数!E22</f>
        <v>0</v>
      </c>
      <c r="F23" s="356">
        <f>F$4*固定資本M係数!F22</f>
        <v>0</v>
      </c>
      <c r="G23" s="356">
        <f>G$4*固定資本M係数!G22</f>
        <v>0</v>
      </c>
      <c r="H23" s="356">
        <f>H$4*固定資本M係数!H22</f>
        <v>0</v>
      </c>
      <c r="I23" s="356">
        <f>I$4*固定資本M係数!I22</f>
        <v>0</v>
      </c>
      <c r="J23" s="356">
        <f>J$4*固定資本M係数!J22</f>
        <v>0</v>
      </c>
      <c r="K23" s="356">
        <f>K$4*固定資本M係数!K22</f>
        <v>0</v>
      </c>
      <c r="L23" s="356">
        <f>L$4*固定資本M係数!L22</f>
        <v>0</v>
      </c>
      <c r="M23" s="356">
        <f>M$4*固定資本M係数!M22</f>
        <v>0</v>
      </c>
      <c r="N23" s="356">
        <f>N$4*固定資本M係数!N22</f>
        <v>0</v>
      </c>
      <c r="O23" s="356">
        <f>O$4*固定資本M係数!O22</f>
        <v>0</v>
      </c>
      <c r="P23" s="356">
        <f>P$4*固定資本M係数!P22</f>
        <v>0</v>
      </c>
      <c r="Q23" s="356">
        <f>Q$4*固定資本M係数!Q22</f>
        <v>0</v>
      </c>
      <c r="R23" s="356">
        <f>R$4*固定資本M係数!R22</f>
        <v>0</v>
      </c>
      <c r="S23" s="356">
        <f>S$4*固定資本M係数!S22</f>
        <v>0</v>
      </c>
      <c r="T23" s="356">
        <f>T$4*固定資本M係数!T22</f>
        <v>0</v>
      </c>
      <c r="U23" s="356">
        <f>U$4*固定資本M係数!U22</f>
        <v>0</v>
      </c>
      <c r="V23" s="356">
        <f>V$4*固定資本M係数!V22</f>
        <v>0</v>
      </c>
      <c r="W23" s="356">
        <f>W$4*固定資本M係数!W22</f>
        <v>0</v>
      </c>
      <c r="X23" s="356">
        <f>X$4*固定資本M係数!X22</f>
        <v>0</v>
      </c>
      <c r="Y23" s="356">
        <f>Y$4*固定資本M係数!Y22</f>
        <v>0</v>
      </c>
      <c r="Z23" s="356">
        <f>Z$4*固定資本M係数!Z22</f>
        <v>0</v>
      </c>
      <c r="AA23" s="356">
        <f>AA$4*固定資本M係数!AA22</f>
        <v>0</v>
      </c>
      <c r="AB23" s="356">
        <f>AB$4*固定資本M係数!AB22</f>
        <v>0</v>
      </c>
      <c r="AC23" s="356">
        <f>AC$4*固定資本M係数!AC22</f>
        <v>0</v>
      </c>
      <c r="AD23" s="356">
        <f>AD$4*固定資本M係数!AD22</f>
        <v>0</v>
      </c>
      <c r="AE23" s="356">
        <f>AE$4*固定資本M係数!AE22</f>
        <v>0</v>
      </c>
      <c r="AF23" s="356">
        <f>AF$4*固定資本M係数!AF22</f>
        <v>0</v>
      </c>
      <c r="AG23" s="356">
        <f>AG$4*固定資本M係数!AG22</f>
        <v>0</v>
      </c>
      <c r="AH23" s="356">
        <f>AH$4*固定資本M係数!AH22</f>
        <v>0</v>
      </c>
      <c r="AI23" s="356">
        <f>AI$4*固定資本M係数!AI22</f>
        <v>0</v>
      </c>
      <c r="AJ23" s="356">
        <f>AJ$4*固定資本M係数!AJ22</f>
        <v>0</v>
      </c>
      <c r="AK23" s="356">
        <f>AK$4*固定資本M係数!AK22</f>
        <v>0</v>
      </c>
      <c r="AL23" s="356">
        <f>AL$4*固定資本M係数!AL22</f>
        <v>0</v>
      </c>
      <c r="AM23" s="386">
        <f t="shared" si="0"/>
        <v>0</v>
      </c>
      <c r="AN23" s="332"/>
    </row>
    <row r="24" spans="1:40" x14ac:dyDescent="0.15">
      <c r="A24" s="339" t="s">
        <v>302</v>
      </c>
      <c r="B24" s="340" t="s">
        <v>375</v>
      </c>
      <c r="C24" s="356">
        <f>C$4*固定資本M係数!C23</f>
        <v>0</v>
      </c>
      <c r="D24" s="356">
        <f>D$4*固定資本M係数!D23</f>
        <v>0</v>
      </c>
      <c r="E24" s="356">
        <f>E$4*固定資本M係数!E23</f>
        <v>0</v>
      </c>
      <c r="F24" s="356">
        <f>F$4*固定資本M係数!F23</f>
        <v>0</v>
      </c>
      <c r="G24" s="356">
        <f>G$4*固定資本M係数!G23</f>
        <v>0</v>
      </c>
      <c r="H24" s="356">
        <f>H$4*固定資本M係数!H23</f>
        <v>0</v>
      </c>
      <c r="I24" s="356">
        <f>I$4*固定資本M係数!I23</f>
        <v>0</v>
      </c>
      <c r="J24" s="356">
        <f>J$4*固定資本M係数!J23</f>
        <v>0</v>
      </c>
      <c r="K24" s="356">
        <f>K$4*固定資本M係数!K23</f>
        <v>0</v>
      </c>
      <c r="L24" s="356">
        <f>L$4*固定資本M係数!L23</f>
        <v>0</v>
      </c>
      <c r="M24" s="356">
        <f>M$4*固定資本M係数!M23</f>
        <v>0</v>
      </c>
      <c r="N24" s="356">
        <f>N$4*固定資本M係数!N23</f>
        <v>0</v>
      </c>
      <c r="O24" s="356">
        <f>O$4*固定資本M係数!O23</f>
        <v>0</v>
      </c>
      <c r="P24" s="356">
        <f>P$4*固定資本M係数!P23</f>
        <v>0</v>
      </c>
      <c r="Q24" s="356">
        <f>Q$4*固定資本M係数!Q23</f>
        <v>0</v>
      </c>
      <c r="R24" s="356">
        <f>R$4*固定資本M係数!R23</f>
        <v>0</v>
      </c>
      <c r="S24" s="356">
        <f>S$4*固定資本M係数!S23</f>
        <v>0</v>
      </c>
      <c r="T24" s="356">
        <f>T$4*固定資本M係数!T23</f>
        <v>0</v>
      </c>
      <c r="U24" s="356">
        <f>U$4*固定資本M係数!U23</f>
        <v>0</v>
      </c>
      <c r="V24" s="356">
        <f>V$4*固定資本M係数!V23</f>
        <v>0</v>
      </c>
      <c r="W24" s="356">
        <f>W$4*固定資本M係数!W23</f>
        <v>0</v>
      </c>
      <c r="X24" s="356">
        <f>X$4*固定資本M係数!X23</f>
        <v>0</v>
      </c>
      <c r="Y24" s="356">
        <f>Y$4*固定資本M係数!Y23</f>
        <v>0</v>
      </c>
      <c r="Z24" s="356">
        <f>Z$4*固定資本M係数!Z23</f>
        <v>0</v>
      </c>
      <c r="AA24" s="356">
        <f>AA$4*固定資本M係数!AA23</f>
        <v>0</v>
      </c>
      <c r="AB24" s="356">
        <f>AB$4*固定資本M係数!AB23</f>
        <v>0</v>
      </c>
      <c r="AC24" s="356">
        <f>AC$4*固定資本M係数!AC23</f>
        <v>0</v>
      </c>
      <c r="AD24" s="356">
        <f>AD$4*固定資本M係数!AD23</f>
        <v>0</v>
      </c>
      <c r="AE24" s="356">
        <f>AE$4*固定資本M係数!AE23</f>
        <v>0</v>
      </c>
      <c r="AF24" s="356">
        <f>AF$4*固定資本M係数!AF23</f>
        <v>0</v>
      </c>
      <c r="AG24" s="356">
        <f>AG$4*固定資本M係数!AG23</f>
        <v>0</v>
      </c>
      <c r="AH24" s="356">
        <f>AH$4*固定資本M係数!AH23</f>
        <v>0</v>
      </c>
      <c r="AI24" s="356">
        <f>AI$4*固定資本M係数!AI23</f>
        <v>0</v>
      </c>
      <c r="AJ24" s="356">
        <f>AJ$4*固定資本M係数!AJ23</f>
        <v>0</v>
      </c>
      <c r="AK24" s="356">
        <f>AK$4*固定資本M係数!AK23</f>
        <v>0</v>
      </c>
      <c r="AL24" s="356">
        <f>AL$4*固定資本M係数!AL23</f>
        <v>0</v>
      </c>
      <c r="AM24" s="386">
        <f t="shared" si="0"/>
        <v>0</v>
      </c>
      <c r="AN24" s="332"/>
    </row>
    <row r="25" spans="1:40" x14ac:dyDescent="0.15">
      <c r="A25" s="339" t="s">
        <v>303</v>
      </c>
      <c r="B25" s="340" t="s">
        <v>376</v>
      </c>
      <c r="C25" s="356">
        <f>C$4*固定資本M係数!C24</f>
        <v>0</v>
      </c>
      <c r="D25" s="356">
        <f>D$4*固定資本M係数!D24</f>
        <v>0</v>
      </c>
      <c r="E25" s="356">
        <f>E$4*固定資本M係数!E24</f>
        <v>0</v>
      </c>
      <c r="F25" s="356">
        <f>F$4*固定資本M係数!F24</f>
        <v>0</v>
      </c>
      <c r="G25" s="356">
        <f>G$4*固定資本M係数!G24</f>
        <v>0</v>
      </c>
      <c r="H25" s="356">
        <f>H$4*固定資本M係数!H24</f>
        <v>0</v>
      </c>
      <c r="I25" s="356">
        <f>I$4*固定資本M係数!I24</f>
        <v>0</v>
      </c>
      <c r="J25" s="356">
        <f>J$4*固定資本M係数!J24</f>
        <v>0</v>
      </c>
      <c r="K25" s="356">
        <f>K$4*固定資本M係数!K24</f>
        <v>0</v>
      </c>
      <c r="L25" s="356">
        <f>L$4*固定資本M係数!L24</f>
        <v>0</v>
      </c>
      <c r="M25" s="356">
        <f>M$4*固定資本M係数!M24</f>
        <v>0</v>
      </c>
      <c r="N25" s="356">
        <f>N$4*固定資本M係数!N24</f>
        <v>0</v>
      </c>
      <c r="O25" s="356">
        <f>O$4*固定資本M係数!O24</f>
        <v>0</v>
      </c>
      <c r="P25" s="356">
        <f>P$4*固定資本M係数!P24</f>
        <v>0</v>
      </c>
      <c r="Q25" s="356">
        <f>Q$4*固定資本M係数!Q24</f>
        <v>0</v>
      </c>
      <c r="R25" s="356">
        <f>R$4*固定資本M係数!R24</f>
        <v>0</v>
      </c>
      <c r="S25" s="356">
        <f>S$4*固定資本M係数!S24</f>
        <v>0</v>
      </c>
      <c r="T25" s="356">
        <f>T$4*固定資本M係数!T24</f>
        <v>0</v>
      </c>
      <c r="U25" s="356">
        <f>U$4*固定資本M係数!U24</f>
        <v>0</v>
      </c>
      <c r="V25" s="356">
        <f>V$4*固定資本M係数!V24</f>
        <v>0</v>
      </c>
      <c r="W25" s="356">
        <f>W$4*固定資本M係数!W24</f>
        <v>0</v>
      </c>
      <c r="X25" s="356">
        <f>X$4*固定資本M係数!X24</f>
        <v>0</v>
      </c>
      <c r="Y25" s="356">
        <f>Y$4*固定資本M係数!Y24</f>
        <v>0</v>
      </c>
      <c r="Z25" s="356">
        <f>Z$4*固定資本M係数!Z24</f>
        <v>0</v>
      </c>
      <c r="AA25" s="356">
        <f>AA$4*固定資本M係数!AA24</f>
        <v>0</v>
      </c>
      <c r="AB25" s="356">
        <f>AB$4*固定資本M係数!AB24</f>
        <v>0</v>
      </c>
      <c r="AC25" s="356">
        <f>AC$4*固定資本M係数!AC24</f>
        <v>0</v>
      </c>
      <c r="AD25" s="356">
        <f>AD$4*固定資本M係数!AD24</f>
        <v>0</v>
      </c>
      <c r="AE25" s="356">
        <f>AE$4*固定資本M係数!AE24</f>
        <v>0</v>
      </c>
      <c r="AF25" s="356">
        <f>AF$4*固定資本M係数!AF24</f>
        <v>0</v>
      </c>
      <c r="AG25" s="356">
        <f>AG$4*固定資本M係数!AG24</f>
        <v>0</v>
      </c>
      <c r="AH25" s="356">
        <f>AH$4*固定資本M係数!AH24</f>
        <v>0</v>
      </c>
      <c r="AI25" s="356">
        <f>AI$4*固定資本M係数!AI24</f>
        <v>0</v>
      </c>
      <c r="AJ25" s="356">
        <f>AJ$4*固定資本M係数!AJ24</f>
        <v>0</v>
      </c>
      <c r="AK25" s="356">
        <f>AK$4*固定資本M係数!AK24</f>
        <v>0</v>
      </c>
      <c r="AL25" s="356">
        <f>AL$4*固定資本M係数!AL24</f>
        <v>0</v>
      </c>
      <c r="AM25" s="386">
        <f t="shared" si="0"/>
        <v>0</v>
      </c>
      <c r="AN25" s="332"/>
    </row>
    <row r="26" spans="1:40" x14ac:dyDescent="0.15">
      <c r="A26" s="339" t="s">
        <v>304</v>
      </c>
      <c r="B26" s="340" t="s">
        <v>377</v>
      </c>
      <c r="C26" s="356">
        <f>C$4*固定資本M係数!C25</f>
        <v>0</v>
      </c>
      <c r="D26" s="356">
        <f>D$4*固定資本M係数!D25</f>
        <v>0</v>
      </c>
      <c r="E26" s="356">
        <f>E$4*固定資本M係数!E25</f>
        <v>0</v>
      </c>
      <c r="F26" s="356">
        <f>F$4*固定資本M係数!F25</f>
        <v>0</v>
      </c>
      <c r="G26" s="356">
        <f>G$4*固定資本M係数!G25</f>
        <v>0</v>
      </c>
      <c r="H26" s="356">
        <f>H$4*固定資本M係数!H25</f>
        <v>0</v>
      </c>
      <c r="I26" s="356">
        <f>I$4*固定資本M係数!I25</f>
        <v>0</v>
      </c>
      <c r="J26" s="356">
        <f>J$4*固定資本M係数!J25</f>
        <v>0</v>
      </c>
      <c r="K26" s="356">
        <f>K$4*固定資本M係数!K25</f>
        <v>0</v>
      </c>
      <c r="L26" s="356">
        <f>L$4*固定資本M係数!L25</f>
        <v>0</v>
      </c>
      <c r="M26" s="356">
        <f>M$4*固定資本M係数!M25</f>
        <v>0</v>
      </c>
      <c r="N26" s="356">
        <f>N$4*固定資本M係数!N25</f>
        <v>0</v>
      </c>
      <c r="O26" s="356">
        <f>O$4*固定資本M係数!O25</f>
        <v>0</v>
      </c>
      <c r="P26" s="356">
        <f>P$4*固定資本M係数!P25</f>
        <v>0</v>
      </c>
      <c r="Q26" s="356">
        <f>Q$4*固定資本M係数!Q25</f>
        <v>0</v>
      </c>
      <c r="R26" s="356">
        <f>R$4*固定資本M係数!R25</f>
        <v>0</v>
      </c>
      <c r="S26" s="356">
        <f>S$4*固定資本M係数!S25</f>
        <v>0</v>
      </c>
      <c r="T26" s="356">
        <f>T$4*固定資本M係数!T25</f>
        <v>0</v>
      </c>
      <c r="U26" s="356">
        <f>U$4*固定資本M係数!U25</f>
        <v>0</v>
      </c>
      <c r="V26" s="356">
        <f>V$4*固定資本M係数!V25</f>
        <v>0</v>
      </c>
      <c r="W26" s="356">
        <f>W$4*固定資本M係数!W25</f>
        <v>0</v>
      </c>
      <c r="X26" s="356">
        <f>X$4*固定資本M係数!X25</f>
        <v>0</v>
      </c>
      <c r="Y26" s="356">
        <f>Y$4*固定資本M係数!Y25</f>
        <v>0</v>
      </c>
      <c r="Z26" s="356">
        <f>Z$4*固定資本M係数!Z25</f>
        <v>0</v>
      </c>
      <c r="AA26" s="356">
        <f>AA$4*固定資本M係数!AA25</f>
        <v>0</v>
      </c>
      <c r="AB26" s="356">
        <f>AB$4*固定資本M係数!AB25</f>
        <v>0</v>
      </c>
      <c r="AC26" s="356">
        <f>AC$4*固定資本M係数!AC25</f>
        <v>0</v>
      </c>
      <c r="AD26" s="356">
        <f>AD$4*固定資本M係数!AD25</f>
        <v>0</v>
      </c>
      <c r="AE26" s="356">
        <f>AE$4*固定資本M係数!AE25</f>
        <v>0</v>
      </c>
      <c r="AF26" s="356">
        <f>AF$4*固定資本M係数!AF25</f>
        <v>0</v>
      </c>
      <c r="AG26" s="356">
        <f>AG$4*固定資本M係数!AG25</f>
        <v>0</v>
      </c>
      <c r="AH26" s="356">
        <f>AH$4*固定資本M係数!AH25</f>
        <v>0</v>
      </c>
      <c r="AI26" s="356">
        <f>AI$4*固定資本M係数!AI25</f>
        <v>0</v>
      </c>
      <c r="AJ26" s="356">
        <f>AJ$4*固定資本M係数!AJ25</f>
        <v>0</v>
      </c>
      <c r="AK26" s="356">
        <f>AK$4*固定資本M係数!AK25</f>
        <v>0</v>
      </c>
      <c r="AL26" s="356">
        <f>AL$4*固定資本M係数!AL25</f>
        <v>0</v>
      </c>
      <c r="AM26" s="386">
        <f t="shared" si="0"/>
        <v>0</v>
      </c>
      <c r="AN26" s="332"/>
    </row>
    <row r="27" spans="1:40" x14ac:dyDescent="0.15">
      <c r="A27" s="339" t="s">
        <v>305</v>
      </c>
      <c r="B27" s="340" t="s">
        <v>378</v>
      </c>
      <c r="C27" s="356">
        <f>C$4*固定資本M係数!C26</f>
        <v>0</v>
      </c>
      <c r="D27" s="356">
        <f>D$4*固定資本M係数!D26</f>
        <v>0</v>
      </c>
      <c r="E27" s="356">
        <f>E$4*固定資本M係数!E26</f>
        <v>0</v>
      </c>
      <c r="F27" s="356">
        <f>F$4*固定資本M係数!F26</f>
        <v>0</v>
      </c>
      <c r="G27" s="356">
        <f>G$4*固定資本M係数!G26</f>
        <v>0</v>
      </c>
      <c r="H27" s="356">
        <f>H$4*固定資本M係数!H26</f>
        <v>0</v>
      </c>
      <c r="I27" s="356">
        <f>I$4*固定資本M係数!I26</f>
        <v>0</v>
      </c>
      <c r="J27" s="356">
        <f>J$4*固定資本M係数!J26</f>
        <v>0</v>
      </c>
      <c r="K27" s="356">
        <f>K$4*固定資本M係数!K26</f>
        <v>0</v>
      </c>
      <c r="L27" s="356">
        <f>L$4*固定資本M係数!L26</f>
        <v>0</v>
      </c>
      <c r="M27" s="356">
        <f>M$4*固定資本M係数!M26</f>
        <v>0</v>
      </c>
      <c r="N27" s="356">
        <f>N$4*固定資本M係数!N26</f>
        <v>0</v>
      </c>
      <c r="O27" s="356">
        <f>O$4*固定資本M係数!O26</f>
        <v>0</v>
      </c>
      <c r="P27" s="356">
        <f>P$4*固定資本M係数!P26</f>
        <v>0</v>
      </c>
      <c r="Q27" s="356">
        <f>Q$4*固定資本M係数!Q26</f>
        <v>0</v>
      </c>
      <c r="R27" s="356">
        <f>R$4*固定資本M係数!R26</f>
        <v>0</v>
      </c>
      <c r="S27" s="356">
        <f>S$4*固定資本M係数!S26</f>
        <v>0</v>
      </c>
      <c r="T27" s="356">
        <f>T$4*固定資本M係数!T26</f>
        <v>0</v>
      </c>
      <c r="U27" s="356">
        <f>U$4*固定資本M係数!U26</f>
        <v>0</v>
      </c>
      <c r="V27" s="356">
        <f>V$4*固定資本M係数!V26</f>
        <v>0</v>
      </c>
      <c r="W27" s="356">
        <f>W$4*固定資本M係数!W26</f>
        <v>0</v>
      </c>
      <c r="X27" s="356">
        <f>X$4*固定資本M係数!X26</f>
        <v>0</v>
      </c>
      <c r="Y27" s="356">
        <f>Y$4*固定資本M係数!Y26</f>
        <v>0</v>
      </c>
      <c r="Z27" s="356">
        <f>Z$4*固定資本M係数!Z26</f>
        <v>0</v>
      </c>
      <c r="AA27" s="356">
        <f>AA$4*固定資本M係数!AA26</f>
        <v>0</v>
      </c>
      <c r="AB27" s="356">
        <f>AB$4*固定資本M係数!AB26</f>
        <v>0</v>
      </c>
      <c r="AC27" s="356">
        <f>AC$4*固定資本M係数!AC26</f>
        <v>0</v>
      </c>
      <c r="AD27" s="356">
        <f>AD$4*固定資本M係数!AD26</f>
        <v>0</v>
      </c>
      <c r="AE27" s="356">
        <f>AE$4*固定資本M係数!AE26</f>
        <v>0</v>
      </c>
      <c r="AF27" s="356">
        <f>AF$4*固定資本M係数!AF26</f>
        <v>0</v>
      </c>
      <c r="AG27" s="356">
        <f>AG$4*固定資本M係数!AG26</f>
        <v>0</v>
      </c>
      <c r="AH27" s="356">
        <f>AH$4*固定資本M係数!AH26</f>
        <v>0</v>
      </c>
      <c r="AI27" s="356">
        <f>AI$4*固定資本M係数!AI26</f>
        <v>0</v>
      </c>
      <c r="AJ27" s="356">
        <f>AJ$4*固定資本M係数!AJ26</f>
        <v>0</v>
      </c>
      <c r="AK27" s="356">
        <f>AK$4*固定資本M係数!AK26</f>
        <v>0</v>
      </c>
      <c r="AL27" s="356">
        <f>AL$4*固定資本M係数!AL26</f>
        <v>0</v>
      </c>
      <c r="AM27" s="386">
        <f t="shared" si="0"/>
        <v>0</v>
      </c>
      <c r="AN27" s="332"/>
    </row>
    <row r="28" spans="1:40" x14ac:dyDescent="0.15">
      <c r="A28" s="339" t="s">
        <v>306</v>
      </c>
      <c r="B28" s="340" t="s">
        <v>379</v>
      </c>
      <c r="C28" s="356">
        <f>C$4*固定資本M係数!C27</f>
        <v>0</v>
      </c>
      <c r="D28" s="356">
        <f>D$4*固定資本M係数!D27</f>
        <v>0</v>
      </c>
      <c r="E28" s="356">
        <f>E$4*固定資本M係数!E27</f>
        <v>0</v>
      </c>
      <c r="F28" s="356">
        <f>F$4*固定資本M係数!F27</f>
        <v>0</v>
      </c>
      <c r="G28" s="356">
        <f>G$4*固定資本M係数!G27</f>
        <v>0</v>
      </c>
      <c r="H28" s="356">
        <f>H$4*固定資本M係数!H27</f>
        <v>0</v>
      </c>
      <c r="I28" s="356">
        <f>I$4*固定資本M係数!I27</f>
        <v>0</v>
      </c>
      <c r="J28" s="356">
        <f>J$4*固定資本M係数!J27</f>
        <v>0</v>
      </c>
      <c r="K28" s="356">
        <f>K$4*固定資本M係数!K27</f>
        <v>0</v>
      </c>
      <c r="L28" s="356">
        <f>L$4*固定資本M係数!L27</f>
        <v>0</v>
      </c>
      <c r="M28" s="356">
        <f>M$4*固定資本M係数!M27</f>
        <v>0</v>
      </c>
      <c r="N28" s="356">
        <f>N$4*固定資本M係数!N27</f>
        <v>0</v>
      </c>
      <c r="O28" s="356">
        <f>O$4*固定資本M係数!O27</f>
        <v>0</v>
      </c>
      <c r="P28" s="356">
        <f>P$4*固定資本M係数!P27</f>
        <v>0</v>
      </c>
      <c r="Q28" s="356">
        <f>Q$4*固定資本M係数!Q27</f>
        <v>0</v>
      </c>
      <c r="R28" s="356">
        <f>R$4*固定資本M係数!R27</f>
        <v>0</v>
      </c>
      <c r="S28" s="356">
        <f>S$4*固定資本M係数!S27</f>
        <v>0</v>
      </c>
      <c r="T28" s="356">
        <f>T$4*固定資本M係数!T27</f>
        <v>0</v>
      </c>
      <c r="U28" s="356">
        <f>U$4*固定資本M係数!U27</f>
        <v>0</v>
      </c>
      <c r="V28" s="356">
        <f>V$4*固定資本M係数!V27</f>
        <v>0</v>
      </c>
      <c r="W28" s="356">
        <f>W$4*固定資本M係数!W27</f>
        <v>0</v>
      </c>
      <c r="X28" s="356">
        <f>X$4*固定資本M係数!X27</f>
        <v>0</v>
      </c>
      <c r="Y28" s="356">
        <f>Y$4*固定資本M係数!Y27</f>
        <v>0</v>
      </c>
      <c r="Z28" s="356">
        <f>Z$4*固定資本M係数!Z27</f>
        <v>0</v>
      </c>
      <c r="AA28" s="356">
        <f>AA$4*固定資本M係数!AA27</f>
        <v>0</v>
      </c>
      <c r="AB28" s="356">
        <f>AB$4*固定資本M係数!AB27</f>
        <v>0</v>
      </c>
      <c r="AC28" s="356">
        <f>AC$4*固定資本M係数!AC27</f>
        <v>0</v>
      </c>
      <c r="AD28" s="356">
        <f>AD$4*固定資本M係数!AD27</f>
        <v>0</v>
      </c>
      <c r="AE28" s="356">
        <f>AE$4*固定資本M係数!AE27</f>
        <v>0</v>
      </c>
      <c r="AF28" s="356">
        <f>AF$4*固定資本M係数!AF27</f>
        <v>0</v>
      </c>
      <c r="AG28" s="356">
        <f>AG$4*固定資本M係数!AG27</f>
        <v>0</v>
      </c>
      <c r="AH28" s="356">
        <f>AH$4*固定資本M係数!AH27</f>
        <v>0</v>
      </c>
      <c r="AI28" s="356">
        <f>AI$4*固定資本M係数!AI27</f>
        <v>0</v>
      </c>
      <c r="AJ28" s="356">
        <f>AJ$4*固定資本M係数!AJ27</f>
        <v>0</v>
      </c>
      <c r="AK28" s="356">
        <f>AK$4*固定資本M係数!AK27</f>
        <v>0</v>
      </c>
      <c r="AL28" s="356">
        <f>AL$4*固定資本M係数!AL27</f>
        <v>0</v>
      </c>
      <c r="AM28" s="386">
        <f t="shared" si="0"/>
        <v>0</v>
      </c>
      <c r="AN28" s="332"/>
    </row>
    <row r="29" spans="1:40" x14ac:dyDescent="0.15">
      <c r="A29" s="339" t="s">
        <v>307</v>
      </c>
      <c r="B29" s="340" t="s">
        <v>380</v>
      </c>
      <c r="C29" s="356">
        <f>C$4*固定資本M係数!C28</f>
        <v>0</v>
      </c>
      <c r="D29" s="356">
        <f>D$4*固定資本M係数!D28</f>
        <v>0</v>
      </c>
      <c r="E29" s="356">
        <f>E$4*固定資本M係数!E28</f>
        <v>0</v>
      </c>
      <c r="F29" s="356">
        <f>F$4*固定資本M係数!F28</f>
        <v>0</v>
      </c>
      <c r="G29" s="356">
        <f>G$4*固定資本M係数!G28</f>
        <v>0</v>
      </c>
      <c r="H29" s="356">
        <f>H$4*固定資本M係数!H28</f>
        <v>0</v>
      </c>
      <c r="I29" s="356">
        <f>I$4*固定資本M係数!I28</f>
        <v>0</v>
      </c>
      <c r="J29" s="356">
        <f>J$4*固定資本M係数!J28</f>
        <v>0</v>
      </c>
      <c r="K29" s="356">
        <f>K$4*固定資本M係数!K28</f>
        <v>0</v>
      </c>
      <c r="L29" s="356">
        <f>L$4*固定資本M係数!L28</f>
        <v>0</v>
      </c>
      <c r="M29" s="356">
        <f>M$4*固定資本M係数!M28</f>
        <v>0</v>
      </c>
      <c r="N29" s="356">
        <f>N$4*固定資本M係数!N28</f>
        <v>0</v>
      </c>
      <c r="O29" s="356">
        <f>O$4*固定資本M係数!O28</f>
        <v>0</v>
      </c>
      <c r="P29" s="356">
        <f>P$4*固定資本M係数!P28</f>
        <v>0</v>
      </c>
      <c r="Q29" s="356">
        <f>Q$4*固定資本M係数!Q28</f>
        <v>0</v>
      </c>
      <c r="R29" s="356">
        <f>R$4*固定資本M係数!R28</f>
        <v>0</v>
      </c>
      <c r="S29" s="356">
        <f>S$4*固定資本M係数!S28</f>
        <v>0</v>
      </c>
      <c r="T29" s="356">
        <f>T$4*固定資本M係数!T28</f>
        <v>0</v>
      </c>
      <c r="U29" s="356">
        <f>U$4*固定資本M係数!U28</f>
        <v>0</v>
      </c>
      <c r="V29" s="356">
        <f>V$4*固定資本M係数!V28</f>
        <v>0</v>
      </c>
      <c r="W29" s="356">
        <f>W$4*固定資本M係数!W28</f>
        <v>0</v>
      </c>
      <c r="X29" s="356">
        <f>X$4*固定資本M係数!X28</f>
        <v>0</v>
      </c>
      <c r="Y29" s="356">
        <f>Y$4*固定資本M係数!Y28</f>
        <v>0</v>
      </c>
      <c r="Z29" s="356">
        <f>Z$4*固定資本M係数!Z28</f>
        <v>0</v>
      </c>
      <c r="AA29" s="356">
        <f>AA$4*固定資本M係数!AA28</f>
        <v>0</v>
      </c>
      <c r="AB29" s="356">
        <f>AB$4*固定資本M係数!AB28</f>
        <v>0</v>
      </c>
      <c r="AC29" s="356">
        <f>AC$4*固定資本M係数!AC28</f>
        <v>0</v>
      </c>
      <c r="AD29" s="356">
        <f>AD$4*固定資本M係数!AD28</f>
        <v>0</v>
      </c>
      <c r="AE29" s="356">
        <f>AE$4*固定資本M係数!AE28</f>
        <v>0</v>
      </c>
      <c r="AF29" s="356">
        <f>AF$4*固定資本M係数!AF28</f>
        <v>0</v>
      </c>
      <c r="AG29" s="356">
        <f>AG$4*固定資本M係数!AG28</f>
        <v>0</v>
      </c>
      <c r="AH29" s="356">
        <f>AH$4*固定資本M係数!AH28</f>
        <v>0</v>
      </c>
      <c r="AI29" s="356">
        <f>AI$4*固定資本M係数!AI28</f>
        <v>0</v>
      </c>
      <c r="AJ29" s="356">
        <f>AJ$4*固定資本M係数!AJ28</f>
        <v>0</v>
      </c>
      <c r="AK29" s="356">
        <f>AK$4*固定資本M係数!AK28</f>
        <v>0</v>
      </c>
      <c r="AL29" s="356">
        <f>AL$4*固定資本M係数!AL28</f>
        <v>0</v>
      </c>
      <c r="AM29" s="386">
        <f t="shared" si="0"/>
        <v>0</v>
      </c>
      <c r="AN29" s="332"/>
    </row>
    <row r="30" spans="1:40" x14ac:dyDescent="0.15">
      <c r="A30" s="339" t="s">
        <v>308</v>
      </c>
      <c r="B30" s="340" t="s">
        <v>381</v>
      </c>
      <c r="C30" s="356">
        <f>C$4*固定資本M係数!C29</f>
        <v>0</v>
      </c>
      <c r="D30" s="356">
        <f>D$4*固定資本M係数!D29</f>
        <v>0</v>
      </c>
      <c r="E30" s="356">
        <f>E$4*固定資本M係数!E29</f>
        <v>0</v>
      </c>
      <c r="F30" s="356">
        <f>F$4*固定資本M係数!F29</f>
        <v>0</v>
      </c>
      <c r="G30" s="356">
        <f>G$4*固定資本M係数!G29</f>
        <v>0</v>
      </c>
      <c r="H30" s="356">
        <f>H$4*固定資本M係数!H29</f>
        <v>0</v>
      </c>
      <c r="I30" s="356">
        <f>I$4*固定資本M係数!I29</f>
        <v>0</v>
      </c>
      <c r="J30" s="356">
        <f>J$4*固定資本M係数!J29</f>
        <v>0</v>
      </c>
      <c r="K30" s="356">
        <f>K$4*固定資本M係数!K29</f>
        <v>0</v>
      </c>
      <c r="L30" s="356">
        <f>L$4*固定資本M係数!L29</f>
        <v>0</v>
      </c>
      <c r="M30" s="356">
        <f>M$4*固定資本M係数!M29</f>
        <v>0</v>
      </c>
      <c r="N30" s="356">
        <f>N$4*固定資本M係数!N29</f>
        <v>0</v>
      </c>
      <c r="O30" s="356">
        <f>O$4*固定資本M係数!O29</f>
        <v>0</v>
      </c>
      <c r="P30" s="356">
        <f>P$4*固定資本M係数!P29</f>
        <v>0</v>
      </c>
      <c r="Q30" s="356">
        <f>Q$4*固定資本M係数!Q29</f>
        <v>0</v>
      </c>
      <c r="R30" s="356">
        <f>R$4*固定資本M係数!R29</f>
        <v>0</v>
      </c>
      <c r="S30" s="356">
        <f>S$4*固定資本M係数!S29</f>
        <v>0</v>
      </c>
      <c r="T30" s="356">
        <f>T$4*固定資本M係数!T29</f>
        <v>0</v>
      </c>
      <c r="U30" s="356">
        <f>U$4*固定資本M係数!U29</f>
        <v>0</v>
      </c>
      <c r="V30" s="356">
        <f>V$4*固定資本M係数!V29</f>
        <v>0</v>
      </c>
      <c r="W30" s="356">
        <f>W$4*固定資本M係数!W29</f>
        <v>0</v>
      </c>
      <c r="X30" s="356">
        <f>X$4*固定資本M係数!X29</f>
        <v>0</v>
      </c>
      <c r="Y30" s="356">
        <f>Y$4*固定資本M係数!Y29</f>
        <v>0</v>
      </c>
      <c r="Z30" s="356">
        <f>Z$4*固定資本M係数!Z29</f>
        <v>0</v>
      </c>
      <c r="AA30" s="356">
        <f>AA$4*固定資本M係数!AA29</f>
        <v>0</v>
      </c>
      <c r="AB30" s="356">
        <f>AB$4*固定資本M係数!AB29</f>
        <v>0</v>
      </c>
      <c r="AC30" s="356">
        <f>AC$4*固定資本M係数!AC29</f>
        <v>0</v>
      </c>
      <c r="AD30" s="356">
        <f>AD$4*固定資本M係数!AD29</f>
        <v>0</v>
      </c>
      <c r="AE30" s="356">
        <f>AE$4*固定資本M係数!AE29</f>
        <v>0</v>
      </c>
      <c r="AF30" s="356">
        <f>AF$4*固定資本M係数!AF29</f>
        <v>0</v>
      </c>
      <c r="AG30" s="356">
        <f>AG$4*固定資本M係数!AG29</f>
        <v>0</v>
      </c>
      <c r="AH30" s="356">
        <f>AH$4*固定資本M係数!AH29</f>
        <v>0</v>
      </c>
      <c r="AI30" s="356">
        <f>AI$4*固定資本M係数!AI29</f>
        <v>0</v>
      </c>
      <c r="AJ30" s="356">
        <f>AJ$4*固定資本M係数!AJ29</f>
        <v>0</v>
      </c>
      <c r="AK30" s="356">
        <f>AK$4*固定資本M係数!AK29</f>
        <v>0</v>
      </c>
      <c r="AL30" s="356">
        <f>AL$4*固定資本M係数!AL29</f>
        <v>0</v>
      </c>
      <c r="AM30" s="386">
        <f t="shared" si="0"/>
        <v>0</v>
      </c>
      <c r="AN30" s="332"/>
    </row>
    <row r="31" spans="1:40" x14ac:dyDescent="0.15">
      <c r="A31" s="339" t="s">
        <v>309</v>
      </c>
      <c r="B31" s="340" t="s">
        <v>382</v>
      </c>
      <c r="C31" s="356">
        <f>C$4*固定資本M係数!C30</f>
        <v>0</v>
      </c>
      <c r="D31" s="356">
        <f>D$4*固定資本M係数!D30</f>
        <v>0</v>
      </c>
      <c r="E31" s="356">
        <f>E$4*固定資本M係数!E30</f>
        <v>0</v>
      </c>
      <c r="F31" s="356">
        <f>F$4*固定資本M係数!F30</f>
        <v>0</v>
      </c>
      <c r="G31" s="356">
        <f>G$4*固定資本M係数!G30</f>
        <v>0</v>
      </c>
      <c r="H31" s="356">
        <f>H$4*固定資本M係数!H30</f>
        <v>0</v>
      </c>
      <c r="I31" s="356">
        <f>I$4*固定資本M係数!I30</f>
        <v>0</v>
      </c>
      <c r="J31" s="356">
        <f>J$4*固定資本M係数!J30</f>
        <v>0</v>
      </c>
      <c r="K31" s="356">
        <f>K$4*固定資本M係数!K30</f>
        <v>0</v>
      </c>
      <c r="L31" s="356">
        <f>L$4*固定資本M係数!L30</f>
        <v>0</v>
      </c>
      <c r="M31" s="356">
        <f>M$4*固定資本M係数!M30</f>
        <v>0</v>
      </c>
      <c r="N31" s="356">
        <f>N$4*固定資本M係数!N30</f>
        <v>0</v>
      </c>
      <c r="O31" s="356">
        <f>O$4*固定資本M係数!O30</f>
        <v>0</v>
      </c>
      <c r="P31" s="356">
        <f>P$4*固定資本M係数!P30</f>
        <v>0</v>
      </c>
      <c r="Q31" s="356">
        <f>Q$4*固定資本M係数!Q30</f>
        <v>0</v>
      </c>
      <c r="R31" s="356">
        <f>R$4*固定資本M係数!R30</f>
        <v>0</v>
      </c>
      <c r="S31" s="356">
        <f>S$4*固定資本M係数!S30</f>
        <v>0</v>
      </c>
      <c r="T31" s="356">
        <f>T$4*固定資本M係数!T30</f>
        <v>0</v>
      </c>
      <c r="U31" s="356">
        <f>U$4*固定資本M係数!U30</f>
        <v>0</v>
      </c>
      <c r="V31" s="356">
        <f>V$4*固定資本M係数!V30</f>
        <v>0</v>
      </c>
      <c r="W31" s="356">
        <f>W$4*固定資本M係数!W30</f>
        <v>0</v>
      </c>
      <c r="X31" s="356">
        <f>X$4*固定資本M係数!X30</f>
        <v>0</v>
      </c>
      <c r="Y31" s="356">
        <f>Y$4*固定資本M係数!Y30</f>
        <v>0</v>
      </c>
      <c r="Z31" s="356">
        <f>Z$4*固定資本M係数!Z30</f>
        <v>0</v>
      </c>
      <c r="AA31" s="356">
        <f>AA$4*固定資本M係数!AA30</f>
        <v>0</v>
      </c>
      <c r="AB31" s="356">
        <f>AB$4*固定資本M係数!AB30</f>
        <v>0</v>
      </c>
      <c r="AC31" s="356">
        <f>AC$4*固定資本M係数!AC30</f>
        <v>0</v>
      </c>
      <c r="AD31" s="356">
        <f>AD$4*固定資本M係数!AD30</f>
        <v>0</v>
      </c>
      <c r="AE31" s="356">
        <f>AE$4*固定資本M係数!AE30</f>
        <v>0</v>
      </c>
      <c r="AF31" s="356">
        <f>AF$4*固定資本M係数!AF30</f>
        <v>0</v>
      </c>
      <c r="AG31" s="356">
        <f>AG$4*固定資本M係数!AG30</f>
        <v>0</v>
      </c>
      <c r="AH31" s="356">
        <f>AH$4*固定資本M係数!AH30</f>
        <v>0</v>
      </c>
      <c r="AI31" s="356">
        <f>AI$4*固定資本M係数!AI30</f>
        <v>0</v>
      </c>
      <c r="AJ31" s="356">
        <f>AJ$4*固定資本M係数!AJ30</f>
        <v>0</v>
      </c>
      <c r="AK31" s="356">
        <f>AK$4*固定資本M係数!AK30</f>
        <v>0</v>
      </c>
      <c r="AL31" s="356">
        <f>AL$4*固定資本M係数!AL30</f>
        <v>0</v>
      </c>
      <c r="AM31" s="386">
        <f t="shared" si="0"/>
        <v>0</v>
      </c>
      <c r="AN31" s="332"/>
    </row>
    <row r="32" spans="1:40" x14ac:dyDescent="0.15">
      <c r="A32" s="339" t="s">
        <v>310</v>
      </c>
      <c r="B32" s="340" t="s">
        <v>383</v>
      </c>
      <c r="C32" s="356">
        <f>C$4*固定資本M係数!C31</f>
        <v>0</v>
      </c>
      <c r="D32" s="356">
        <f>D$4*固定資本M係数!D31</f>
        <v>0</v>
      </c>
      <c r="E32" s="356">
        <f>E$4*固定資本M係数!E31</f>
        <v>0</v>
      </c>
      <c r="F32" s="356">
        <f>F$4*固定資本M係数!F31</f>
        <v>0</v>
      </c>
      <c r="G32" s="356">
        <f>G$4*固定資本M係数!G31</f>
        <v>0</v>
      </c>
      <c r="H32" s="356">
        <f>H$4*固定資本M係数!H31</f>
        <v>0</v>
      </c>
      <c r="I32" s="356">
        <f>I$4*固定資本M係数!I31</f>
        <v>0</v>
      </c>
      <c r="J32" s="356">
        <f>J$4*固定資本M係数!J31</f>
        <v>0</v>
      </c>
      <c r="K32" s="356">
        <f>K$4*固定資本M係数!K31</f>
        <v>0</v>
      </c>
      <c r="L32" s="356">
        <f>L$4*固定資本M係数!L31</f>
        <v>0</v>
      </c>
      <c r="M32" s="356">
        <f>M$4*固定資本M係数!M31</f>
        <v>0</v>
      </c>
      <c r="N32" s="356">
        <f>N$4*固定資本M係数!N31</f>
        <v>0</v>
      </c>
      <c r="O32" s="356">
        <f>O$4*固定資本M係数!O31</f>
        <v>0</v>
      </c>
      <c r="P32" s="356">
        <f>P$4*固定資本M係数!P31</f>
        <v>0</v>
      </c>
      <c r="Q32" s="356">
        <f>Q$4*固定資本M係数!Q31</f>
        <v>0</v>
      </c>
      <c r="R32" s="356">
        <f>R$4*固定資本M係数!R31</f>
        <v>0</v>
      </c>
      <c r="S32" s="356">
        <f>S$4*固定資本M係数!S31</f>
        <v>0</v>
      </c>
      <c r="T32" s="356">
        <f>T$4*固定資本M係数!T31</f>
        <v>0</v>
      </c>
      <c r="U32" s="356">
        <f>U$4*固定資本M係数!U31</f>
        <v>0</v>
      </c>
      <c r="V32" s="356">
        <f>V$4*固定資本M係数!V31</f>
        <v>0</v>
      </c>
      <c r="W32" s="356">
        <f>W$4*固定資本M係数!W31</f>
        <v>0</v>
      </c>
      <c r="X32" s="356">
        <f>X$4*固定資本M係数!X31</f>
        <v>0</v>
      </c>
      <c r="Y32" s="356">
        <f>Y$4*固定資本M係数!Y31</f>
        <v>0</v>
      </c>
      <c r="Z32" s="356">
        <f>Z$4*固定資本M係数!Z31</f>
        <v>0</v>
      </c>
      <c r="AA32" s="356">
        <f>AA$4*固定資本M係数!AA31</f>
        <v>0</v>
      </c>
      <c r="AB32" s="356">
        <f>AB$4*固定資本M係数!AB31</f>
        <v>0</v>
      </c>
      <c r="AC32" s="356">
        <f>AC$4*固定資本M係数!AC31</f>
        <v>0</v>
      </c>
      <c r="AD32" s="356">
        <f>AD$4*固定資本M係数!AD31</f>
        <v>0</v>
      </c>
      <c r="AE32" s="356">
        <f>AE$4*固定資本M係数!AE31</f>
        <v>0</v>
      </c>
      <c r="AF32" s="356">
        <f>AF$4*固定資本M係数!AF31</f>
        <v>0</v>
      </c>
      <c r="AG32" s="356">
        <f>AG$4*固定資本M係数!AG31</f>
        <v>0</v>
      </c>
      <c r="AH32" s="356">
        <f>AH$4*固定資本M係数!AH31</f>
        <v>0</v>
      </c>
      <c r="AI32" s="356">
        <f>AI$4*固定資本M係数!AI31</f>
        <v>0</v>
      </c>
      <c r="AJ32" s="356">
        <f>AJ$4*固定資本M係数!AJ31</f>
        <v>0</v>
      </c>
      <c r="AK32" s="356">
        <f>AK$4*固定資本M係数!AK31</f>
        <v>0</v>
      </c>
      <c r="AL32" s="356">
        <f>AL$4*固定資本M係数!AL31</f>
        <v>0</v>
      </c>
      <c r="AM32" s="386">
        <f t="shared" si="0"/>
        <v>0</v>
      </c>
      <c r="AN32" s="332"/>
    </row>
    <row r="33" spans="1:86" x14ac:dyDescent="0.15">
      <c r="A33" s="339" t="s">
        <v>311</v>
      </c>
      <c r="B33" s="340" t="s">
        <v>384</v>
      </c>
      <c r="C33" s="356">
        <f>C$4*固定資本M係数!C32</f>
        <v>0</v>
      </c>
      <c r="D33" s="356">
        <f>D$4*固定資本M係数!D32</f>
        <v>0</v>
      </c>
      <c r="E33" s="356">
        <f>E$4*固定資本M係数!E32</f>
        <v>0</v>
      </c>
      <c r="F33" s="356">
        <f>F$4*固定資本M係数!F32</f>
        <v>0</v>
      </c>
      <c r="G33" s="356">
        <f>G$4*固定資本M係数!G32</f>
        <v>0</v>
      </c>
      <c r="H33" s="356">
        <f>H$4*固定資本M係数!H32</f>
        <v>0</v>
      </c>
      <c r="I33" s="356">
        <f>I$4*固定資本M係数!I32</f>
        <v>0</v>
      </c>
      <c r="J33" s="356">
        <f>J$4*固定資本M係数!J32</f>
        <v>0</v>
      </c>
      <c r="K33" s="356">
        <f>K$4*固定資本M係数!K32</f>
        <v>0</v>
      </c>
      <c r="L33" s="356">
        <f>L$4*固定資本M係数!L32</f>
        <v>0</v>
      </c>
      <c r="M33" s="356">
        <f>M$4*固定資本M係数!M32</f>
        <v>0</v>
      </c>
      <c r="N33" s="356">
        <f>N$4*固定資本M係数!N32</f>
        <v>0</v>
      </c>
      <c r="O33" s="356">
        <f>O$4*固定資本M係数!O32</f>
        <v>0</v>
      </c>
      <c r="P33" s="356">
        <f>P$4*固定資本M係数!P32</f>
        <v>0</v>
      </c>
      <c r="Q33" s="356">
        <f>Q$4*固定資本M係数!Q32</f>
        <v>0</v>
      </c>
      <c r="R33" s="356">
        <f>R$4*固定資本M係数!R32</f>
        <v>0</v>
      </c>
      <c r="S33" s="356">
        <f>S$4*固定資本M係数!S32</f>
        <v>0</v>
      </c>
      <c r="T33" s="356">
        <f>T$4*固定資本M係数!T32</f>
        <v>0</v>
      </c>
      <c r="U33" s="356">
        <f>U$4*固定資本M係数!U32</f>
        <v>0</v>
      </c>
      <c r="V33" s="356">
        <f>V$4*固定資本M係数!V32</f>
        <v>0</v>
      </c>
      <c r="W33" s="356">
        <f>W$4*固定資本M係数!W32</f>
        <v>0</v>
      </c>
      <c r="X33" s="356">
        <f>X$4*固定資本M係数!X32</f>
        <v>0</v>
      </c>
      <c r="Y33" s="356">
        <f>Y$4*固定資本M係数!Y32</f>
        <v>0</v>
      </c>
      <c r="Z33" s="356">
        <f>Z$4*固定資本M係数!Z32</f>
        <v>0</v>
      </c>
      <c r="AA33" s="356">
        <f>AA$4*固定資本M係数!AA32</f>
        <v>0</v>
      </c>
      <c r="AB33" s="356">
        <f>AB$4*固定資本M係数!AB32</f>
        <v>0</v>
      </c>
      <c r="AC33" s="356">
        <f>AC$4*固定資本M係数!AC32</f>
        <v>0</v>
      </c>
      <c r="AD33" s="356">
        <f>AD$4*固定資本M係数!AD32</f>
        <v>0</v>
      </c>
      <c r="AE33" s="356">
        <f>AE$4*固定資本M係数!AE32</f>
        <v>0</v>
      </c>
      <c r="AF33" s="356">
        <f>AF$4*固定資本M係数!AF32</f>
        <v>0</v>
      </c>
      <c r="AG33" s="356">
        <f>AG$4*固定資本M係数!AG32</f>
        <v>0</v>
      </c>
      <c r="AH33" s="356">
        <f>AH$4*固定資本M係数!AH32</f>
        <v>0</v>
      </c>
      <c r="AI33" s="356">
        <f>AI$4*固定資本M係数!AI32</f>
        <v>0</v>
      </c>
      <c r="AJ33" s="356">
        <f>AJ$4*固定資本M係数!AJ32</f>
        <v>0</v>
      </c>
      <c r="AK33" s="356">
        <f>AK$4*固定資本M係数!AK32</f>
        <v>0</v>
      </c>
      <c r="AL33" s="356">
        <f>AL$4*固定資本M係数!AL32</f>
        <v>0</v>
      </c>
      <c r="AM33" s="386">
        <f t="shared" si="0"/>
        <v>0</v>
      </c>
      <c r="AN33" s="332"/>
    </row>
    <row r="34" spans="1:86" x14ac:dyDescent="0.15">
      <c r="A34" s="339" t="s">
        <v>385</v>
      </c>
      <c r="B34" s="340" t="s">
        <v>386</v>
      </c>
      <c r="C34" s="356">
        <f>C$4*固定資本M係数!C33</f>
        <v>0</v>
      </c>
      <c r="D34" s="356">
        <f>D$4*固定資本M係数!D33</f>
        <v>0</v>
      </c>
      <c r="E34" s="356">
        <f>E$4*固定資本M係数!E33</f>
        <v>0</v>
      </c>
      <c r="F34" s="356">
        <f>F$4*固定資本M係数!F33</f>
        <v>0</v>
      </c>
      <c r="G34" s="356">
        <f>G$4*固定資本M係数!G33</f>
        <v>0</v>
      </c>
      <c r="H34" s="356">
        <f>H$4*固定資本M係数!H33</f>
        <v>0</v>
      </c>
      <c r="I34" s="356">
        <f>I$4*固定資本M係数!I33</f>
        <v>0</v>
      </c>
      <c r="J34" s="356">
        <f>J$4*固定資本M係数!J33</f>
        <v>0</v>
      </c>
      <c r="K34" s="356">
        <f>K$4*固定資本M係数!K33</f>
        <v>0</v>
      </c>
      <c r="L34" s="356">
        <f>L$4*固定資本M係数!L33</f>
        <v>0</v>
      </c>
      <c r="M34" s="356">
        <f>M$4*固定資本M係数!M33</f>
        <v>0</v>
      </c>
      <c r="N34" s="356">
        <f>N$4*固定資本M係数!N33</f>
        <v>0</v>
      </c>
      <c r="O34" s="356">
        <f>O$4*固定資本M係数!O33</f>
        <v>0</v>
      </c>
      <c r="P34" s="356">
        <f>P$4*固定資本M係数!P33</f>
        <v>0</v>
      </c>
      <c r="Q34" s="356">
        <f>Q$4*固定資本M係数!Q33</f>
        <v>0</v>
      </c>
      <c r="R34" s="356">
        <f>R$4*固定資本M係数!R33</f>
        <v>0</v>
      </c>
      <c r="S34" s="356">
        <f>S$4*固定資本M係数!S33</f>
        <v>0</v>
      </c>
      <c r="T34" s="356">
        <f>T$4*固定資本M係数!T33</f>
        <v>0</v>
      </c>
      <c r="U34" s="356">
        <f>U$4*固定資本M係数!U33</f>
        <v>0</v>
      </c>
      <c r="V34" s="356">
        <f>V$4*固定資本M係数!V33</f>
        <v>0</v>
      </c>
      <c r="W34" s="356">
        <f>W$4*固定資本M係数!W33</f>
        <v>0</v>
      </c>
      <c r="X34" s="356">
        <f>X$4*固定資本M係数!X33</f>
        <v>0</v>
      </c>
      <c r="Y34" s="356">
        <f>Y$4*固定資本M係数!Y33</f>
        <v>0</v>
      </c>
      <c r="Z34" s="356">
        <f>Z$4*固定資本M係数!Z33</f>
        <v>0</v>
      </c>
      <c r="AA34" s="356">
        <f>AA$4*固定資本M係数!AA33</f>
        <v>0</v>
      </c>
      <c r="AB34" s="356">
        <f>AB$4*固定資本M係数!AB33</f>
        <v>0</v>
      </c>
      <c r="AC34" s="356">
        <f>AC$4*固定資本M係数!AC33</f>
        <v>0</v>
      </c>
      <c r="AD34" s="356">
        <f>AD$4*固定資本M係数!AD33</f>
        <v>0</v>
      </c>
      <c r="AE34" s="356">
        <f>AE$4*固定資本M係数!AE33</f>
        <v>0</v>
      </c>
      <c r="AF34" s="356">
        <f>AF$4*固定資本M係数!AF33</f>
        <v>0</v>
      </c>
      <c r="AG34" s="356">
        <f>AG$4*固定資本M係数!AG33</f>
        <v>0</v>
      </c>
      <c r="AH34" s="356">
        <f>AH$4*固定資本M係数!AH33</f>
        <v>0</v>
      </c>
      <c r="AI34" s="356">
        <f>AI$4*固定資本M係数!AI33</f>
        <v>0</v>
      </c>
      <c r="AJ34" s="356">
        <f>AJ$4*固定資本M係数!AJ33</f>
        <v>0</v>
      </c>
      <c r="AK34" s="356">
        <f>AK$4*固定資本M係数!AK33</f>
        <v>0</v>
      </c>
      <c r="AL34" s="356">
        <f>AL$4*固定資本M係数!AL33</f>
        <v>0</v>
      </c>
      <c r="AM34" s="386">
        <f t="shared" si="0"/>
        <v>0</v>
      </c>
      <c r="AN34" s="332"/>
    </row>
    <row r="35" spans="1:86" x14ac:dyDescent="0.15">
      <c r="A35" s="339" t="s">
        <v>387</v>
      </c>
      <c r="B35" s="340" t="s">
        <v>388</v>
      </c>
      <c r="C35" s="356">
        <f>C$4*固定資本M係数!C34</f>
        <v>0</v>
      </c>
      <c r="D35" s="356">
        <f>D$4*固定資本M係数!D34</f>
        <v>0</v>
      </c>
      <c r="E35" s="356">
        <f>E$4*固定資本M係数!E34</f>
        <v>0</v>
      </c>
      <c r="F35" s="356">
        <f>F$4*固定資本M係数!F34</f>
        <v>0</v>
      </c>
      <c r="G35" s="356">
        <f>G$4*固定資本M係数!G34</f>
        <v>0</v>
      </c>
      <c r="H35" s="356">
        <f>H$4*固定資本M係数!H34</f>
        <v>0</v>
      </c>
      <c r="I35" s="356">
        <f>I$4*固定資本M係数!I34</f>
        <v>0</v>
      </c>
      <c r="J35" s="356">
        <f>J$4*固定資本M係数!J34</f>
        <v>0</v>
      </c>
      <c r="K35" s="356">
        <f>K$4*固定資本M係数!K34</f>
        <v>0</v>
      </c>
      <c r="L35" s="356">
        <f>L$4*固定資本M係数!L34</f>
        <v>0</v>
      </c>
      <c r="M35" s="356">
        <f>M$4*固定資本M係数!M34</f>
        <v>0</v>
      </c>
      <c r="N35" s="356">
        <f>N$4*固定資本M係数!N34</f>
        <v>0</v>
      </c>
      <c r="O35" s="356">
        <f>O$4*固定資本M係数!O34</f>
        <v>0</v>
      </c>
      <c r="P35" s="356">
        <f>P$4*固定資本M係数!P34</f>
        <v>0</v>
      </c>
      <c r="Q35" s="356">
        <f>Q$4*固定資本M係数!Q34</f>
        <v>0</v>
      </c>
      <c r="R35" s="356">
        <f>R$4*固定資本M係数!R34</f>
        <v>0</v>
      </c>
      <c r="S35" s="356">
        <f>S$4*固定資本M係数!S34</f>
        <v>0</v>
      </c>
      <c r="T35" s="356">
        <f>T$4*固定資本M係数!T34</f>
        <v>0</v>
      </c>
      <c r="U35" s="356">
        <f>U$4*固定資本M係数!U34</f>
        <v>0</v>
      </c>
      <c r="V35" s="356">
        <f>V$4*固定資本M係数!V34</f>
        <v>0</v>
      </c>
      <c r="W35" s="356">
        <f>W$4*固定資本M係数!W34</f>
        <v>0</v>
      </c>
      <c r="X35" s="356">
        <f>X$4*固定資本M係数!X34</f>
        <v>0</v>
      </c>
      <c r="Y35" s="356">
        <f>Y$4*固定資本M係数!Y34</f>
        <v>0</v>
      </c>
      <c r="Z35" s="356">
        <f>Z$4*固定資本M係数!Z34</f>
        <v>0</v>
      </c>
      <c r="AA35" s="356">
        <f>AA$4*固定資本M係数!AA34</f>
        <v>0</v>
      </c>
      <c r="AB35" s="356">
        <f>AB$4*固定資本M係数!AB34</f>
        <v>0</v>
      </c>
      <c r="AC35" s="356">
        <f>AC$4*固定資本M係数!AC34</f>
        <v>0</v>
      </c>
      <c r="AD35" s="356">
        <f>AD$4*固定資本M係数!AD34</f>
        <v>0</v>
      </c>
      <c r="AE35" s="356">
        <f>AE$4*固定資本M係数!AE34</f>
        <v>0</v>
      </c>
      <c r="AF35" s="356">
        <f>AF$4*固定資本M係数!AF34</f>
        <v>0</v>
      </c>
      <c r="AG35" s="356">
        <f>AG$4*固定資本M係数!AG34</f>
        <v>0</v>
      </c>
      <c r="AH35" s="356">
        <f>AH$4*固定資本M係数!AH34</f>
        <v>0</v>
      </c>
      <c r="AI35" s="356">
        <f>AI$4*固定資本M係数!AI34</f>
        <v>0</v>
      </c>
      <c r="AJ35" s="356">
        <f>AJ$4*固定資本M係数!AJ34</f>
        <v>0</v>
      </c>
      <c r="AK35" s="356">
        <f>AK$4*固定資本M係数!AK34</f>
        <v>0</v>
      </c>
      <c r="AL35" s="356">
        <f>AL$4*固定資本M係数!AL34</f>
        <v>0</v>
      </c>
      <c r="AM35" s="386">
        <f t="shared" si="0"/>
        <v>0</v>
      </c>
      <c r="AN35" s="332"/>
    </row>
    <row r="36" spans="1:86" x14ac:dyDescent="0.15">
      <c r="A36" s="339" t="s">
        <v>389</v>
      </c>
      <c r="B36" s="340" t="s">
        <v>390</v>
      </c>
      <c r="C36" s="356">
        <f>C$4*固定資本M係数!C35</f>
        <v>0</v>
      </c>
      <c r="D36" s="356">
        <f>D$4*固定資本M係数!D35</f>
        <v>0</v>
      </c>
      <c r="E36" s="356">
        <f>E$4*固定資本M係数!E35</f>
        <v>0</v>
      </c>
      <c r="F36" s="356">
        <f>F$4*固定資本M係数!F35</f>
        <v>0</v>
      </c>
      <c r="G36" s="356">
        <f>G$4*固定資本M係数!G35</f>
        <v>0</v>
      </c>
      <c r="H36" s="356">
        <f>H$4*固定資本M係数!H35</f>
        <v>0</v>
      </c>
      <c r="I36" s="356">
        <f>I$4*固定資本M係数!I35</f>
        <v>0</v>
      </c>
      <c r="J36" s="356">
        <f>J$4*固定資本M係数!J35</f>
        <v>0</v>
      </c>
      <c r="K36" s="356">
        <f>K$4*固定資本M係数!K35</f>
        <v>0</v>
      </c>
      <c r="L36" s="356">
        <f>L$4*固定資本M係数!L35</f>
        <v>0</v>
      </c>
      <c r="M36" s="356">
        <f>M$4*固定資本M係数!M35</f>
        <v>0</v>
      </c>
      <c r="N36" s="356">
        <f>N$4*固定資本M係数!N35</f>
        <v>0</v>
      </c>
      <c r="O36" s="356">
        <f>O$4*固定資本M係数!O35</f>
        <v>0</v>
      </c>
      <c r="P36" s="356">
        <f>P$4*固定資本M係数!P35</f>
        <v>0</v>
      </c>
      <c r="Q36" s="356">
        <f>Q$4*固定資本M係数!Q35</f>
        <v>0</v>
      </c>
      <c r="R36" s="356">
        <f>R$4*固定資本M係数!R35</f>
        <v>0</v>
      </c>
      <c r="S36" s="356">
        <f>S$4*固定資本M係数!S35</f>
        <v>0</v>
      </c>
      <c r="T36" s="356">
        <f>T$4*固定資本M係数!T35</f>
        <v>0</v>
      </c>
      <c r="U36" s="356">
        <f>U$4*固定資本M係数!U35</f>
        <v>0</v>
      </c>
      <c r="V36" s="356">
        <f>V$4*固定資本M係数!V35</f>
        <v>0</v>
      </c>
      <c r="W36" s="356">
        <f>W$4*固定資本M係数!W35</f>
        <v>0</v>
      </c>
      <c r="X36" s="356">
        <f>X$4*固定資本M係数!X35</f>
        <v>0</v>
      </c>
      <c r="Y36" s="356">
        <f>Y$4*固定資本M係数!Y35</f>
        <v>0</v>
      </c>
      <c r="Z36" s="356">
        <f>Z$4*固定資本M係数!Z35</f>
        <v>0</v>
      </c>
      <c r="AA36" s="356">
        <f>AA$4*固定資本M係数!AA35</f>
        <v>0</v>
      </c>
      <c r="AB36" s="356">
        <f>AB$4*固定資本M係数!AB35</f>
        <v>0</v>
      </c>
      <c r="AC36" s="356">
        <f>AC$4*固定資本M係数!AC35</f>
        <v>0</v>
      </c>
      <c r="AD36" s="356">
        <f>AD$4*固定資本M係数!AD35</f>
        <v>0</v>
      </c>
      <c r="AE36" s="356">
        <f>AE$4*固定資本M係数!AE35</f>
        <v>0</v>
      </c>
      <c r="AF36" s="356">
        <f>AF$4*固定資本M係数!AF35</f>
        <v>0</v>
      </c>
      <c r="AG36" s="356">
        <f>AG$4*固定資本M係数!AG35</f>
        <v>0</v>
      </c>
      <c r="AH36" s="356">
        <f>AH$4*固定資本M係数!AH35</f>
        <v>0</v>
      </c>
      <c r="AI36" s="356">
        <f>AI$4*固定資本M係数!AI35</f>
        <v>0</v>
      </c>
      <c r="AJ36" s="356">
        <f>AJ$4*固定資本M係数!AJ35</f>
        <v>0</v>
      </c>
      <c r="AK36" s="356">
        <f>AK$4*固定資本M係数!AK35</f>
        <v>0</v>
      </c>
      <c r="AL36" s="356">
        <f>AL$4*固定資本M係数!AL35</f>
        <v>0</v>
      </c>
      <c r="AM36" s="386">
        <f t="shared" si="0"/>
        <v>0</v>
      </c>
      <c r="AN36" s="332"/>
    </row>
    <row r="37" spans="1:86" x14ac:dyDescent="0.15">
      <c r="A37" s="339" t="s">
        <v>391</v>
      </c>
      <c r="B37" s="340" t="s">
        <v>392</v>
      </c>
      <c r="C37" s="356">
        <f>C$4*固定資本M係数!C36</f>
        <v>0</v>
      </c>
      <c r="D37" s="356">
        <f>D$4*固定資本M係数!D36</f>
        <v>0</v>
      </c>
      <c r="E37" s="356">
        <f>E$4*固定資本M係数!E36</f>
        <v>0</v>
      </c>
      <c r="F37" s="356">
        <f>F$4*固定資本M係数!F36</f>
        <v>0</v>
      </c>
      <c r="G37" s="356">
        <f>G$4*固定資本M係数!G36</f>
        <v>0</v>
      </c>
      <c r="H37" s="356">
        <f>H$4*固定資本M係数!H36</f>
        <v>0</v>
      </c>
      <c r="I37" s="356">
        <f>I$4*固定資本M係数!I36</f>
        <v>0</v>
      </c>
      <c r="J37" s="356">
        <f>J$4*固定資本M係数!J36</f>
        <v>0</v>
      </c>
      <c r="K37" s="356">
        <f>K$4*固定資本M係数!K36</f>
        <v>0</v>
      </c>
      <c r="L37" s="356">
        <f>L$4*固定資本M係数!L36</f>
        <v>0</v>
      </c>
      <c r="M37" s="356">
        <f>M$4*固定資本M係数!M36</f>
        <v>0</v>
      </c>
      <c r="N37" s="356">
        <f>N$4*固定資本M係数!N36</f>
        <v>0</v>
      </c>
      <c r="O37" s="356">
        <f>O$4*固定資本M係数!O36</f>
        <v>0</v>
      </c>
      <c r="P37" s="356">
        <f>P$4*固定資本M係数!P36</f>
        <v>0</v>
      </c>
      <c r="Q37" s="356">
        <f>Q$4*固定資本M係数!Q36</f>
        <v>0</v>
      </c>
      <c r="R37" s="356">
        <f>R$4*固定資本M係数!R36</f>
        <v>0</v>
      </c>
      <c r="S37" s="356">
        <f>S$4*固定資本M係数!S36</f>
        <v>0</v>
      </c>
      <c r="T37" s="356">
        <f>T$4*固定資本M係数!T36</f>
        <v>0</v>
      </c>
      <c r="U37" s="356">
        <f>U$4*固定資本M係数!U36</f>
        <v>0</v>
      </c>
      <c r="V37" s="356">
        <f>V$4*固定資本M係数!V36</f>
        <v>0</v>
      </c>
      <c r="W37" s="356">
        <f>W$4*固定資本M係数!W36</f>
        <v>0</v>
      </c>
      <c r="X37" s="356">
        <f>X$4*固定資本M係数!X36</f>
        <v>0</v>
      </c>
      <c r="Y37" s="356">
        <f>Y$4*固定資本M係数!Y36</f>
        <v>0</v>
      </c>
      <c r="Z37" s="356">
        <f>Z$4*固定資本M係数!Z36</f>
        <v>0</v>
      </c>
      <c r="AA37" s="356">
        <f>AA$4*固定資本M係数!AA36</f>
        <v>0</v>
      </c>
      <c r="AB37" s="356">
        <f>AB$4*固定資本M係数!AB36</f>
        <v>0</v>
      </c>
      <c r="AC37" s="356">
        <f>AC$4*固定資本M係数!AC36</f>
        <v>0</v>
      </c>
      <c r="AD37" s="356">
        <f>AD$4*固定資本M係数!AD36</f>
        <v>0</v>
      </c>
      <c r="AE37" s="356">
        <f>AE$4*固定資本M係数!AE36</f>
        <v>0</v>
      </c>
      <c r="AF37" s="356">
        <f>AF$4*固定資本M係数!AF36</f>
        <v>0</v>
      </c>
      <c r="AG37" s="356">
        <f>AG$4*固定資本M係数!AG36</f>
        <v>0</v>
      </c>
      <c r="AH37" s="356">
        <f>AH$4*固定資本M係数!AH36</f>
        <v>0</v>
      </c>
      <c r="AI37" s="356">
        <f>AI$4*固定資本M係数!AI36</f>
        <v>0</v>
      </c>
      <c r="AJ37" s="356">
        <f>AJ$4*固定資本M係数!AJ36</f>
        <v>0</v>
      </c>
      <c r="AK37" s="356">
        <f>AK$4*固定資本M係数!AK36</f>
        <v>0</v>
      </c>
      <c r="AL37" s="356">
        <f>AL$4*固定資本M係数!AL36</f>
        <v>0</v>
      </c>
      <c r="AM37" s="386">
        <f t="shared" si="0"/>
        <v>0</v>
      </c>
      <c r="AN37" s="332"/>
      <c r="AO37" s="332"/>
      <c r="AP37" s="332"/>
      <c r="AQ37" s="332"/>
      <c r="AR37" s="332"/>
      <c r="AS37" s="332"/>
      <c r="AT37" s="332"/>
      <c r="AU37" s="332"/>
      <c r="AV37" s="332"/>
      <c r="AW37" s="332"/>
      <c r="AX37" s="332"/>
      <c r="AY37" s="332"/>
      <c r="AZ37" s="332"/>
      <c r="BA37" s="332"/>
      <c r="BB37" s="332"/>
      <c r="BC37" s="332"/>
      <c r="BD37" s="332"/>
      <c r="BE37" s="332"/>
      <c r="BF37" s="332"/>
      <c r="BG37" s="332"/>
      <c r="BH37" s="332"/>
      <c r="BI37" s="332"/>
      <c r="BJ37" s="332"/>
      <c r="BK37" s="332"/>
      <c r="BL37" s="332"/>
      <c r="BM37" s="332"/>
      <c r="BN37" s="332"/>
      <c r="BO37" s="332"/>
      <c r="BP37" s="332"/>
      <c r="BQ37" s="332"/>
      <c r="BR37" s="332"/>
      <c r="BS37" s="332"/>
      <c r="BT37" s="332"/>
      <c r="BU37" s="332"/>
      <c r="BV37" s="332"/>
      <c r="BW37" s="332"/>
      <c r="BX37" s="332"/>
      <c r="BY37" s="332"/>
      <c r="BZ37" s="332"/>
      <c r="CA37" s="332"/>
      <c r="CB37" s="332"/>
      <c r="CC37" s="332"/>
      <c r="CD37" s="332"/>
      <c r="CE37" s="332"/>
      <c r="CF37" s="332"/>
      <c r="CG37" s="332"/>
      <c r="CH37" s="332"/>
    </row>
    <row r="38" spans="1:86" x14ac:dyDescent="0.15">
      <c r="A38" s="339" t="s">
        <v>393</v>
      </c>
      <c r="B38" s="340" t="s">
        <v>394</v>
      </c>
      <c r="C38" s="356">
        <f>C$4*固定資本M係数!C37</f>
        <v>0</v>
      </c>
      <c r="D38" s="356">
        <f>D$4*固定資本M係数!D37</f>
        <v>0</v>
      </c>
      <c r="E38" s="356">
        <f>E$4*固定資本M係数!E37</f>
        <v>0</v>
      </c>
      <c r="F38" s="356">
        <f>F$4*固定資本M係数!F37</f>
        <v>0</v>
      </c>
      <c r="G38" s="356">
        <f>G$4*固定資本M係数!G37</f>
        <v>0</v>
      </c>
      <c r="H38" s="356">
        <f>H$4*固定資本M係数!H37</f>
        <v>0</v>
      </c>
      <c r="I38" s="356">
        <f>I$4*固定資本M係数!I37</f>
        <v>0</v>
      </c>
      <c r="J38" s="356">
        <f>J$4*固定資本M係数!J37</f>
        <v>0</v>
      </c>
      <c r="K38" s="356">
        <f>K$4*固定資本M係数!K37</f>
        <v>0</v>
      </c>
      <c r="L38" s="356">
        <f>L$4*固定資本M係数!L37</f>
        <v>0</v>
      </c>
      <c r="M38" s="356">
        <f>M$4*固定資本M係数!M37</f>
        <v>0</v>
      </c>
      <c r="N38" s="356">
        <f>N$4*固定資本M係数!N37</f>
        <v>0</v>
      </c>
      <c r="O38" s="356">
        <f>O$4*固定資本M係数!O37</f>
        <v>0</v>
      </c>
      <c r="P38" s="356">
        <f>P$4*固定資本M係数!P37</f>
        <v>0</v>
      </c>
      <c r="Q38" s="356">
        <f>Q$4*固定資本M係数!Q37</f>
        <v>0</v>
      </c>
      <c r="R38" s="356">
        <f>R$4*固定資本M係数!R37</f>
        <v>0</v>
      </c>
      <c r="S38" s="356">
        <f>S$4*固定資本M係数!S37</f>
        <v>0</v>
      </c>
      <c r="T38" s="356">
        <f>T$4*固定資本M係数!T37</f>
        <v>0</v>
      </c>
      <c r="U38" s="356">
        <f>U$4*固定資本M係数!U37</f>
        <v>0</v>
      </c>
      <c r="V38" s="356">
        <f>V$4*固定資本M係数!V37</f>
        <v>0</v>
      </c>
      <c r="W38" s="356">
        <f>W$4*固定資本M係数!W37</f>
        <v>0</v>
      </c>
      <c r="X38" s="356">
        <f>X$4*固定資本M係数!X37</f>
        <v>0</v>
      </c>
      <c r="Y38" s="356">
        <f>Y$4*固定資本M係数!Y37</f>
        <v>0</v>
      </c>
      <c r="Z38" s="356">
        <f>Z$4*固定資本M係数!Z37</f>
        <v>0</v>
      </c>
      <c r="AA38" s="356">
        <f>AA$4*固定資本M係数!AA37</f>
        <v>0</v>
      </c>
      <c r="AB38" s="356">
        <f>AB$4*固定資本M係数!AB37</f>
        <v>0</v>
      </c>
      <c r="AC38" s="356">
        <f>AC$4*固定資本M係数!AC37</f>
        <v>0</v>
      </c>
      <c r="AD38" s="356">
        <f>AD$4*固定資本M係数!AD37</f>
        <v>0</v>
      </c>
      <c r="AE38" s="356">
        <f>AE$4*固定資本M係数!AE37</f>
        <v>0</v>
      </c>
      <c r="AF38" s="356">
        <f>AF$4*固定資本M係数!AF37</f>
        <v>0</v>
      </c>
      <c r="AG38" s="356">
        <f>AG$4*固定資本M係数!AG37</f>
        <v>0</v>
      </c>
      <c r="AH38" s="356">
        <f>AH$4*固定資本M係数!AH37</f>
        <v>0</v>
      </c>
      <c r="AI38" s="356">
        <f>AI$4*固定資本M係数!AI37</f>
        <v>0</v>
      </c>
      <c r="AJ38" s="356">
        <f>AJ$4*固定資本M係数!AJ37</f>
        <v>0</v>
      </c>
      <c r="AK38" s="356">
        <f>AK$4*固定資本M係数!AK37</f>
        <v>0</v>
      </c>
      <c r="AL38" s="356">
        <f>AL$4*固定資本M係数!AL37</f>
        <v>0</v>
      </c>
      <c r="AM38" s="386">
        <f t="shared" si="0"/>
        <v>0</v>
      </c>
      <c r="AN38" s="332"/>
    </row>
    <row r="39" spans="1:86" x14ac:dyDescent="0.15">
      <c r="A39" s="339" t="s">
        <v>395</v>
      </c>
      <c r="B39" s="340" t="s">
        <v>356</v>
      </c>
      <c r="C39" s="356">
        <f>C$4*固定資本M係数!C38</f>
        <v>0</v>
      </c>
      <c r="D39" s="356">
        <f>D$4*固定資本M係数!D38</f>
        <v>0</v>
      </c>
      <c r="E39" s="356">
        <f>E$4*固定資本M係数!E38</f>
        <v>0</v>
      </c>
      <c r="F39" s="356">
        <f>F$4*固定資本M係数!F38</f>
        <v>0</v>
      </c>
      <c r="G39" s="356">
        <f>G$4*固定資本M係数!G38</f>
        <v>0</v>
      </c>
      <c r="H39" s="356">
        <f>H$4*固定資本M係数!H38</f>
        <v>0</v>
      </c>
      <c r="I39" s="356">
        <f>I$4*固定資本M係数!I38</f>
        <v>0</v>
      </c>
      <c r="J39" s="356">
        <f>J$4*固定資本M係数!J38</f>
        <v>0</v>
      </c>
      <c r="K39" s="356">
        <f>K$4*固定資本M係数!K38</f>
        <v>0</v>
      </c>
      <c r="L39" s="356">
        <f>L$4*固定資本M係数!L38</f>
        <v>0</v>
      </c>
      <c r="M39" s="356">
        <f>M$4*固定資本M係数!M38</f>
        <v>0</v>
      </c>
      <c r="N39" s="356">
        <f>N$4*固定資本M係数!N38</f>
        <v>0</v>
      </c>
      <c r="O39" s="356">
        <f>O$4*固定資本M係数!O38</f>
        <v>0</v>
      </c>
      <c r="P39" s="356">
        <f>P$4*固定資本M係数!P38</f>
        <v>0</v>
      </c>
      <c r="Q39" s="356">
        <f>Q$4*固定資本M係数!Q38</f>
        <v>0</v>
      </c>
      <c r="R39" s="356">
        <f>R$4*固定資本M係数!R38</f>
        <v>0</v>
      </c>
      <c r="S39" s="356">
        <f>S$4*固定資本M係数!S38</f>
        <v>0</v>
      </c>
      <c r="T39" s="356">
        <f>T$4*固定資本M係数!T38</f>
        <v>0</v>
      </c>
      <c r="U39" s="356">
        <f>U$4*固定資本M係数!U38</f>
        <v>0</v>
      </c>
      <c r="V39" s="356">
        <f>V$4*固定資本M係数!V38</f>
        <v>0</v>
      </c>
      <c r="W39" s="356">
        <f>W$4*固定資本M係数!W38</f>
        <v>0</v>
      </c>
      <c r="X39" s="356">
        <f>X$4*固定資本M係数!X38</f>
        <v>0</v>
      </c>
      <c r="Y39" s="356">
        <f>Y$4*固定資本M係数!Y38</f>
        <v>0</v>
      </c>
      <c r="Z39" s="356">
        <f>Z$4*固定資本M係数!Z38</f>
        <v>0</v>
      </c>
      <c r="AA39" s="356">
        <f>AA$4*固定資本M係数!AA38</f>
        <v>0</v>
      </c>
      <c r="AB39" s="356">
        <f>AB$4*固定資本M係数!AB38</f>
        <v>0</v>
      </c>
      <c r="AC39" s="356">
        <f>AC$4*固定資本M係数!AC38</f>
        <v>0</v>
      </c>
      <c r="AD39" s="356">
        <f>AD$4*固定資本M係数!AD38</f>
        <v>0</v>
      </c>
      <c r="AE39" s="356">
        <f>AE$4*固定資本M係数!AE38</f>
        <v>0</v>
      </c>
      <c r="AF39" s="356">
        <f>AF$4*固定資本M係数!AF38</f>
        <v>0</v>
      </c>
      <c r="AG39" s="356">
        <f>AG$4*固定資本M係数!AG38</f>
        <v>0</v>
      </c>
      <c r="AH39" s="356">
        <f>AH$4*固定資本M係数!AH38</f>
        <v>0</v>
      </c>
      <c r="AI39" s="356">
        <f>AI$4*固定資本M係数!AI38</f>
        <v>0</v>
      </c>
      <c r="AJ39" s="356">
        <f>AJ$4*固定資本M係数!AJ38</f>
        <v>0</v>
      </c>
      <c r="AK39" s="356">
        <f>AK$4*固定資本M係数!AK38</f>
        <v>0</v>
      </c>
      <c r="AL39" s="356">
        <f>AL$4*固定資本M係数!AL38</f>
        <v>0</v>
      </c>
      <c r="AM39" s="386">
        <f t="shared" si="0"/>
        <v>0</v>
      </c>
      <c r="AN39" s="332"/>
    </row>
    <row r="40" spans="1:86" x14ac:dyDescent="0.15">
      <c r="A40" s="345" t="s">
        <v>396</v>
      </c>
      <c r="B40" s="346" t="s">
        <v>397</v>
      </c>
      <c r="C40" s="356">
        <f>C$4*固定資本M係数!C39</f>
        <v>0</v>
      </c>
      <c r="D40" s="356">
        <f>D$4*固定資本M係数!D39</f>
        <v>0</v>
      </c>
      <c r="E40" s="356">
        <f>E$4*固定資本M係数!E39</f>
        <v>0</v>
      </c>
      <c r="F40" s="356">
        <f>F$4*固定資本M係数!F39</f>
        <v>0</v>
      </c>
      <c r="G40" s="356">
        <f>G$4*固定資本M係数!G39</f>
        <v>0</v>
      </c>
      <c r="H40" s="356">
        <f>H$4*固定資本M係数!H39</f>
        <v>0</v>
      </c>
      <c r="I40" s="356">
        <f>I$4*固定資本M係数!I39</f>
        <v>0</v>
      </c>
      <c r="J40" s="356">
        <f>J$4*固定資本M係数!J39</f>
        <v>0</v>
      </c>
      <c r="K40" s="356">
        <f>K$4*固定資本M係数!K39</f>
        <v>0</v>
      </c>
      <c r="L40" s="356">
        <f>L$4*固定資本M係数!L39</f>
        <v>0</v>
      </c>
      <c r="M40" s="356">
        <f>M$4*固定資本M係数!M39</f>
        <v>0</v>
      </c>
      <c r="N40" s="356">
        <f>N$4*固定資本M係数!N39</f>
        <v>0</v>
      </c>
      <c r="O40" s="356">
        <f>O$4*固定資本M係数!O39</f>
        <v>0</v>
      </c>
      <c r="P40" s="356">
        <f>P$4*固定資本M係数!P39</f>
        <v>0</v>
      </c>
      <c r="Q40" s="356">
        <f>Q$4*固定資本M係数!Q39</f>
        <v>0</v>
      </c>
      <c r="R40" s="356">
        <f>R$4*固定資本M係数!R39</f>
        <v>0</v>
      </c>
      <c r="S40" s="356">
        <f>S$4*固定資本M係数!S39</f>
        <v>0</v>
      </c>
      <c r="T40" s="356">
        <f>T$4*固定資本M係数!T39</f>
        <v>0</v>
      </c>
      <c r="U40" s="356">
        <f>U$4*固定資本M係数!U39</f>
        <v>0</v>
      </c>
      <c r="V40" s="367">
        <f>V$4*固定資本M係数!V39</f>
        <v>0</v>
      </c>
      <c r="W40" s="367">
        <f>W$4*固定資本M係数!W39</f>
        <v>0</v>
      </c>
      <c r="X40" s="367">
        <f>X$4*固定資本M係数!X39</f>
        <v>0</v>
      </c>
      <c r="Y40" s="367">
        <f>Y$4*固定資本M係数!Y39</f>
        <v>0</v>
      </c>
      <c r="Z40" s="356">
        <f>Z$4*固定資本M係数!Z39</f>
        <v>0</v>
      </c>
      <c r="AA40" s="356">
        <f>AA$4*固定資本M係数!AA39</f>
        <v>0</v>
      </c>
      <c r="AB40" s="356">
        <f>AB$4*固定資本M係数!AB39</f>
        <v>0</v>
      </c>
      <c r="AC40" s="356">
        <f>AC$4*固定資本M係数!AC39</f>
        <v>0</v>
      </c>
      <c r="AD40" s="356">
        <f>AD$4*固定資本M係数!AD39</f>
        <v>0</v>
      </c>
      <c r="AE40" s="356">
        <f>AE$4*固定資本M係数!AE39</f>
        <v>0</v>
      </c>
      <c r="AF40" s="356">
        <f>AF$4*固定資本M係数!AF39</f>
        <v>0</v>
      </c>
      <c r="AG40" s="356">
        <f>AG$4*固定資本M係数!AG39</f>
        <v>0</v>
      </c>
      <c r="AH40" s="356">
        <f>AH$4*固定資本M係数!AH39</f>
        <v>0</v>
      </c>
      <c r="AI40" s="356">
        <f>AI$4*固定資本M係数!AI39</f>
        <v>0</v>
      </c>
      <c r="AJ40" s="356">
        <f>AJ$4*固定資本M係数!AJ39</f>
        <v>0</v>
      </c>
      <c r="AK40" s="356">
        <f>AK$4*固定資本M係数!AK39</f>
        <v>0</v>
      </c>
      <c r="AL40" s="356">
        <f>AL$4*固定資本M係数!AL39</f>
        <v>0</v>
      </c>
      <c r="AM40" s="386">
        <f t="shared" si="0"/>
        <v>0</v>
      </c>
      <c r="AN40" s="332"/>
    </row>
    <row r="41" spans="1:86" x14ac:dyDescent="0.15">
      <c r="A41" s="347">
        <v>70</v>
      </c>
      <c r="B41" s="346" t="s">
        <v>358</v>
      </c>
      <c r="C41" s="358">
        <f>SUM(C5:C40)</f>
        <v>0</v>
      </c>
      <c r="D41" s="358">
        <f t="shared" ref="D41:AM41" si="1">SUM(D5:D40)</f>
        <v>0</v>
      </c>
      <c r="E41" s="358">
        <f t="shared" si="1"/>
        <v>0</v>
      </c>
      <c r="F41" s="358">
        <f t="shared" si="1"/>
        <v>0</v>
      </c>
      <c r="G41" s="358">
        <f t="shared" si="1"/>
        <v>0</v>
      </c>
      <c r="H41" s="358">
        <f t="shared" si="1"/>
        <v>0</v>
      </c>
      <c r="I41" s="358">
        <f t="shared" si="1"/>
        <v>0</v>
      </c>
      <c r="J41" s="358">
        <f t="shared" si="1"/>
        <v>0</v>
      </c>
      <c r="K41" s="358">
        <f t="shared" si="1"/>
        <v>0</v>
      </c>
      <c r="L41" s="358">
        <f t="shared" si="1"/>
        <v>0</v>
      </c>
      <c r="M41" s="358">
        <f t="shared" si="1"/>
        <v>0</v>
      </c>
      <c r="N41" s="358">
        <f t="shared" si="1"/>
        <v>0</v>
      </c>
      <c r="O41" s="358">
        <f t="shared" si="1"/>
        <v>0</v>
      </c>
      <c r="P41" s="358">
        <f t="shared" si="1"/>
        <v>0</v>
      </c>
      <c r="Q41" s="358">
        <f>SUM(Q5:Q40)</f>
        <v>0</v>
      </c>
      <c r="R41" s="358">
        <f t="shared" si="1"/>
        <v>0</v>
      </c>
      <c r="S41" s="358">
        <f t="shared" si="1"/>
        <v>0</v>
      </c>
      <c r="T41" s="358">
        <f t="shared" si="1"/>
        <v>0</v>
      </c>
      <c r="U41" s="358">
        <f t="shared" si="1"/>
        <v>0</v>
      </c>
      <c r="V41" s="358">
        <f t="shared" si="1"/>
        <v>0</v>
      </c>
      <c r="W41" s="358">
        <f t="shared" si="1"/>
        <v>0</v>
      </c>
      <c r="X41" s="358">
        <f t="shared" si="1"/>
        <v>0</v>
      </c>
      <c r="Y41" s="358">
        <f t="shared" si="1"/>
        <v>0</v>
      </c>
      <c r="Z41" s="358">
        <f t="shared" si="1"/>
        <v>0</v>
      </c>
      <c r="AA41" s="358">
        <f t="shared" si="1"/>
        <v>0</v>
      </c>
      <c r="AB41" s="358">
        <f t="shared" si="1"/>
        <v>0</v>
      </c>
      <c r="AC41" s="358">
        <f t="shared" si="1"/>
        <v>0</v>
      </c>
      <c r="AD41" s="358">
        <f t="shared" si="1"/>
        <v>0</v>
      </c>
      <c r="AE41" s="358">
        <f t="shared" si="1"/>
        <v>0</v>
      </c>
      <c r="AF41" s="358">
        <f t="shared" si="1"/>
        <v>0</v>
      </c>
      <c r="AG41" s="358">
        <f t="shared" si="1"/>
        <v>0</v>
      </c>
      <c r="AH41" s="358">
        <f t="shared" si="1"/>
        <v>0</v>
      </c>
      <c r="AI41" s="358">
        <f t="shared" si="1"/>
        <v>0</v>
      </c>
      <c r="AJ41" s="358">
        <f t="shared" si="1"/>
        <v>0</v>
      </c>
      <c r="AK41" s="358">
        <f t="shared" si="1"/>
        <v>0</v>
      </c>
      <c r="AL41" s="358">
        <f t="shared" si="1"/>
        <v>0</v>
      </c>
      <c r="AM41" s="387">
        <f t="shared" si="1"/>
        <v>0</v>
      </c>
      <c r="AN41" s="332"/>
    </row>
    <row r="42" spans="1:86" x14ac:dyDescent="0.15">
      <c r="AM42" s="429" t="s">
        <v>441</v>
      </c>
    </row>
    <row r="43" spans="1:86" x14ac:dyDescent="0.15">
      <c r="AM43" s="428" t="s">
        <v>402</v>
      </c>
    </row>
  </sheetData>
  <phoneticPr fontId="4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CI40"/>
  <sheetViews>
    <sheetView workbookViewId="0">
      <pane xSplit="2" ySplit="3" topLeftCell="C4" activePane="bottomRight" state="frozen"/>
      <selection activeCell="M1" sqref="M1"/>
      <selection pane="topRight" activeCell="M1" sqref="M1"/>
      <selection pane="bottomLeft" activeCell="M1" sqref="M1"/>
      <selection pane="bottomRight"/>
    </sheetView>
  </sheetViews>
  <sheetFormatPr defaultColWidth="9.33203125" defaultRowHeight="13.5" x14ac:dyDescent="0.15"/>
  <cols>
    <col min="1" max="1" width="15.83203125" style="326" bestFit="1" customWidth="1"/>
    <col min="2" max="2" width="51" style="326" bestFit="1" customWidth="1"/>
    <col min="3" max="40" width="16.33203125" style="326" customWidth="1"/>
    <col min="41" max="16384" width="9.33203125" style="326"/>
  </cols>
  <sheetData>
    <row r="1" spans="1:41" ht="21" customHeight="1" x14ac:dyDescent="0.15">
      <c r="A1" s="436" t="s">
        <v>492</v>
      </c>
      <c r="B1" s="327"/>
    </row>
    <row r="2" spans="1:41" x14ac:dyDescent="0.15">
      <c r="A2" s="328"/>
      <c r="B2" s="329" t="s">
        <v>282</v>
      </c>
      <c r="C2" s="330" t="s">
        <v>493</v>
      </c>
      <c r="D2" s="330" t="s">
        <v>494</v>
      </c>
      <c r="E2" s="330" t="s">
        <v>495</v>
      </c>
      <c r="F2" s="330" t="s">
        <v>496</v>
      </c>
      <c r="G2" s="330" t="s">
        <v>497</v>
      </c>
      <c r="H2" s="330" t="s">
        <v>498</v>
      </c>
      <c r="I2" s="330" t="s">
        <v>499</v>
      </c>
      <c r="J2" s="330" t="s">
        <v>500</v>
      </c>
      <c r="K2" s="330" t="s">
        <v>501</v>
      </c>
      <c r="L2" s="330" t="s">
        <v>502</v>
      </c>
      <c r="M2" s="330" t="s">
        <v>503</v>
      </c>
      <c r="N2" s="330" t="s">
        <v>504</v>
      </c>
      <c r="O2" s="330" t="s">
        <v>505</v>
      </c>
      <c r="P2" s="330" t="s">
        <v>506</v>
      </c>
      <c r="Q2" s="330" t="s">
        <v>507</v>
      </c>
      <c r="R2" s="330" t="s">
        <v>508</v>
      </c>
      <c r="S2" s="330" t="s">
        <v>509</v>
      </c>
      <c r="T2" s="330" t="s">
        <v>510</v>
      </c>
      <c r="U2" s="330" t="s">
        <v>511</v>
      </c>
      <c r="V2" s="330" t="s">
        <v>512</v>
      </c>
      <c r="W2" s="330" t="s">
        <v>513</v>
      </c>
      <c r="X2" s="330" t="s">
        <v>514</v>
      </c>
      <c r="Y2" s="330" t="s">
        <v>515</v>
      </c>
      <c r="Z2" s="330" t="s">
        <v>516</v>
      </c>
      <c r="AA2" s="330" t="s">
        <v>517</v>
      </c>
      <c r="AB2" s="330" t="s">
        <v>518</v>
      </c>
      <c r="AC2" s="330" t="s">
        <v>519</v>
      </c>
      <c r="AD2" s="330" t="s">
        <v>520</v>
      </c>
      <c r="AE2" s="330" t="s">
        <v>521</v>
      </c>
      <c r="AF2" s="330" t="s">
        <v>522</v>
      </c>
      <c r="AG2" s="330" t="s">
        <v>523</v>
      </c>
      <c r="AH2" s="330" t="s">
        <v>524</v>
      </c>
      <c r="AI2" s="330" t="s">
        <v>525</v>
      </c>
      <c r="AJ2" s="330" t="s">
        <v>526</v>
      </c>
      <c r="AK2" s="330" t="s">
        <v>527</v>
      </c>
      <c r="AL2" s="330" t="s">
        <v>528</v>
      </c>
      <c r="AM2" s="331" t="s">
        <v>529</v>
      </c>
      <c r="AN2" s="331"/>
      <c r="AO2" s="332"/>
    </row>
    <row r="3" spans="1:41" ht="40.5" x14ac:dyDescent="0.15">
      <c r="A3" s="333" t="s">
        <v>320</v>
      </c>
      <c r="B3" s="334" t="s">
        <v>530</v>
      </c>
      <c r="C3" s="335" t="s">
        <v>456</v>
      </c>
      <c r="D3" s="335" t="s">
        <v>1</v>
      </c>
      <c r="E3" s="335" t="s">
        <v>2</v>
      </c>
      <c r="F3" s="335" t="s">
        <v>3</v>
      </c>
      <c r="G3" s="335" t="s">
        <v>4</v>
      </c>
      <c r="H3" s="335" t="s">
        <v>5</v>
      </c>
      <c r="I3" s="335" t="s">
        <v>6</v>
      </c>
      <c r="J3" s="335" t="s">
        <v>7</v>
      </c>
      <c r="K3" s="335" t="s">
        <v>8</v>
      </c>
      <c r="L3" s="335" t="s">
        <v>9</v>
      </c>
      <c r="M3" s="335" t="s">
        <v>10</v>
      </c>
      <c r="N3" s="335" t="s">
        <v>11</v>
      </c>
      <c r="O3" s="335" t="s">
        <v>12</v>
      </c>
      <c r="P3" s="335" t="s">
        <v>457</v>
      </c>
      <c r="Q3" s="335" t="s">
        <v>16</v>
      </c>
      <c r="R3" s="335" t="s">
        <v>14</v>
      </c>
      <c r="S3" s="335" t="s">
        <v>531</v>
      </c>
      <c r="T3" s="335" t="s">
        <v>17</v>
      </c>
      <c r="U3" s="335" t="s">
        <v>458</v>
      </c>
      <c r="V3" s="335" t="s">
        <v>19</v>
      </c>
      <c r="W3" s="335" t="s">
        <v>20</v>
      </c>
      <c r="X3" s="335" t="s">
        <v>237</v>
      </c>
      <c r="Y3" s="335" t="s">
        <v>238</v>
      </c>
      <c r="Z3" s="335" t="s">
        <v>21</v>
      </c>
      <c r="AA3" s="335" t="s">
        <v>22</v>
      </c>
      <c r="AB3" s="335" t="s">
        <v>23</v>
      </c>
      <c r="AC3" s="335" t="s">
        <v>247</v>
      </c>
      <c r="AD3" s="335" t="s">
        <v>25</v>
      </c>
      <c r="AE3" s="335" t="s">
        <v>26</v>
      </c>
      <c r="AF3" s="335" t="s">
        <v>27</v>
      </c>
      <c r="AG3" s="335" t="s">
        <v>241</v>
      </c>
      <c r="AH3" s="335" t="s">
        <v>242</v>
      </c>
      <c r="AI3" s="335" t="s">
        <v>28</v>
      </c>
      <c r="AJ3" s="335" t="s">
        <v>29</v>
      </c>
      <c r="AK3" s="335" t="s">
        <v>459</v>
      </c>
      <c r="AL3" s="335" t="s">
        <v>31</v>
      </c>
      <c r="AM3" s="355" t="s">
        <v>460</v>
      </c>
      <c r="AN3" s="336" t="s">
        <v>532</v>
      </c>
      <c r="AO3" s="332"/>
    </row>
    <row r="4" spans="1:41" x14ac:dyDescent="0.15">
      <c r="A4" s="337" t="s">
        <v>493</v>
      </c>
      <c r="B4" s="338" t="s">
        <v>456</v>
      </c>
      <c r="C4" s="348">
        <v>142866</v>
      </c>
      <c r="D4" s="348">
        <v>0</v>
      </c>
      <c r="E4" s="348">
        <v>0</v>
      </c>
      <c r="F4" s="348">
        <v>0</v>
      </c>
      <c r="G4" s="348">
        <v>0</v>
      </c>
      <c r="H4" s="348">
        <v>0</v>
      </c>
      <c r="I4" s="348">
        <v>0</v>
      </c>
      <c r="J4" s="348">
        <v>0</v>
      </c>
      <c r="K4" s="348">
        <v>0</v>
      </c>
      <c r="L4" s="348">
        <v>0</v>
      </c>
      <c r="M4" s="348">
        <v>0</v>
      </c>
      <c r="N4" s="348">
        <v>0</v>
      </c>
      <c r="O4" s="348">
        <v>0</v>
      </c>
      <c r="P4" s="348">
        <v>0</v>
      </c>
      <c r="Q4" s="348">
        <v>0</v>
      </c>
      <c r="R4" s="348">
        <v>0</v>
      </c>
      <c r="S4" s="348">
        <v>0</v>
      </c>
      <c r="T4" s="348">
        <v>0</v>
      </c>
      <c r="U4" s="348">
        <v>0</v>
      </c>
      <c r="V4" s="348">
        <v>0</v>
      </c>
      <c r="W4" s="348">
        <v>0</v>
      </c>
      <c r="X4" s="348">
        <v>0</v>
      </c>
      <c r="Y4" s="348">
        <v>0</v>
      </c>
      <c r="Z4" s="348">
        <v>0</v>
      </c>
      <c r="AA4" s="348">
        <v>0</v>
      </c>
      <c r="AB4" s="348">
        <v>0</v>
      </c>
      <c r="AC4" s="348">
        <v>0</v>
      </c>
      <c r="AD4" s="348">
        <v>0</v>
      </c>
      <c r="AE4" s="348">
        <v>0</v>
      </c>
      <c r="AF4" s="348">
        <v>0</v>
      </c>
      <c r="AG4" s="348">
        <v>0</v>
      </c>
      <c r="AH4" s="348">
        <v>0</v>
      </c>
      <c r="AI4" s="348">
        <v>0</v>
      </c>
      <c r="AJ4" s="348">
        <v>50558</v>
      </c>
      <c r="AK4" s="348">
        <v>0</v>
      </c>
      <c r="AL4" s="348">
        <v>0</v>
      </c>
      <c r="AM4" s="349">
        <v>193424</v>
      </c>
      <c r="AN4" s="349">
        <v>0</v>
      </c>
      <c r="AO4" s="332"/>
    </row>
    <row r="5" spans="1:41" x14ac:dyDescent="0.15">
      <c r="A5" s="339" t="s">
        <v>494</v>
      </c>
      <c r="B5" s="340" t="s">
        <v>461</v>
      </c>
      <c r="C5" s="348">
        <v>0</v>
      </c>
      <c r="D5" s="348">
        <v>0</v>
      </c>
      <c r="E5" s="348">
        <v>0</v>
      </c>
      <c r="F5" s="348">
        <v>0</v>
      </c>
      <c r="G5" s="348">
        <v>0</v>
      </c>
      <c r="H5" s="348">
        <v>0</v>
      </c>
      <c r="I5" s="348">
        <v>0</v>
      </c>
      <c r="J5" s="348">
        <v>0</v>
      </c>
      <c r="K5" s="348">
        <v>0</v>
      </c>
      <c r="L5" s="348">
        <v>0</v>
      </c>
      <c r="M5" s="348">
        <v>0</v>
      </c>
      <c r="N5" s="348">
        <v>0</v>
      </c>
      <c r="O5" s="348">
        <v>0</v>
      </c>
      <c r="P5" s="348">
        <v>0</v>
      </c>
      <c r="Q5" s="348">
        <v>0</v>
      </c>
      <c r="R5" s="348">
        <v>0</v>
      </c>
      <c r="S5" s="348">
        <v>0</v>
      </c>
      <c r="T5" s="348">
        <v>0</v>
      </c>
      <c r="U5" s="348">
        <v>0</v>
      </c>
      <c r="V5" s="348">
        <v>0</v>
      </c>
      <c r="W5" s="348">
        <v>0</v>
      </c>
      <c r="X5" s="348">
        <v>0</v>
      </c>
      <c r="Y5" s="348">
        <v>0</v>
      </c>
      <c r="Z5" s="348">
        <v>0</v>
      </c>
      <c r="AA5" s="348">
        <v>0</v>
      </c>
      <c r="AB5" s="348">
        <v>0</v>
      </c>
      <c r="AC5" s="348">
        <v>0</v>
      </c>
      <c r="AD5" s="348">
        <v>0</v>
      </c>
      <c r="AE5" s="348">
        <v>0</v>
      </c>
      <c r="AF5" s="348">
        <v>0</v>
      </c>
      <c r="AG5" s="348">
        <v>0</v>
      </c>
      <c r="AH5" s="348">
        <v>0</v>
      </c>
      <c r="AI5" s="348">
        <v>0</v>
      </c>
      <c r="AJ5" s="348">
        <v>0</v>
      </c>
      <c r="AK5" s="348">
        <v>0</v>
      </c>
      <c r="AL5" s="348">
        <v>0</v>
      </c>
      <c r="AM5" s="349">
        <v>0</v>
      </c>
      <c r="AN5" s="349">
        <v>0</v>
      </c>
      <c r="AO5" s="332"/>
    </row>
    <row r="6" spans="1:41" x14ac:dyDescent="0.15">
      <c r="A6" s="339" t="s">
        <v>495</v>
      </c>
      <c r="B6" s="340" t="s">
        <v>462</v>
      </c>
      <c r="C6" s="348">
        <v>0</v>
      </c>
      <c r="D6" s="348">
        <v>0</v>
      </c>
      <c r="E6" s="348">
        <v>0</v>
      </c>
      <c r="F6" s="348">
        <v>0</v>
      </c>
      <c r="G6" s="348">
        <v>0</v>
      </c>
      <c r="H6" s="348">
        <v>0</v>
      </c>
      <c r="I6" s="348">
        <v>0</v>
      </c>
      <c r="J6" s="348">
        <v>0</v>
      </c>
      <c r="K6" s="348">
        <v>0</v>
      </c>
      <c r="L6" s="348">
        <v>0</v>
      </c>
      <c r="M6" s="348">
        <v>0</v>
      </c>
      <c r="N6" s="348">
        <v>0</v>
      </c>
      <c r="O6" s="348">
        <v>0</v>
      </c>
      <c r="P6" s="348">
        <v>0</v>
      </c>
      <c r="Q6" s="348">
        <v>0</v>
      </c>
      <c r="R6" s="348">
        <v>0</v>
      </c>
      <c r="S6" s="348">
        <v>0</v>
      </c>
      <c r="T6" s="348">
        <v>0</v>
      </c>
      <c r="U6" s="348">
        <v>0</v>
      </c>
      <c r="V6" s="348">
        <v>0</v>
      </c>
      <c r="W6" s="348">
        <v>0</v>
      </c>
      <c r="X6" s="348">
        <v>0</v>
      </c>
      <c r="Y6" s="348">
        <v>0</v>
      </c>
      <c r="Z6" s="348">
        <v>0</v>
      </c>
      <c r="AA6" s="348">
        <v>0</v>
      </c>
      <c r="AB6" s="348">
        <v>0</v>
      </c>
      <c r="AC6" s="348">
        <v>0</v>
      </c>
      <c r="AD6" s="348">
        <v>0</v>
      </c>
      <c r="AE6" s="348">
        <v>0</v>
      </c>
      <c r="AF6" s="348">
        <v>0</v>
      </c>
      <c r="AG6" s="348">
        <v>0</v>
      </c>
      <c r="AH6" s="348">
        <v>0</v>
      </c>
      <c r="AI6" s="348">
        <v>0</v>
      </c>
      <c r="AJ6" s="348">
        <v>0</v>
      </c>
      <c r="AK6" s="348">
        <v>0</v>
      </c>
      <c r="AL6" s="348">
        <v>0</v>
      </c>
      <c r="AM6" s="349">
        <v>0</v>
      </c>
      <c r="AN6" s="349">
        <v>0</v>
      </c>
      <c r="AO6" s="332"/>
    </row>
    <row r="7" spans="1:41" x14ac:dyDescent="0.15">
      <c r="A7" s="339" t="s">
        <v>496</v>
      </c>
      <c r="B7" s="340" t="s">
        <v>463</v>
      </c>
      <c r="C7" s="348">
        <v>0</v>
      </c>
      <c r="D7" s="348">
        <v>0</v>
      </c>
      <c r="E7" s="348">
        <v>0</v>
      </c>
      <c r="F7" s="348">
        <v>0</v>
      </c>
      <c r="G7" s="348">
        <v>0</v>
      </c>
      <c r="H7" s="348">
        <v>0</v>
      </c>
      <c r="I7" s="348">
        <v>0</v>
      </c>
      <c r="J7" s="348">
        <v>0</v>
      </c>
      <c r="K7" s="348">
        <v>0</v>
      </c>
      <c r="L7" s="348">
        <v>0</v>
      </c>
      <c r="M7" s="348">
        <v>0</v>
      </c>
      <c r="N7" s="348">
        <v>0</v>
      </c>
      <c r="O7" s="348">
        <v>0</v>
      </c>
      <c r="P7" s="348">
        <v>0</v>
      </c>
      <c r="Q7" s="348">
        <v>0</v>
      </c>
      <c r="R7" s="348">
        <v>0</v>
      </c>
      <c r="S7" s="348">
        <v>0</v>
      </c>
      <c r="T7" s="348">
        <v>0</v>
      </c>
      <c r="U7" s="348">
        <v>0</v>
      </c>
      <c r="V7" s="348">
        <v>0</v>
      </c>
      <c r="W7" s="348">
        <v>0</v>
      </c>
      <c r="X7" s="348">
        <v>0</v>
      </c>
      <c r="Y7" s="348">
        <v>0</v>
      </c>
      <c r="Z7" s="348">
        <v>0</v>
      </c>
      <c r="AA7" s="348">
        <v>0</v>
      </c>
      <c r="AB7" s="348">
        <v>0</v>
      </c>
      <c r="AC7" s="348">
        <v>0</v>
      </c>
      <c r="AD7" s="348">
        <v>0</v>
      </c>
      <c r="AE7" s="348">
        <v>0</v>
      </c>
      <c r="AF7" s="348">
        <v>0</v>
      </c>
      <c r="AG7" s="348">
        <v>0</v>
      </c>
      <c r="AH7" s="348">
        <v>0</v>
      </c>
      <c r="AI7" s="348">
        <v>0</v>
      </c>
      <c r="AJ7" s="348">
        <v>0</v>
      </c>
      <c r="AK7" s="348">
        <v>0</v>
      </c>
      <c r="AL7" s="348">
        <v>0</v>
      </c>
      <c r="AM7" s="349">
        <v>0</v>
      </c>
      <c r="AN7" s="349">
        <v>0</v>
      </c>
      <c r="AO7" s="332"/>
    </row>
    <row r="8" spans="1:41" x14ac:dyDescent="0.15">
      <c r="A8" s="339" t="s">
        <v>497</v>
      </c>
      <c r="B8" s="340" t="s">
        <v>464</v>
      </c>
      <c r="C8" s="348">
        <v>0</v>
      </c>
      <c r="D8" s="348">
        <v>0</v>
      </c>
      <c r="E8" s="348">
        <v>0</v>
      </c>
      <c r="F8" s="348">
        <v>0</v>
      </c>
      <c r="G8" s="348">
        <v>0</v>
      </c>
      <c r="H8" s="348">
        <v>0</v>
      </c>
      <c r="I8" s="348">
        <v>0</v>
      </c>
      <c r="J8" s="348">
        <v>0</v>
      </c>
      <c r="K8" s="348">
        <v>0</v>
      </c>
      <c r="L8" s="348">
        <v>0</v>
      </c>
      <c r="M8" s="348">
        <v>0</v>
      </c>
      <c r="N8" s="348">
        <v>0</v>
      </c>
      <c r="O8" s="348">
        <v>0</v>
      </c>
      <c r="P8" s="348">
        <v>0</v>
      </c>
      <c r="Q8" s="348">
        <v>0</v>
      </c>
      <c r="R8" s="348">
        <v>0</v>
      </c>
      <c r="S8" s="348">
        <v>0</v>
      </c>
      <c r="T8" s="348">
        <v>0</v>
      </c>
      <c r="U8" s="348">
        <v>0</v>
      </c>
      <c r="V8" s="348">
        <v>0</v>
      </c>
      <c r="W8" s="348">
        <v>0</v>
      </c>
      <c r="X8" s="348">
        <v>0</v>
      </c>
      <c r="Y8" s="348">
        <v>0</v>
      </c>
      <c r="Z8" s="348">
        <v>0</v>
      </c>
      <c r="AA8" s="348">
        <v>0</v>
      </c>
      <c r="AB8" s="348">
        <v>0</v>
      </c>
      <c r="AC8" s="348">
        <v>0</v>
      </c>
      <c r="AD8" s="348">
        <v>0</v>
      </c>
      <c r="AE8" s="348">
        <v>0</v>
      </c>
      <c r="AF8" s="348">
        <v>0</v>
      </c>
      <c r="AG8" s="348">
        <v>0</v>
      </c>
      <c r="AH8" s="348">
        <v>0</v>
      </c>
      <c r="AI8" s="348">
        <v>0</v>
      </c>
      <c r="AJ8" s="348">
        <v>0</v>
      </c>
      <c r="AK8" s="348">
        <v>0</v>
      </c>
      <c r="AL8" s="348">
        <v>0</v>
      </c>
      <c r="AM8" s="349">
        <v>0</v>
      </c>
      <c r="AN8" s="349">
        <v>0</v>
      </c>
      <c r="AO8" s="332"/>
    </row>
    <row r="9" spans="1:41" x14ac:dyDescent="0.15">
      <c r="A9" s="339" t="s">
        <v>498</v>
      </c>
      <c r="B9" s="340" t="s">
        <v>465</v>
      </c>
      <c r="C9" s="348">
        <v>129</v>
      </c>
      <c r="D9" s="348">
        <v>4</v>
      </c>
      <c r="E9" s="348">
        <v>14304</v>
      </c>
      <c r="F9" s="348">
        <v>135</v>
      </c>
      <c r="G9" s="348">
        <v>2372</v>
      </c>
      <c r="H9" s="348">
        <v>3014</v>
      </c>
      <c r="I9" s="348">
        <v>2339</v>
      </c>
      <c r="J9" s="348">
        <v>242</v>
      </c>
      <c r="K9" s="348">
        <v>1325</v>
      </c>
      <c r="L9" s="348">
        <v>920</v>
      </c>
      <c r="M9" s="348">
        <v>347</v>
      </c>
      <c r="N9" s="348">
        <v>220</v>
      </c>
      <c r="O9" s="348">
        <v>2702</v>
      </c>
      <c r="P9" s="348">
        <v>3263</v>
      </c>
      <c r="Q9" s="348">
        <v>617</v>
      </c>
      <c r="R9" s="348">
        <v>835</v>
      </c>
      <c r="S9" s="348">
        <v>507</v>
      </c>
      <c r="T9" s="348">
        <v>936</v>
      </c>
      <c r="U9" s="348">
        <v>2817</v>
      </c>
      <c r="V9" s="348">
        <v>5032</v>
      </c>
      <c r="W9" s="348">
        <v>109</v>
      </c>
      <c r="X9" s="348">
        <v>0</v>
      </c>
      <c r="Y9" s="348">
        <v>302</v>
      </c>
      <c r="Z9" s="348">
        <v>3077</v>
      </c>
      <c r="AA9" s="348">
        <v>3330</v>
      </c>
      <c r="AB9" s="348">
        <v>8409</v>
      </c>
      <c r="AC9" s="348">
        <v>4235</v>
      </c>
      <c r="AD9" s="348">
        <v>2402</v>
      </c>
      <c r="AE9" s="348">
        <v>0</v>
      </c>
      <c r="AF9" s="348">
        <v>932</v>
      </c>
      <c r="AG9" s="348">
        <v>13323</v>
      </c>
      <c r="AH9" s="348">
        <v>98</v>
      </c>
      <c r="AI9" s="348">
        <v>213353</v>
      </c>
      <c r="AJ9" s="348">
        <v>26650</v>
      </c>
      <c r="AK9" s="348">
        <v>0</v>
      </c>
      <c r="AL9" s="348">
        <v>408</v>
      </c>
      <c r="AM9" s="349">
        <v>318688</v>
      </c>
      <c r="AN9" s="349">
        <v>0</v>
      </c>
      <c r="AO9" s="332"/>
    </row>
    <row r="10" spans="1:41" s="344" customFormat="1" x14ac:dyDescent="0.15">
      <c r="A10" s="341" t="s">
        <v>499</v>
      </c>
      <c r="B10" s="342" t="s">
        <v>466</v>
      </c>
      <c r="C10" s="350">
        <v>1025</v>
      </c>
      <c r="D10" s="350">
        <v>23</v>
      </c>
      <c r="E10" s="350">
        <v>344</v>
      </c>
      <c r="F10" s="350">
        <v>527</v>
      </c>
      <c r="G10" s="350">
        <v>11321</v>
      </c>
      <c r="H10" s="350">
        <v>11321</v>
      </c>
      <c r="I10" s="350">
        <v>9431</v>
      </c>
      <c r="J10" s="350">
        <v>5884</v>
      </c>
      <c r="K10" s="350">
        <v>6774</v>
      </c>
      <c r="L10" s="350">
        <v>3672</v>
      </c>
      <c r="M10" s="350">
        <v>2418</v>
      </c>
      <c r="N10" s="350">
        <v>1097</v>
      </c>
      <c r="O10" s="350">
        <v>10315</v>
      </c>
      <c r="P10" s="350">
        <v>14596</v>
      </c>
      <c r="Q10" s="350">
        <v>3012</v>
      </c>
      <c r="R10" s="350">
        <v>4353</v>
      </c>
      <c r="S10" s="350">
        <v>3206</v>
      </c>
      <c r="T10" s="350">
        <v>6017</v>
      </c>
      <c r="U10" s="350">
        <v>20500</v>
      </c>
      <c r="V10" s="350">
        <v>6201</v>
      </c>
      <c r="W10" s="350">
        <v>811</v>
      </c>
      <c r="X10" s="350">
        <v>0</v>
      </c>
      <c r="Y10" s="350">
        <v>1275</v>
      </c>
      <c r="Z10" s="350">
        <v>55062</v>
      </c>
      <c r="AA10" s="350">
        <v>21684</v>
      </c>
      <c r="AB10" s="350">
        <v>34170</v>
      </c>
      <c r="AC10" s="350">
        <v>18548</v>
      </c>
      <c r="AD10" s="350">
        <v>13565</v>
      </c>
      <c r="AE10" s="350">
        <v>0</v>
      </c>
      <c r="AF10" s="350">
        <v>12442</v>
      </c>
      <c r="AG10" s="350">
        <v>34686</v>
      </c>
      <c r="AH10" s="350">
        <v>601</v>
      </c>
      <c r="AI10" s="350">
        <v>90870</v>
      </c>
      <c r="AJ10" s="350">
        <v>38229</v>
      </c>
      <c r="AK10" s="350">
        <v>0</v>
      </c>
      <c r="AL10" s="350">
        <v>1515</v>
      </c>
      <c r="AM10" s="351">
        <v>445495</v>
      </c>
      <c r="AN10" s="351">
        <v>0</v>
      </c>
      <c r="AO10" s="343"/>
    </row>
    <row r="11" spans="1:41" x14ac:dyDescent="0.15">
      <c r="A11" s="339" t="s">
        <v>500</v>
      </c>
      <c r="B11" s="340" t="s">
        <v>467</v>
      </c>
      <c r="C11" s="348">
        <v>0</v>
      </c>
      <c r="D11" s="348">
        <v>0</v>
      </c>
      <c r="E11" s="348">
        <v>0</v>
      </c>
      <c r="F11" s="348">
        <v>0</v>
      </c>
      <c r="G11" s="348">
        <v>0</v>
      </c>
      <c r="H11" s="348">
        <v>0</v>
      </c>
      <c r="I11" s="348">
        <v>0</v>
      </c>
      <c r="J11" s="348">
        <v>0</v>
      </c>
      <c r="K11" s="348">
        <v>0</v>
      </c>
      <c r="L11" s="348">
        <v>0</v>
      </c>
      <c r="M11" s="348">
        <v>0</v>
      </c>
      <c r="N11" s="348">
        <v>0</v>
      </c>
      <c r="O11" s="348">
        <v>0</v>
      </c>
      <c r="P11" s="348">
        <v>0</v>
      </c>
      <c r="Q11" s="348">
        <v>0</v>
      </c>
      <c r="R11" s="348">
        <v>0</v>
      </c>
      <c r="S11" s="348">
        <v>0</v>
      </c>
      <c r="T11" s="348">
        <v>0</v>
      </c>
      <c r="U11" s="348">
        <v>0</v>
      </c>
      <c r="V11" s="348">
        <v>0</v>
      </c>
      <c r="W11" s="348">
        <v>336808</v>
      </c>
      <c r="X11" s="348">
        <v>0</v>
      </c>
      <c r="Y11" s="348">
        <v>0</v>
      </c>
      <c r="Z11" s="348">
        <v>0</v>
      </c>
      <c r="AA11" s="348">
        <v>0</v>
      </c>
      <c r="AB11" s="348">
        <v>0</v>
      </c>
      <c r="AC11" s="348">
        <v>0</v>
      </c>
      <c r="AD11" s="348">
        <v>0</v>
      </c>
      <c r="AE11" s="348">
        <v>0</v>
      </c>
      <c r="AF11" s="348">
        <v>0</v>
      </c>
      <c r="AG11" s="348">
        <v>0</v>
      </c>
      <c r="AH11" s="348">
        <v>0</v>
      </c>
      <c r="AI11" s="348">
        <v>0</v>
      </c>
      <c r="AJ11" s="348">
        <v>0</v>
      </c>
      <c r="AK11" s="348">
        <v>0</v>
      </c>
      <c r="AL11" s="348">
        <v>0</v>
      </c>
      <c r="AM11" s="349">
        <v>336808</v>
      </c>
      <c r="AN11" s="349">
        <v>0</v>
      </c>
      <c r="AO11" s="332"/>
    </row>
    <row r="12" spans="1:41" x14ac:dyDescent="0.15">
      <c r="A12" s="339" t="s">
        <v>501</v>
      </c>
      <c r="B12" s="340" t="s">
        <v>468</v>
      </c>
      <c r="C12" s="348">
        <v>0</v>
      </c>
      <c r="D12" s="348">
        <v>0</v>
      </c>
      <c r="E12" s="348">
        <v>0</v>
      </c>
      <c r="F12" s="348">
        <v>0</v>
      </c>
      <c r="G12" s="348">
        <v>0</v>
      </c>
      <c r="H12" s="348">
        <v>0</v>
      </c>
      <c r="I12" s="348">
        <v>0</v>
      </c>
      <c r="J12" s="348">
        <v>0</v>
      </c>
      <c r="K12" s="348">
        <v>0</v>
      </c>
      <c r="L12" s="348">
        <v>0</v>
      </c>
      <c r="M12" s="348">
        <v>0</v>
      </c>
      <c r="N12" s="348">
        <v>0</v>
      </c>
      <c r="O12" s="348">
        <v>0</v>
      </c>
      <c r="P12" s="348">
        <v>0</v>
      </c>
      <c r="Q12" s="348">
        <v>0</v>
      </c>
      <c r="R12" s="348">
        <v>0</v>
      </c>
      <c r="S12" s="348">
        <v>0</v>
      </c>
      <c r="T12" s="348">
        <v>0</v>
      </c>
      <c r="U12" s="348">
        <v>0</v>
      </c>
      <c r="V12" s="348">
        <v>0</v>
      </c>
      <c r="W12" s="348">
        <v>0</v>
      </c>
      <c r="X12" s="348">
        <v>0</v>
      </c>
      <c r="Y12" s="348">
        <v>0</v>
      </c>
      <c r="Z12" s="348">
        <v>0</v>
      </c>
      <c r="AA12" s="348">
        <v>0</v>
      </c>
      <c r="AB12" s="348">
        <v>0</v>
      </c>
      <c r="AC12" s="348">
        <v>0</v>
      </c>
      <c r="AD12" s="348">
        <v>0</v>
      </c>
      <c r="AE12" s="348">
        <v>0</v>
      </c>
      <c r="AF12" s="348">
        <v>0</v>
      </c>
      <c r="AG12" s="348">
        <v>0</v>
      </c>
      <c r="AH12" s="348">
        <v>0</v>
      </c>
      <c r="AI12" s="348">
        <v>0</v>
      </c>
      <c r="AJ12" s="348">
        <v>0</v>
      </c>
      <c r="AK12" s="348">
        <v>0</v>
      </c>
      <c r="AL12" s="348">
        <v>0</v>
      </c>
      <c r="AM12" s="349">
        <v>0</v>
      </c>
      <c r="AN12" s="349">
        <v>0</v>
      </c>
      <c r="AO12" s="332"/>
    </row>
    <row r="13" spans="1:41" x14ac:dyDescent="0.15">
      <c r="A13" s="339" t="s">
        <v>502</v>
      </c>
      <c r="B13" s="340" t="s">
        <v>469</v>
      </c>
      <c r="C13" s="348">
        <v>0</v>
      </c>
      <c r="D13" s="348">
        <v>0</v>
      </c>
      <c r="E13" s="348">
        <v>0</v>
      </c>
      <c r="F13" s="348">
        <v>0</v>
      </c>
      <c r="G13" s="348">
        <v>0</v>
      </c>
      <c r="H13" s="348">
        <v>0</v>
      </c>
      <c r="I13" s="348">
        <v>0</v>
      </c>
      <c r="J13" s="348">
        <v>0</v>
      </c>
      <c r="K13" s="348">
        <v>0</v>
      </c>
      <c r="L13" s="348">
        <v>0</v>
      </c>
      <c r="M13" s="348">
        <v>0</v>
      </c>
      <c r="N13" s="348">
        <v>0</v>
      </c>
      <c r="O13" s="348">
        <v>0</v>
      </c>
      <c r="P13" s="348">
        <v>0</v>
      </c>
      <c r="Q13" s="348">
        <v>0</v>
      </c>
      <c r="R13" s="348">
        <v>0</v>
      </c>
      <c r="S13" s="348">
        <v>0</v>
      </c>
      <c r="T13" s="348">
        <v>0</v>
      </c>
      <c r="U13" s="348">
        <v>0</v>
      </c>
      <c r="V13" s="348">
        <v>0</v>
      </c>
      <c r="W13" s="348">
        <v>0</v>
      </c>
      <c r="X13" s="348">
        <v>0</v>
      </c>
      <c r="Y13" s="348">
        <v>0</v>
      </c>
      <c r="Z13" s="348">
        <v>0</v>
      </c>
      <c r="AA13" s="348">
        <v>0</v>
      </c>
      <c r="AB13" s="348">
        <v>0</v>
      </c>
      <c r="AC13" s="348">
        <v>0</v>
      </c>
      <c r="AD13" s="348">
        <v>0</v>
      </c>
      <c r="AE13" s="348">
        <v>0</v>
      </c>
      <c r="AF13" s="348">
        <v>0</v>
      </c>
      <c r="AG13" s="348">
        <v>0</v>
      </c>
      <c r="AH13" s="348">
        <v>0</v>
      </c>
      <c r="AI13" s="348">
        <v>0</v>
      </c>
      <c r="AJ13" s="348">
        <v>0</v>
      </c>
      <c r="AK13" s="348">
        <v>0</v>
      </c>
      <c r="AL13" s="348">
        <v>0</v>
      </c>
      <c r="AM13" s="349">
        <v>0</v>
      </c>
      <c r="AN13" s="349">
        <v>0</v>
      </c>
      <c r="AO13" s="332"/>
    </row>
    <row r="14" spans="1:41" x14ac:dyDescent="0.15">
      <c r="A14" s="339" t="s">
        <v>503</v>
      </c>
      <c r="B14" s="340" t="s">
        <v>470</v>
      </c>
      <c r="C14" s="348">
        <v>0</v>
      </c>
      <c r="D14" s="348">
        <v>0</v>
      </c>
      <c r="E14" s="348">
        <v>0</v>
      </c>
      <c r="F14" s="348">
        <v>0</v>
      </c>
      <c r="G14" s="348">
        <v>0</v>
      </c>
      <c r="H14" s="348">
        <v>0</v>
      </c>
      <c r="I14" s="348">
        <v>0</v>
      </c>
      <c r="J14" s="348">
        <v>0</v>
      </c>
      <c r="K14" s="348">
        <v>0</v>
      </c>
      <c r="L14" s="348">
        <v>0</v>
      </c>
      <c r="M14" s="348">
        <v>0</v>
      </c>
      <c r="N14" s="348">
        <v>0</v>
      </c>
      <c r="O14" s="348">
        <v>0</v>
      </c>
      <c r="P14" s="348">
        <v>0</v>
      </c>
      <c r="Q14" s="348">
        <v>0</v>
      </c>
      <c r="R14" s="348">
        <v>0</v>
      </c>
      <c r="S14" s="348">
        <v>0</v>
      </c>
      <c r="T14" s="348">
        <v>0</v>
      </c>
      <c r="U14" s="348">
        <v>0</v>
      </c>
      <c r="V14" s="348">
        <v>0</v>
      </c>
      <c r="W14" s="348">
        <v>0</v>
      </c>
      <c r="X14" s="348">
        <v>0</v>
      </c>
      <c r="Y14" s="348">
        <v>0</v>
      </c>
      <c r="Z14" s="348">
        <v>0</v>
      </c>
      <c r="AA14" s="348">
        <v>0</v>
      </c>
      <c r="AB14" s="348">
        <v>0</v>
      </c>
      <c r="AC14" s="348">
        <v>0</v>
      </c>
      <c r="AD14" s="348">
        <v>0</v>
      </c>
      <c r="AE14" s="348">
        <v>0</v>
      </c>
      <c r="AF14" s="348">
        <v>0</v>
      </c>
      <c r="AG14" s="348">
        <v>0</v>
      </c>
      <c r="AH14" s="348">
        <v>0</v>
      </c>
      <c r="AI14" s="348">
        <v>0</v>
      </c>
      <c r="AJ14" s="348">
        <v>0</v>
      </c>
      <c r="AK14" s="348">
        <v>0</v>
      </c>
      <c r="AL14" s="348">
        <v>0</v>
      </c>
      <c r="AM14" s="349">
        <v>0</v>
      </c>
      <c r="AN14" s="349">
        <v>0</v>
      </c>
      <c r="AO14" s="332"/>
    </row>
    <row r="15" spans="1:41" x14ac:dyDescent="0.15">
      <c r="A15" s="339" t="s">
        <v>504</v>
      </c>
      <c r="B15" s="340" t="s">
        <v>471</v>
      </c>
      <c r="C15" s="348">
        <v>0</v>
      </c>
      <c r="D15" s="348">
        <v>0</v>
      </c>
      <c r="E15" s="348">
        <v>0</v>
      </c>
      <c r="F15" s="348">
        <v>0</v>
      </c>
      <c r="G15" s="348">
        <v>0</v>
      </c>
      <c r="H15" s="348">
        <v>0</v>
      </c>
      <c r="I15" s="348">
        <v>0</v>
      </c>
      <c r="J15" s="348">
        <v>0</v>
      </c>
      <c r="K15" s="348">
        <v>0</v>
      </c>
      <c r="L15" s="348">
        <v>0</v>
      </c>
      <c r="M15" s="348">
        <v>0</v>
      </c>
      <c r="N15" s="348">
        <v>0</v>
      </c>
      <c r="O15" s="348">
        <v>0</v>
      </c>
      <c r="P15" s="348">
        <v>0</v>
      </c>
      <c r="Q15" s="348">
        <v>0</v>
      </c>
      <c r="R15" s="348">
        <v>0</v>
      </c>
      <c r="S15" s="348">
        <v>0</v>
      </c>
      <c r="T15" s="348">
        <v>0</v>
      </c>
      <c r="U15" s="348">
        <v>0</v>
      </c>
      <c r="V15" s="348">
        <v>0</v>
      </c>
      <c r="W15" s="348">
        <v>0</v>
      </c>
      <c r="X15" s="348">
        <v>0</v>
      </c>
      <c r="Y15" s="348">
        <v>0</v>
      </c>
      <c r="Z15" s="348">
        <v>0</v>
      </c>
      <c r="AA15" s="348">
        <v>0</v>
      </c>
      <c r="AB15" s="348">
        <v>0</v>
      </c>
      <c r="AC15" s="348">
        <v>0</v>
      </c>
      <c r="AD15" s="348">
        <v>0</v>
      </c>
      <c r="AE15" s="348">
        <v>0</v>
      </c>
      <c r="AF15" s="348">
        <v>0</v>
      </c>
      <c r="AG15" s="348">
        <v>0</v>
      </c>
      <c r="AH15" s="348">
        <v>0</v>
      </c>
      <c r="AI15" s="348">
        <v>0</v>
      </c>
      <c r="AJ15" s="348">
        <v>0</v>
      </c>
      <c r="AK15" s="348">
        <v>0</v>
      </c>
      <c r="AL15" s="348">
        <v>0</v>
      </c>
      <c r="AM15" s="349">
        <v>0</v>
      </c>
      <c r="AN15" s="349">
        <v>0</v>
      </c>
      <c r="AO15" s="332"/>
    </row>
    <row r="16" spans="1:41" x14ac:dyDescent="0.15">
      <c r="A16" s="339" t="s">
        <v>505</v>
      </c>
      <c r="B16" s="340" t="s">
        <v>472</v>
      </c>
      <c r="C16" s="348">
        <v>380</v>
      </c>
      <c r="D16" s="348">
        <v>259</v>
      </c>
      <c r="E16" s="348">
        <v>447</v>
      </c>
      <c r="F16" s="348">
        <v>636</v>
      </c>
      <c r="G16" s="348">
        <v>31557</v>
      </c>
      <c r="H16" s="348">
        <v>12797</v>
      </c>
      <c r="I16" s="348">
        <v>11074</v>
      </c>
      <c r="J16" s="348">
        <v>1201</v>
      </c>
      <c r="K16" s="348">
        <v>6250</v>
      </c>
      <c r="L16" s="348">
        <v>4339</v>
      </c>
      <c r="M16" s="348">
        <v>1743</v>
      </c>
      <c r="N16" s="348">
        <v>1056</v>
      </c>
      <c r="O16" s="348">
        <v>25359</v>
      </c>
      <c r="P16" s="348">
        <v>15444</v>
      </c>
      <c r="Q16" s="348">
        <v>2909</v>
      </c>
      <c r="R16" s="348">
        <v>3997</v>
      </c>
      <c r="S16" s="348">
        <v>2412</v>
      </c>
      <c r="T16" s="348">
        <v>5093</v>
      </c>
      <c r="U16" s="348">
        <v>13418</v>
      </c>
      <c r="V16" s="348">
        <v>8171</v>
      </c>
      <c r="W16" s="348">
        <v>595</v>
      </c>
      <c r="X16" s="348">
        <v>0</v>
      </c>
      <c r="Y16" s="348">
        <v>929</v>
      </c>
      <c r="Z16" s="348">
        <v>42649</v>
      </c>
      <c r="AA16" s="348">
        <v>12578</v>
      </c>
      <c r="AB16" s="348">
        <v>26991</v>
      </c>
      <c r="AC16" s="348">
        <v>20187</v>
      </c>
      <c r="AD16" s="348">
        <v>10061</v>
      </c>
      <c r="AE16" s="348">
        <v>0</v>
      </c>
      <c r="AF16" s="348">
        <v>8300</v>
      </c>
      <c r="AG16" s="348">
        <v>23137</v>
      </c>
      <c r="AH16" s="348">
        <v>498</v>
      </c>
      <c r="AI16" s="348">
        <v>60531</v>
      </c>
      <c r="AJ16" s="348">
        <v>89067</v>
      </c>
      <c r="AK16" s="348">
        <v>0</v>
      </c>
      <c r="AL16" s="348">
        <v>1939</v>
      </c>
      <c r="AM16" s="349">
        <v>446004</v>
      </c>
      <c r="AN16" s="349">
        <v>0</v>
      </c>
      <c r="AO16" s="332"/>
    </row>
    <row r="17" spans="1:41" x14ac:dyDescent="0.15">
      <c r="A17" s="339" t="s">
        <v>506</v>
      </c>
      <c r="B17" s="340" t="s">
        <v>457</v>
      </c>
      <c r="C17" s="348">
        <v>485918</v>
      </c>
      <c r="D17" s="348">
        <v>14578</v>
      </c>
      <c r="E17" s="348">
        <v>73295</v>
      </c>
      <c r="F17" s="348">
        <v>31123</v>
      </c>
      <c r="G17" s="348">
        <v>616741</v>
      </c>
      <c r="H17" s="348">
        <v>138076</v>
      </c>
      <c r="I17" s="348">
        <v>154854</v>
      </c>
      <c r="J17" s="348">
        <v>762001</v>
      </c>
      <c r="K17" s="348">
        <v>668569</v>
      </c>
      <c r="L17" s="348">
        <v>173801</v>
      </c>
      <c r="M17" s="348">
        <v>389452</v>
      </c>
      <c r="N17" s="348">
        <v>107935</v>
      </c>
      <c r="O17" s="348">
        <v>195749</v>
      </c>
      <c r="P17" s="348">
        <v>1362863</v>
      </c>
      <c r="Q17" s="348">
        <v>1433725</v>
      </c>
      <c r="R17" s="348">
        <v>390078</v>
      </c>
      <c r="S17" s="348">
        <v>237803</v>
      </c>
      <c r="T17" s="348">
        <v>1857416</v>
      </c>
      <c r="U17" s="348">
        <v>306956</v>
      </c>
      <c r="V17" s="348">
        <v>454374</v>
      </c>
      <c r="W17" s="348">
        <v>873007</v>
      </c>
      <c r="X17" s="348">
        <v>2033</v>
      </c>
      <c r="Y17" s="348">
        <v>171728</v>
      </c>
      <c r="Z17" s="348">
        <v>755033</v>
      </c>
      <c r="AA17" s="348">
        <v>72840</v>
      </c>
      <c r="AB17" s="348">
        <v>35574</v>
      </c>
      <c r="AC17" s="348">
        <v>260354</v>
      </c>
      <c r="AD17" s="348">
        <v>118872</v>
      </c>
      <c r="AE17" s="348">
        <v>0</v>
      </c>
      <c r="AF17" s="348">
        <v>235772</v>
      </c>
      <c r="AG17" s="348">
        <v>75826</v>
      </c>
      <c r="AH17" s="348">
        <v>23500</v>
      </c>
      <c r="AI17" s="348">
        <v>1856010</v>
      </c>
      <c r="AJ17" s="348">
        <v>1674877</v>
      </c>
      <c r="AK17" s="348">
        <v>0</v>
      </c>
      <c r="AL17" s="348">
        <v>11059</v>
      </c>
      <c r="AM17" s="349">
        <v>16021792</v>
      </c>
      <c r="AN17" s="349">
        <v>0</v>
      </c>
      <c r="AO17" s="332"/>
    </row>
    <row r="18" spans="1:41" x14ac:dyDescent="0.15">
      <c r="A18" s="339" t="s">
        <v>507</v>
      </c>
      <c r="B18" s="340" t="s">
        <v>473</v>
      </c>
      <c r="C18" s="348">
        <v>3942</v>
      </c>
      <c r="D18" s="348">
        <v>0</v>
      </c>
      <c r="E18" s="348">
        <v>0</v>
      </c>
      <c r="F18" s="348">
        <v>0</v>
      </c>
      <c r="G18" s="348">
        <v>3538</v>
      </c>
      <c r="H18" s="348">
        <v>0</v>
      </c>
      <c r="I18" s="348">
        <v>0</v>
      </c>
      <c r="J18" s="348">
        <v>3032</v>
      </c>
      <c r="K18" s="348">
        <v>266</v>
      </c>
      <c r="L18" s="348">
        <v>272</v>
      </c>
      <c r="M18" s="348">
        <v>1361</v>
      </c>
      <c r="N18" s="348">
        <v>866</v>
      </c>
      <c r="O18" s="348">
        <v>0</v>
      </c>
      <c r="P18" s="348">
        <v>2712</v>
      </c>
      <c r="Q18" s="348">
        <v>24903</v>
      </c>
      <c r="R18" s="348">
        <v>6462</v>
      </c>
      <c r="S18" s="348">
        <v>17845</v>
      </c>
      <c r="T18" s="348">
        <v>716</v>
      </c>
      <c r="U18" s="348">
        <v>1314</v>
      </c>
      <c r="V18" s="348">
        <v>148</v>
      </c>
      <c r="W18" s="348">
        <v>309</v>
      </c>
      <c r="X18" s="348">
        <v>0</v>
      </c>
      <c r="Y18" s="348">
        <v>0</v>
      </c>
      <c r="Z18" s="348">
        <v>885</v>
      </c>
      <c r="AA18" s="348">
        <v>0</v>
      </c>
      <c r="AB18" s="348">
        <v>0</v>
      </c>
      <c r="AC18" s="348">
        <v>1098</v>
      </c>
      <c r="AD18" s="348">
        <v>18371</v>
      </c>
      <c r="AE18" s="348">
        <v>0</v>
      </c>
      <c r="AF18" s="348">
        <v>9677</v>
      </c>
      <c r="AG18" s="348">
        <v>889133</v>
      </c>
      <c r="AH18" s="348">
        <v>265</v>
      </c>
      <c r="AI18" s="348">
        <v>119826</v>
      </c>
      <c r="AJ18" s="348">
        <v>27160</v>
      </c>
      <c r="AK18" s="348">
        <v>0</v>
      </c>
      <c r="AL18" s="348">
        <v>1</v>
      </c>
      <c r="AM18" s="349">
        <v>1134102</v>
      </c>
      <c r="AN18" s="349">
        <v>0</v>
      </c>
      <c r="AO18" s="332"/>
    </row>
    <row r="19" spans="1:41" x14ac:dyDescent="0.15">
      <c r="A19" s="339" t="s">
        <v>508</v>
      </c>
      <c r="B19" s="340" t="s">
        <v>474</v>
      </c>
      <c r="C19" s="348">
        <v>6211</v>
      </c>
      <c r="D19" s="348">
        <v>344</v>
      </c>
      <c r="E19" s="348">
        <v>1023</v>
      </c>
      <c r="F19" s="348">
        <v>3358</v>
      </c>
      <c r="G19" s="348">
        <v>109422</v>
      </c>
      <c r="H19" s="348">
        <v>41833</v>
      </c>
      <c r="I19" s="348">
        <v>84254</v>
      </c>
      <c r="J19" s="348">
        <v>242609</v>
      </c>
      <c r="K19" s="348">
        <v>106632</v>
      </c>
      <c r="L19" s="348">
        <v>38151</v>
      </c>
      <c r="M19" s="348">
        <v>246302</v>
      </c>
      <c r="N19" s="348">
        <v>31123</v>
      </c>
      <c r="O19" s="348">
        <v>35098</v>
      </c>
      <c r="P19" s="348">
        <v>355868</v>
      </c>
      <c r="Q19" s="348">
        <v>93057</v>
      </c>
      <c r="R19" s="348">
        <v>341762</v>
      </c>
      <c r="S19" s="348">
        <v>102704</v>
      </c>
      <c r="T19" s="348">
        <v>302334</v>
      </c>
      <c r="U19" s="348">
        <v>125666</v>
      </c>
      <c r="V19" s="348">
        <v>74971</v>
      </c>
      <c r="W19" s="348">
        <v>1113253</v>
      </c>
      <c r="X19" s="348">
        <v>8873</v>
      </c>
      <c r="Y19" s="348">
        <v>22716</v>
      </c>
      <c r="Z19" s="348">
        <v>239893</v>
      </c>
      <c r="AA19" s="348">
        <v>57672</v>
      </c>
      <c r="AB19" s="348">
        <v>96793</v>
      </c>
      <c r="AC19" s="348">
        <v>323886</v>
      </c>
      <c r="AD19" s="348">
        <v>142764</v>
      </c>
      <c r="AE19" s="348">
        <v>0</v>
      </c>
      <c r="AF19" s="348">
        <v>109755</v>
      </c>
      <c r="AG19" s="348">
        <v>280642</v>
      </c>
      <c r="AH19" s="348">
        <v>2106</v>
      </c>
      <c r="AI19" s="348">
        <v>367645</v>
      </c>
      <c r="AJ19" s="348">
        <v>112680</v>
      </c>
      <c r="AK19" s="348">
        <v>0</v>
      </c>
      <c r="AL19" s="348">
        <v>9631</v>
      </c>
      <c r="AM19" s="349">
        <v>5231031</v>
      </c>
      <c r="AN19" s="349">
        <v>0</v>
      </c>
      <c r="AO19" s="332"/>
    </row>
    <row r="20" spans="1:41" x14ac:dyDescent="0.15">
      <c r="A20" s="339" t="s">
        <v>509</v>
      </c>
      <c r="B20" s="340" t="s">
        <v>475</v>
      </c>
      <c r="C20" s="348">
        <v>4626</v>
      </c>
      <c r="D20" s="348">
        <v>107</v>
      </c>
      <c r="E20" s="348">
        <v>596</v>
      </c>
      <c r="F20" s="348">
        <v>889</v>
      </c>
      <c r="G20" s="348">
        <v>39369</v>
      </c>
      <c r="H20" s="348">
        <v>11367</v>
      </c>
      <c r="I20" s="348">
        <v>18934</v>
      </c>
      <c r="J20" s="348">
        <v>41128</v>
      </c>
      <c r="K20" s="348">
        <v>10688</v>
      </c>
      <c r="L20" s="348">
        <v>7157</v>
      </c>
      <c r="M20" s="348">
        <v>18512</v>
      </c>
      <c r="N20" s="348">
        <v>7639</v>
      </c>
      <c r="O20" s="348">
        <v>12423</v>
      </c>
      <c r="P20" s="348">
        <v>57428</v>
      </c>
      <c r="Q20" s="348">
        <v>36923</v>
      </c>
      <c r="R20" s="348">
        <v>61903</v>
      </c>
      <c r="S20" s="348">
        <v>95402</v>
      </c>
      <c r="T20" s="348">
        <v>56877</v>
      </c>
      <c r="U20" s="348">
        <v>53363</v>
      </c>
      <c r="V20" s="348">
        <v>36120</v>
      </c>
      <c r="W20" s="348">
        <v>37974</v>
      </c>
      <c r="X20" s="348">
        <v>0</v>
      </c>
      <c r="Y20" s="348">
        <v>1343</v>
      </c>
      <c r="Z20" s="348">
        <v>196668</v>
      </c>
      <c r="AA20" s="348">
        <v>255610</v>
      </c>
      <c r="AB20" s="348">
        <v>24348</v>
      </c>
      <c r="AC20" s="348">
        <v>219899</v>
      </c>
      <c r="AD20" s="348">
        <v>1551938</v>
      </c>
      <c r="AE20" s="348">
        <v>0</v>
      </c>
      <c r="AF20" s="348">
        <v>61131</v>
      </c>
      <c r="AG20" s="348">
        <v>50315</v>
      </c>
      <c r="AH20" s="348">
        <v>5171</v>
      </c>
      <c r="AI20" s="348">
        <v>1814208</v>
      </c>
      <c r="AJ20" s="348">
        <v>91051</v>
      </c>
      <c r="AK20" s="348">
        <v>0</v>
      </c>
      <c r="AL20" s="348">
        <v>3724</v>
      </c>
      <c r="AM20" s="349">
        <v>4884831</v>
      </c>
      <c r="AN20" s="349">
        <v>0</v>
      </c>
      <c r="AO20" s="332"/>
    </row>
    <row r="21" spans="1:41" x14ac:dyDescent="0.15">
      <c r="A21" s="339" t="s">
        <v>510</v>
      </c>
      <c r="B21" s="340" t="s">
        <v>476</v>
      </c>
      <c r="C21" s="348">
        <v>84491</v>
      </c>
      <c r="D21" s="348">
        <v>5676</v>
      </c>
      <c r="E21" s="348">
        <v>37432</v>
      </c>
      <c r="F21" s="348">
        <v>4994</v>
      </c>
      <c r="G21" s="348">
        <v>102702</v>
      </c>
      <c r="H21" s="348">
        <v>21687</v>
      </c>
      <c r="I21" s="348">
        <v>56193</v>
      </c>
      <c r="J21" s="348">
        <v>57078</v>
      </c>
      <c r="K21" s="348">
        <v>41608</v>
      </c>
      <c r="L21" s="348">
        <v>52061</v>
      </c>
      <c r="M21" s="348">
        <v>25780</v>
      </c>
      <c r="N21" s="348">
        <v>14003</v>
      </c>
      <c r="O21" s="348">
        <v>71820</v>
      </c>
      <c r="P21" s="348">
        <v>120109</v>
      </c>
      <c r="Q21" s="348">
        <v>9404</v>
      </c>
      <c r="R21" s="348">
        <v>25483</v>
      </c>
      <c r="S21" s="348">
        <v>5245</v>
      </c>
      <c r="T21" s="348">
        <v>60630</v>
      </c>
      <c r="U21" s="348">
        <v>78919</v>
      </c>
      <c r="V21" s="348">
        <v>791407</v>
      </c>
      <c r="W21" s="348">
        <v>16939</v>
      </c>
      <c r="X21" s="348">
        <v>0</v>
      </c>
      <c r="Y21" s="348">
        <v>61940</v>
      </c>
      <c r="Z21" s="348">
        <v>1166180</v>
      </c>
      <c r="AA21" s="348">
        <v>84978</v>
      </c>
      <c r="AB21" s="348">
        <v>109286</v>
      </c>
      <c r="AC21" s="348">
        <v>1837178</v>
      </c>
      <c r="AD21" s="348">
        <v>65531</v>
      </c>
      <c r="AE21" s="348">
        <v>0</v>
      </c>
      <c r="AF21" s="348">
        <v>91827</v>
      </c>
      <c r="AG21" s="348">
        <v>245665</v>
      </c>
      <c r="AH21" s="348">
        <v>9455</v>
      </c>
      <c r="AI21" s="348">
        <v>975297</v>
      </c>
      <c r="AJ21" s="348">
        <v>531771</v>
      </c>
      <c r="AK21" s="348">
        <v>0</v>
      </c>
      <c r="AL21" s="348">
        <v>3150</v>
      </c>
      <c r="AM21" s="349">
        <v>6865919</v>
      </c>
      <c r="AN21" s="349">
        <v>0</v>
      </c>
      <c r="AO21" s="332"/>
    </row>
    <row r="22" spans="1:41" x14ac:dyDescent="0.15">
      <c r="A22" s="339" t="s">
        <v>511</v>
      </c>
      <c r="B22" s="340" t="s">
        <v>458</v>
      </c>
      <c r="C22" s="348">
        <v>765</v>
      </c>
      <c r="D22" s="348">
        <v>667</v>
      </c>
      <c r="E22" s="348">
        <v>1142</v>
      </c>
      <c r="F22" s="348">
        <v>1663</v>
      </c>
      <c r="G22" s="348">
        <v>29345</v>
      </c>
      <c r="H22" s="348">
        <v>37274</v>
      </c>
      <c r="I22" s="348">
        <v>28939</v>
      </c>
      <c r="J22" s="348">
        <v>3023</v>
      </c>
      <c r="K22" s="348">
        <v>16397</v>
      </c>
      <c r="L22" s="348">
        <v>11354</v>
      </c>
      <c r="M22" s="348">
        <v>4777</v>
      </c>
      <c r="N22" s="348">
        <v>2738</v>
      </c>
      <c r="O22" s="348">
        <v>34017</v>
      </c>
      <c r="P22" s="348">
        <v>40359</v>
      </c>
      <c r="Q22" s="348">
        <v>7625</v>
      </c>
      <c r="R22" s="348">
        <v>12722</v>
      </c>
      <c r="S22" s="348">
        <v>8554</v>
      </c>
      <c r="T22" s="348">
        <v>11597</v>
      </c>
      <c r="U22" s="348">
        <v>35185</v>
      </c>
      <c r="V22" s="348">
        <v>35221</v>
      </c>
      <c r="W22" s="348">
        <v>1397</v>
      </c>
      <c r="X22" s="348">
        <v>0</v>
      </c>
      <c r="Y22" s="348">
        <v>3749</v>
      </c>
      <c r="Z22" s="348">
        <v>66274</v>
      </c>
      <c r="AA22" s="348">
        <v>34672</v>
      </c>
      <c r="AB22" s="348">
        <v>104011</v>
      </c>
      <c r="AC22" s="348">
        <v>53372</v>
      </c>
      <c r="AD22" s="348">
        <v>28109</v>
      </c>
      <c r="AE22" s="348">
        <v>0</v>
      </c>
      <c r="AF22" s="348">
        <v>47513</v>
      </c>
      <c r="AG22" s="348">
        <v>57300</v>
      </c>
      <c r="AH22" s="348">
        <v>911</v>
      </c>
      <c r="AI22" s="348">
        <v>224634</v>
      </c>
      <c r="AJ22" s="348">
        <v>119210</v>
      </c>
      <c r="AK22" s="348">
        <v>0</v>
      </c>
      <c r="AL22" s="348">
        <v>4057</v>
      </c>
      <c r="AM22" s="349">
        <v>1068573</v>
      </c>
      <c r="AN22" s="349">
        <v>0</v>
      </c>
      <c r="AO22" s="332"/>
    </row>
    <row r="23" spans="1:41" x14ac:dyDescent="0.15">
      <c r="A23" s="339" t="s">
        <v>512</v>
      </c>
      <c r="B23" s="340" t="s">
        <v>477</v>
      </c>
      <c r="C23" s="348">
        <v>291674</v>
      </c>
      <c r="D23" s="348">
        <v>9761</v>
      </c>
      <c r="E23" s="348">
        <v>21492</v>
      </c>
      <c r="F23" s="348">
        <v>63920</v>
      </c>
      <c r="G23" s="348">
        <v>332395</v>
      </c>
      <c r="H23" s="348">
        <v>76318</v>
      </c>
      <c r="I23" s="348">
        <v>124362</v>
      </c>
      <c r="J23" s="348">
        <v>305905</v>
      </c>
      <c r="K23" s="348">
        <v>159669</v>
      </c>
      <c r="L23" s="348">
        <v>67110</v>
      </c>
      <c r="M23" s="348">
        <v>97418</v>
      </c>
      <c r="N23" s="348">
        <v>115469</v>
      </c>
      <c r="O23" s="348">
        <v>202212</v>
      </c>
      <c r="P23" s="348">
        <v>299898</v>
      </c>
      <c r="Q23" s="348">
        <v>139858</v>
      </c>
      <c r="R23" s="348">
        <v>281159</v>
      </c>
      <c r="S23" s="348">
        <v>62421</v>
      </c>
      <c r="T23" s="348">
        <v>317222</v>
      </c>
      <c r="U23" s="348">
        <v>268030</v>
      </c>
      <c r="V23" s="348">
        <v>283053</v>
      </c>
      <c r="W23" s="348">
        <v>1229017</v>
      </c>
      <c r="X23" s="348">
        <v>0</v>
      </c>
      <c r="Y23" s="348">
        <v>82459</v>
      </c>
      <c r="Z23" s="348">
        <v>1853042</v>
      </c>
      <c r="AA23" s="348">
        <v>213435</v>
      </c>
      <c r="AB23" s="348">
        <v>5230544</v>
      </c>
      <c r="AC23" s="348">
        <v>2771903</v>
      </c>
      <c r="AD23" s="348">
        <v>945411</v>
      </c>
      <c r="AE23" s="348">
        <v>0</v>
      </c>
      <c r="AF23" s="348">
        <v>713584</v>
      </c>
      <c r="AG23" s="348">
        <v>2582520</v>
      </c>
      <c r="AH23" s="348">
        <v>306719</v>
      </c>
      <c r="AI23" s="348">
        <v>638976</v>
      </c>
      <c r="AJ23" s="348">
        <v>1371069</v>
      </c>
      <c r="AK23" s="348">
        <v>0</v>
      </c>
      <c r="AL23" s="348">
        <v>0</v>
      </c>
      <c r="AM23" s="349">
        <v>21458025</v>
      </c>
      <c r="AN23" s="349">
        <v>15128996</v>
      </c>
      <c r="AO23" s="332"/>
    </row>
    <row r="24" spans="1:41" x14ac:dyDescent="0.15">
      <c r="A24" s="339" t="s">
        <v>513</v>
      </c>
      <c r="B24" s="340" t="s">
        <v>478</v>
      </c>
      <c r="C24" s="348">
        <v>0</v>
      </c>
      <c r="D24" s="348">
        <v>0</v>
      </c>
      <c r="E24" s="348">
        <v>0</v>
      </c>
      <c r="F24" s="348">
        <v>0</v>
      </c>
      <c r="G24" s="348">
        <v>0</v>
      </c>
      <c r="H24" s="348">
        <v>0</v>
      </c>
      <c r="I24" s="348">
        <v>0</v>
      </c>
      <c r="J24" s="348">
        <v>0</v>
      </c>
      <c r="K24" s="348">
        <v>0</v>
      </c>
      <c r="L24" s="348">
        <v>0</v>
      </c>
      <c r="M24" s="348">
        <v>0</v>
      </c>
      <c r="N24" s="348">
        <v>0</v>
      </c>
      <c r="O24" s="348">
        <v>0</v>
      </c>
      <c r="P24" s="348">
        <v>0</v>
      </c>
      <c r="Q24" s="348">
        <v>0</v>
      </c>
      <c r="R24" s="348">
        <v>0</v>
      </c>
      <c r="S24" s="348">
        <v>0</v>
      </c>
      <c r="T24" s="348">
        <v>0</v>
      </c>
      <c r="U24" s="348">
        <v>0</v>
      </c>
      <c r="V24" s="348">
        <v>0</v>
      </c>
      <c r="W24" s="348">
        <v>0</v>
      </c>
      <c r="X24" s="348">
        <v>0</v>
      </c>
      <c r="Y24" s="348">
        <v>0</v>
      </c>
      <c r="Z24" s="348">
        <v>0</v>
      </c>
      <c r="AA24" s="348">
        <v>0</v>
      </c>
      <c r="AB24" s="348">
        <v>0</v>
      </c>
      <c r="AC24" s="348">
        <v>0</v>
      </c>
      <c r="AD24" s="348">
        <v>0</v>
      </c>
      <c r="AE24" s="348">
        <v>0</v>
      </c>
      <c r="AF24" s="348">
        <v>0</v>
      </c>
      <c r="AG24" s="348">
        <v>0</v>
      </c>
      <c r="AH24" s="348">
        <v>0</v>
      </c>
      <c r="AI24" s="348">
        <v>0</v>
      </c>
      <c r="AJ24" s="348">
        <v>0</v>
      </c>
      <c r="AK24" s="348">
        <v>0</v>
      </c>
      <c r="AL24" s="348">
        <v>0</v>
      </c>
      <c r="AM24" s="349">
        <v>0</v>
      </c>
      <c r="AN24" s="349">
        <v>0</v>
      </c>
      <c r="AO24" s="332"/>
    </row>
    <row r="25" spans="1:41" x14ac:dyDescent="0.15">
      <c r="A25" s="339" t="s">
        <v>514</v>
      </c>
      <c r="B25" s="340" t="s">
        <v>479</v>
      </c>
      <c r="C25" s="348">
        <v>0</v>
      </c>
      <c r="D25" s="348">
        <v>0</v>
      </c>
      <c r="E25" s="348">
        <v>0</v>
      </c>
      <c r="F25" s="348">
        <v>0</v>
      </c>
      <c r="G25" s="348">
        <v>0</v>
      </c>
      <c r="H25" s="348">
        <v>0</v>
      </c>
      <c r="I25" s="348">
        <v>0</v>
      </c>
      <c r="J25" s="348">
        <v>0</v>
      </c>
      <c r="K25" s="348">
        <v>0</v>
      </c>
      <c r="L25" s="348">
        <v>0</v>
      </c>
      <c r="M25" s="348">
        <v>0</v>
      </c>
      <c r="N25" s="348">
        <v>0</v>
      </c>
      <c r="O25" s="348">
        <v>0</v>
      </c>
      <c r="P25" s="348">
        <v>0</v>
      </c>
      <c r="Q25" s="348">
        <v>0</v>
      </c>
      <c r="R25" s="348">
        <v>0</v>
      </c>
      <c r="S25" s="348">
        <v>0</v>
      </c>
      <c r="T25" s="348">
        <v>0</v>
      </c>
      <c r="U25" s="348">
        <v>0</v>
      </c>
      <c r="V25" s="348">
        <v>0</v>
      </c>
      <c r="W25" s="348">
        <v>0</v>
      </c>
      <c r="X25" s="348">
        <v>0</v>
      </c>
      <c r="Y25" s="348">
        <v>0</v>
      </c>
      <c r="Z25" s="348">
        <v>0</v>
      </c>
      <c r="AA25" s="348">
        <v>0</v>
      </c>
      <c r="AB25" s="348">
        <v>0</v>
      </c>
      <c r="AC25" s="348">
        <v>0</v>
      </c>
      <c r="AD25" s="348">
        <v>0</v>
      </c>
      <c r="AE25" s="348">
        <v>0</v>
      </c>
      <c r="AF25" s="348">
        <v>0</v>
      </c>
      <c r="AG25" s="348">
        <v>0</v>
      </c>
      <c r="AH25" s="348">
        <v>0</v>
      </c>
      <c r="AI25" s="348">
        <v>0</v>
      </c>
      <c r="AJ25" s="348">
        <v>0</v>
      </c>
      <c r="AK25" s="348">
        <v>0</v>
      </c>
      <c r="AL25" s="348">
        <v>0</v>
      </c>
      <c r="AM25" s="349">
        <v>0</v>
      </c>
      <c r="AN25" s="349">
        <v>0</v>
      </c>
      <c r="AO25" s="332"/>
    </row>
    <row r="26" spans="1:41" x14ac:dyDescent="0.15">
      <c r="A26" s="339" t="s">
        <v>515</v>
      </c>
      <c r="B26" s="340" t="s">
        <v>480</v>
      </c>
      <c r="C26" s="348">
        <v>0</v>
      </c>
      <c r="D26" s="348">
        <v>0</v>
      </c>
      <c r="E26" s="348">
        <v>0</v>
      </c>
      <c r="F26" s="348">
        <v>0</v>
      </c>
      <c r="G26" s="348">
        <v>0</v>
      </c>
      <c r="H26" s="348">
        <v>0</v>
      </c>
      <c r="I26" s="348">
        <v>0</v>
      </c>
      <c r="J26" s="348">
        <v>0</v>
      </c>
      <c r="K26" s="348">
        <v>0</v>
      </c>
      <c r="L26" s="348">
        <v>0</v>
      </c>
      <c r="M26" s="348">
        <v>0</v>
      </c>
      <c r="N26" s="348">
        <v>0</v>
      </c>
      <c r="O26" s="348">
        <v>0</v>
      </c>
      <c r="P26" s="348">
        <v>0</v>
      </c>
      <c r="Q26" s="348">
        <v>0</v>
      </c>
      <c r="R26" s="348">
        <v>0</v>
      </c>
      <c r="S26" s="348">
        <v>0</v>
      </c>
      <c r="T26" s="348">
        <v>0</v>
      </c>
      <c r="U26" s="348">
        <v>0</v>
      </c>
      <c r="V26" s="348">
        <v>0</v>
      </c>
      <c r="W26" s="348">
        <v>0</v>
      </c>
      <c r="X26" s="348">
        <v>0</v>
      </c>
      <c r="Y26" s="348">
        <v>0</v>
      </c>
      <c r="Z26" s="348">
        <v>0</v>
      </c>
      <c r="AA26" s="348">
        <v>0</v>
      </c>
      <c r="AB26" s="348">
        <v>0</v>
      </c>
      <c r="AC26" s="348">
        <v>0</v>
      </c>
      <c r="AD26" s="348">
        <v>0</v>
      </c>
      <c r="AE26" s="348">
        <v>0</v>
      </c>
      <c r="AF26" s="348">
        <v>0</v>
      </c>
      <c r="AG26" s="348">
        <v>0</v>
      </c>
      <c r="AH26" s="348">
        <v>0</v>
      </c>
      <c r="AI26" s="348">
        <v>0</v>
      </c>
      <c r="AJ26" s="348">
        <v>0</v>
      </c>
      <c r="AK26" s="348">
        <v>0</v>
      </c>
      <c r="AL26" s="348">
        <v>0</v>
      </c>
      <c r="AM26" s="349">
        <v>0</v>
      </c>
      <c r="AN26" s="349">
        <v>0</v>
      </c>
      <c r="AO26" s="332"/>
    </row>
    <row r="27" spans="1:41" x14ac:dyDescent="0.15">
      <c r="A27" s="339" t="s">
        <v>516</v>
      </c>
      <c r="B27" s="340" t="s">
        <v>481</v>
      </c>
      <c r="C27" s="348">
        <v>337378</v>
      </c>
      <c r="D27" s="348">
        <v>4424</v>
      </c>
      <c r="E27" s="348">
        <v>23380</v>
      </c>
      <c r="F27" s="348">
        <v>11765</v>
      </c>
      <c r="G27" s="348">
        <v>138542</v>
      </c>
      <c r="H27" s="348">
        <v>81216</v>
      </c>
      <c r="I27" s="348">
        <v>68814</v>
      </c>
      <c r="J27" s="348">
        <v>161374</v>
      </c>
      <c r="K27" s="348">
        <v>115432</v>
      </c>
      <c r="L27" s="348">
        <v>53826</v>
      </c>
      <c r="M27" s="348">
        <v>82347</v>
      </c>
      <c r="N27" s="348">
        <v>23473</v>
      </c>
      <c r="O27" s="348">
        <v>78067</v>
      </c>
      <c r="P27" s="348">
        <v>297773</v>
      </c>
      <c r="Q27" s="348">
        <v>222103</v>
      </c>
      <c r="R27" s="348">
        <v>111045</v>
      </c>
      <c r="S27" s="348">
        <v>68361</v>
      </c>
      <c r="T27" s="348">
        <v>280151</v>
      </c>
      <c r="U27" s="348">
        <v>114816</v>
      </c>
      <c r="V27" s="348">
        <v>265005</v>
      </c>
      <c r="W27" s="348">
        <v>200509</v>
      </c>
      <c r="X27" s="348">
        <v>1141</v>
      </c>
      <c r="Y27" s="348">
        <v>64823</v>
      </c>
      <c r="Z27" s="348">
        <v>416684</v>
      </c>
      <c r="AA27" s="348">
        <v>108976</v>
      </c>
      <c r="AB27" s="348">
        <v>146311</v>
      </c>
      <c r="AC27" s="348">
        <v>427830</v>
      </c>
      <c r="AD27" s="348">
        <v>374380</v>
      </c>
      <c r="AE27" s="348">
        <v>0</v>
      </c>
      <c r="AF27" s="348">
        <v>103291</v>
      </c>
      <c r="AG27" s="348">
        <v>433620</v>
      </c>
      <c r="AH27" s="348">
        <v>6588</v>
      </c>
      <c r="AI27" s="348">
        <v>1280847</v>
      </c>
      <c r="AJ27" s="348">
        <v>495853</v>
      </c>
      <c r="AK27" s="348">
        <v>0</v>
      </c>
      <c r="AL27" s="348">
        <v>8378</v>
      </c>
      <c r="AM27" s="349">
        <v>6608523</v>
      </c>
      <c r="AN27" s="349">
        <v>0</v>
      </c>
      <c r="AO27" s="332"/>
    </row>
    <row r="28" spans="1:41" x14ac:dyDescent="0.15">
      <c r="A28" s="339" t="s">
        <v>517</v>
      </c>
      <c r="B28" s="340" t="s">
        <v>482</v>
      </c>
      <c r="C28" s="348">
        <v>0</v>
      </c>
      <c r="D28" s="348">
        <v>0</v>
      </c>
      <c r="E28" s="348">
        <v>0</v>
      </c>
      <c r="F28" s="348">
        <v>0</v>
      </c>
      <c r="G28" s="348">
        <v>0</v>
      </c>
      <c r="H28" s="348">
        <v>0</v>
      </c>
      <c r="I28" s="348">
        <v>0</v>
      </c>
      <c r="J28" s="348">
        <v>0</v>
      </c>
      <c r="K28" s="348">
        <v>0</v>
      </c>
      <c r="L28" s="348">
        <v>0</v>
      </c>
      <c r="M28" s="348">
        <v>0</v>
      </c>
      <c r="N28" s="348">
        <v>0</v>
      </c>
      <c r="O28" s="348">
        <v>0</v>
      </c>
      <c r="P28" s="348">
        <v>0</v>
      </c>
      <c r="Q28" s="348">
        <v>0</v>
      </c>
      <c r="R28" s="348">
        <v>0</v>
      </c>
      <c r="S28" s="348">
        <v>0</v>
      </c>
      <c r="T28" s="348">
        <v>0</v>
      </c>
      <c r="U28" s="348">
        <v>0</v>
      </c>
      <c r="V28" s="348">
        <v>0</v>
      </c>
      <c r="W28" s="348">
        <v>0</v>
      </c>
      <c r="X28" s="348">
        <v>0</v>
      </c>
      <c r="Y28" s="348">
        <v>0</v>
      </c>
      <c r="Z28" s="348">
        <v>0</v>
      </c>
      <c r="AA28" s="348">
        <v>0</v>
      </c>
      <c r="AB28" s="348">
        <v>0</v>
      </c>
      <c r="AC28" s="348">
        <v>0</v>
      </c>
      <c r="AD28" s="348">
        <v>0</v>
      </c>
      <c r="AE28" s="348">
        <v>0</v>
      </c>
      <c r="AF28" s="348">
        <v>0</v>
      </c>
      <c r="AG28" s="348">
        <v>0</v>
      </c>
      <c r="AH28" s="348">
        <v>0</v>
      </c>
      <c r="AI28" s="348">
        <v>0</v>
      </c>
      <c r="AJ28" s="348">
        <v>0</v>
      </c>
      <c r="AK28" s="348">
        <v>0</v>
      </c>
      <c r="AL28" s="348">
        <v>0</v>
      </c>
      <c r="AM28" s="349">
        <v>0</v>
      </c>
      <c r="AN28" s="349">
        <v>0</v>
      </c>
      <c r="AO28" s="332"/>
    </row>
    <row r="29" spans="1:41" x14ac:dyDescent="0.15">
      <c r="A29" s="339" t="s">
        <v>518</v>
      </c>
      <c r="B29" s="340" t="s">
        <v>483</v>
      </c>
      <c r="C29" s="348">
        <v>0</v>
      </c>
      <c r="D29" s="348">
        <v>0</v>
      </c>
      <c r="E29" s="348">
        <v>0</v>
      </c>
      <c r="F29" s="348">
        <v>0</v>
      </c>
      <c r="G29" s="348">
        <v>0</v>
      </c>
      <c r="H29" s="348">
        <v>0</v>
      </c>
      <c r="I29" s="348">
        <v>0</v>
      </c>
      <c r="J29" s="348">
        <v>0</v>
      </c>
      <c r="K29" s="348">
        <v>0</v>
      </c>
      <c r="L29" s="348">
        <v>0</v>
      </c>
      <c r="M29" s="348">
        <v>0</v>
      </c>
      <c r="N29" s="348">
        <v>0</v>
      </c>
      <c r="O29" s="348">
        <v>0</v>
      </c>
      <c r="P29" s="348">
        <v>0</v>
      </c>
      <c r="Q29" s="348">
        <v>0</v>
      </c>
      <c r="R29" s="348">
        <v>0</v>
      </c>
      <c r="S29" s="348">
        <v>0</v>
      </c>
      <c r="T29" s="348">
        <v>0</v>
      </c>
      <c r="U29" s="348">
        <v>0</v>
      </c>
      <c r="V29" s="348">
        <v>0</v>
      </c>
      <c r="W29" s="348">
        <v>0</v>
      </c>
      <c r="X29" s="348">
        <v>0</v>
      </c>
      <c r="Y29" s="348">
        <v>0</v>
      </c>
      <c r="Z29" s="348">
        <v>0</v>
      </c>
      <c r="AA29" s="348">
        <v>0</v>
      </c>
      <c r="AB29" s="348">
        <v>173552</v>
      </c>
      <c r="AC29" s="348">
        <v>0</v>
      </c>
      <c r="AD29" s="348">
        <v>0</v>
      </c>
      <c r="AE29" s="348">
        <v>0</v>
      </c>
      <c r="AF29" s="348">
        <v>0</v>
      </c>
      <c r="AG29" s="348">
        <v>0</v>
      </c>
      <c r="AH29" s="348">
        <v>0</v>
      </c>
      <c r="AI29" s="348">
        <v>0</v>
      </c>
      <c r="AJ29" s="348">
        <v>0</v>
      </c>
      <c r="AK29" s="348">
        <v>0</v>
      </c>
      <c r="AL29" s="348">
        <v>0</v>
      </c>
      <c r="AM29" s="349">
        <v>173552</v>
      </c>
      <c r="AN29" s="349">
        <v>2680105</v>
      </c>
      <c r="AO29" s="332"/>
    </row>
    <row r="30" spans="1:41" x14ac:dyDescent="0.15">
      <c r="A30" s="339" t="s">
        <v>519</v>
      </c>
      <c r="B30" s="340" t="s">
        <v>484</v>
      </c>
      <c r="C30" s="348">
        <v>10205</v>
      </c>
      <c r="D30" s="348">
        <v>450</v>
      </c>
      <c r="E30" s="348">
        <v>1906</v>
      </c>
      <c r="F30" s="348">
        <v>989</v>
      </c>
      <c r="G30" s="348">
        <v>19769</v>
      </c>
      <c r="H30" s="348">
        <v>9923</v>
      </c>
      <c r="I30" s="348">
        <v>9796</v>
      </c>
      <c r="J30" s="348">
        <v>16970</v>
      </c>
      <c r="K30" s="348">
        <v>14510</v>
      </c>
      <c r="L30" s="348">
        <v>6095</v>
      </c>
      <c r="M30" s="348">
        <v>11972</v>
      </c>
      <c r="N30" s="348">
        <v>2950</v>
      </c>
      <c r="O30" s="348">
        <v>11621</v>
      </c>
      <c r="P30" s="348">
        <v>37812</v>
      </c>
      <c r="Q30" s="348">
        <v>25803</v>
      </c>
      <c r="R30" s="348">
        <v>13176</v>
      </c>
      <c r="S30" s="348">
        <v>7451</v>
      </c>
      <c r="T30" s="348">
        <v>37170</v>
      </c>
      <c r="U30" s="348">
        <v>14970</v>
      </c>
      <c r="V30" s="348">
        <v>31265</v>
      </c>
      <c r="W30" s="348">
        <v>84783</v>
      </c>
      <c r="X30" s="348">
        <v>122</v>
      </c>
      <c r="Y30" s="348">
        <v>5250</v>
      </c>
      <c r="Z30" s="348">
        <v>55434</v>
      </c>
      <c r="AA30" s="348">
        <v>12453</v>
      </c>
      <c r="AB30" s="348">
        <v>21471</v>
      </c>
      <c r="AC30" s="348">
        <v>53474</v>
      </c>
      <c r="AD30" s="348">
        <v>25020</v>
      </c>
      <c r="AE30" s="348">
        <v>0</v>
      </c>
      <c r="AF30" s="348">
        <v>12000</v>
      </c>
      <c r="AG30" s="348">
        <v>35666</v>
      </c>
      <c r="AH30" s="348">
        <v>853</v>
      </c>
      <c r="AI30" s="348">
        <v>115921</v>
      </c>
      <c r="AJ30" s="348">
        <v>63060</v>
      </c>
      <c r="AK30" s="348">
        <v>0</v>
      </c>
      <c r="AL30" s="348">
        <v>1115</v>
      </c>
      <c r="AM30" s="349">
        <v>771425</v>
      </c>
      <c r="AN30" s="349">
        <v>0</v>
      </c>
      <c r="AO30" s="332"/>
    </row>
    <row r="31" spans="1:41" x14ac:dyDescent="0.15">
      <c r="A31" s="339" t="s">
        <v>520</v>
      </c>
      <c r="B31" s="340" t="s">
        <v>485</v>
      </c>
      <c r="C31" s="348">
        <v>5649</v>
      </c>
      <c r="D31" s="348">
        <v>291</v>
      </c>
      <c r="E31" s="348">
        <v>6713</v>
      </c>
      <c r="F31" s="348">
        <v>2535</v>
      </c>
      <c r="G31" s="348">
        <v>115448</v>
      </c>
      <c r="H31" s="348">
        <v>32362</v>
      </c>
      <c r="I31" s="348">
        <v>30217</v>
      </c>
      <c r="J31" s="348">
        <v>200222</v>
      </c>
      <c r="K31" s="348">
        <v>75609</v>
      </c>
      <c r="L31" s="348">
        <v>32328</v>
      </c>
      <c r="M31" s="348">
        <v>67420</v>
      </c>
      <c r="N31" s="348">
        <v>35341</v>
      </c>
      <c r="O31" s="348">
        <v>98166</v>
      </c>
      <c r="P31" s="348">
        <v>282084</v>
      </c>
      <c r="Q31" s="348">
        <v>294967</v>
      </c>
      <c r="R31" s="348">
        <v>286044</v>
      </c>
      <c r="S31" s="348">
        <v>378171</v>
      </c>
      <c r="T31" s="348">
        <v>322013</v>
      </c>
      <c r="U31" s="348">
        <v>68175</v>
      </c>
      <c r="V31" s="348">
        <v>168076</v>
      </c>
      <c r="W31" s="348">
        <v>72948</v>
      </c>
      <c r="X31" s="348">
        <v>0</v>
      </c>
      <c r="Y31" s="348">
        <v>38243</v>
      </c>
      <c r="Z31" s="348">
        <v>1261600</v>
      </c>
      <c r="AA31" s="348">
        <v>1859581</v>
      </c>
      <c r="AB31" s="348">
        <v>62053</v>
      </c>
      <c r="AC31" s="348">
        <v>275580</v>
      </c>
      <c r="AD31" s="348">
        <v>1125884</v>
      </c>
      <c r="AE31" s="348">
        <v>0</v>
      </c>
      <c r="AF31" s="348">
        <v>223379</v>
      </c>
      <c r="AG31" s="348">
        <v>97105</v>
      </c>
      <c r="AH31" s="348">
        <v>21954</v>
      </c>
      <c r="AI31" s="348">
        <v>525705</v>
      </c>
      <c r="AJ31" s="348">
        <v>256843</v>
      </c>
      <c r="AK31" s="348">
        <v>0</v>
      </c>
      <c r="AL31" s="348">
        <v>0</v>
      </c>
      <c r="AM31" s="349">
        <v>8322706</v>
      </c>
      <c r="AN31" s="349">
        <v>0</v>
      </c>
      <c r="AO31" s="332"/>
    </row>
    <row r="32" spans="1:41" x14ac:dyDescent="0.15">
      <c r="A32" s="339" t="s">
        <v>521</v>
      </c>
      <c r="B32" s="340" t="s">
        <v>486</v>
      </c>
      <c r="C32" s="348">
        <v>0</v>
      </c>
      <c r="D32" s="348">
        <v>0</v>
      </c>
      <c r="E32" s="348">
        <v>0</v>
      </c>
      <c r="F32" s="348">
        <v>0</v>
      </c>
      <c r="G32" s="348">
        <v>0</v>
      </c>
      <c r="H32" s="348">
        <v>0</v>
      </c>
      <c r="I32" s="348">
        <v>0</v>
      </c>
      <c r="J32" s="348">
        <v>0</v>
      </c>
      <c r="K32" s="348">
        <v>0</v>
      </c>
      <c r="L32" s="348">
        <v>0</v>
      </c>
      <c r="M32" s="348">
        <v>0</v>
      </c>
      <c r="N32" s="348">
        <v>0</v>
      </c>
      <c r="O32" s="348">
        <v>0</v>
      </c>
      <c r="P32" s="348">
        <v>0</v>
      </c>
      <c r="Q32" s="348">
        <v>0</v>
      </c>
      <c r="R32" s="348">
        <v>0</v>
      </c>
      <c r="S32" s="348">
        <v>0</v>
      </c>
      <c r="T32" s="348">
        <v>0</v>
      </c>
      <c r="U32" s="348">
        <v>0</v>
      </c>
      <c r="V32" s="348">
        <v>0</v>
      </c>
      <c r="W32" s="348">
        <v>0</v>
      </c>
      <c r="X32" s="348">
        <v>0</v>
      </c>
      <c r="Y32" s="348">
        <v>0</v>
      </c>
      <c r="Z32" s="348">
        <v>0</v>
      </c>
      <c r="AA32" s="348">
        <v>0</v>
      </c>
      <c r="AB32" s="348">
        <v>0</v>
      </c>
      <c r="AC32" s="348">
        <v>0</v>
      </c>
      <c r="AD32" s="348">
        <v>0</v>
      </c>
      <c r="AE32" s="348">
        <v>0</v>
      </c>
      <c r="AF32" s="348">
        <v>0</v>
      </c>
      <c r="AG32" s="348">
        <v>0</v>
      </c>
      <c r="AH32" s="348">
        <v>0</v>
      </c>
      <c r="AI32" s="348">
        <v>0</v>
      </c>
      <c r="AJ32" s="348">
        <v>0</v>
      </c>
      <c r="AK32" s="348">
        <v>0</v>
      </c>
      <c r="AL32" s="348">
        <v>0</v>
      </c>
      <c r="AM32" s="349">
        <v>0</v>
      </c>
      <c r="AN32" s="349">
        <v>0</v>
      </c>
      <c r="AO32" s="332"/>
    </row>
    <row r="33" spans="1:87" x14ac:dyDescent="0.15">
      <c r="A33" s="339" t="s">
        <v>522</v>
      </c>
      <c r="B33" s="340" t="s">
        <v>487</v>
      </c>
      <c r="C33" s="348">
        <v>3321</v>
      </c>
      <c r="D33" s="348">
        <v>0</v>
      </c>
      <c r="E33" s="348">
        <v>212</v>
      </c>
      <c r="F33" s="348">
        <v>4864</v>
      </c>
      <c r="G33" s="348">
        <v>201417</v>
      </c>
      <c r="H33" s="348">
        <v>90918</v>
      </c>
      <c r="I33" s="348">
        <v>55768</v>
      </c>
      <c r="J33" s="348">
        <v>2441937</v>
      </c>
      <c r="K33" s="348">
        <v>399066</v>
      </c>
      <c r="L33" s="348">
        <v>158252</v>
      </c>
      <c r="M33" s="348">
        <v>154458</v>
      </c>
      <c r="N33" s="348">
        <v>168759</v>
      </c>
      <c r="O33" s="348">
        <v>79601</v>
      </c>
      <c r="P33" s="348">
        <v>1970077</v>
      </c>
      <c r="Q33" s="348">
        <v>669928</v>
      </c>
      <c r="R33" s="348">
        <v>1217358</v>
      </c>
      <c r="S33" s="348">
        <v>1647745</v>
      </c>
      <c r="T33" s="348">
        <v>2992677</v>
      </c>
      <c r="U33" s="348">
        <v>127575</v>
      </c>
      <c r="V33" s="348">
        <v>149092</v>
      </c>
      <c r="W33" s="348">
        <v>139826</v>
      </c>
      <c r="X33" s="348">
        <v>0</v>
      </c>
      <c r="Y33" s="348">
        <v>0</v>
      </c>
      <c r="Z33" s="348">
        <v>74077</v>
      </c>
      <c r="AA33" s="348">
        <v>8378</v>
      </c>
      <c r="AB33" s="348">
        <v>0</v>
      </c>
      <c r="AC33" s="348">
        <v>64900</v>
      </c>
      <c r="AD33" s="348">
        <v>790317</v>
      </c>
      <c r="AE33" s="348">
        <v>7894</v>
      </c>
      <c r="AF33" s="348">
        <v>1029572</v>
      </c>
      <c r="AG33" s="348">
        <v>251407</v>
      </c>
      <c r="AH33" s="348">
        <v>0</v>
      </c>
      <c r="AI33" s="348">
        <v>76897</v>
      </c>
      <c r="AJ33" s="348">
        <v>1579</v>
      </c>
      <c r="AK33" s="348">
        <v>0</v>
      </c>
      <c r="AL33" s="348">
        <v>527</v>
      </c>
      <c r="AM33" s="349">
        <v>14978399</v>
      </c>
      <c r="AN33" s="349">
        <v>0</v>
      </c>
      <c r="AO33" s="332"/>
    </row>
    <row r="34" spans="1:87" x14ac:dyDescent="0.15">
      <c r="A34" s="339" t="s">
        <v>523</v>
      </c>
      <c r="B34" s="340" t="s">
        <v>488</v>
      </c>
      <c r="C34" s="348">
        <v>0</v>
      </c>
      <c r="D34" s="348">
        <v>0</v>
      </c>
      <c r="E34" s="348">
        <v>0</v>
      </c>
      <c r="F34" s="348">
        <v>0</v>
      </c>
      <c r="G34" s="348">
        <v>0</v>
      </c>
      <c r="H34" s="348">
        <v>0</v>
      </c>
      <c r="I34" s="348">
        <v>0</v>
      </c>
      <c r="J34" s="348">
        <v>0</v>
      </c>
      <c r="K34" s="348">
        <v>0</v>
      </c>
      <c r="L34" s="348">
        <v>0</v>
      </c>
      <c r="M34" s="348">
        <v>0</v>
      </c>
      <c r="N34" s="348">
        <v>0</v>
      </c>
      <c r="O34" s="348">
        <v>0</v>
      </c>
      <c r="P34" s="348">
        <v>0</v>
      </c>
      <c r="Q34" s="348">
        <v>0</v>
      </c>
      <c r="R34" s="348">
        <v>0</v>
      </c>
      <c r="S34" s="348">
        <v>0</v>
      </c>
      <c r="T34" s="348">
        <v>0</v>
      </c>
      <c r="U34" s="348">
        <v>0</v>
      </c>
      <c r="V34" s="348">
        <v>0</v>
      </c>
      <c r="W34" s="348">
        <v>0</v>
      </c>
      <c r="X34" s="348">
        <v>0</v>
      </c>
      <c r="Y34" s="348">
        <v>0</v>
      </c>
      <c r="Z34" s="348">
        <v>0</v>
      </c>
      <c r="AA34" s="348">
        <v>0</v>
      </c>
      <c r="AB34" s="348">
        <v>0</v>
      </c>
      <c r="AC34" s="348">
        <v>0</v>
      </c>
      <c r="AD34" s="348">
        <v>0</v>
      </c>
      <c r="AE34" s="348">
        <v>0</v>
      </c>
      <c r="AF34" s="348">
        <v>0</v>
      </c>
      <c r="AG34" s="348">
        <v>0</v>
      </c>
      <c r="AH34" s="348">
        <v>0</v>
      </c>
      <c r="AI34" s="348">
        <v>0</v>
      </c>
      <c r="AJ34" s="348">
        <v>0</v>
      </c>
      <c r="AK34" s="348">
        <v>0</v>
      </c>
      <c r="AL34" s="348">
        <v>0</v>
      </c>
      <c r="AM34" s="349">
        <v>0</v>
      </c>
      <c r="AN34" s="349">
        <v>0</v>
      </c>
      <c r="AO34" s="332"/>
    </row>
    <row r="35" spans="1:87" x14ac:dyDescent="0.15">
      <c r="A35" s="339" t="s">
        <v>524</v>
      </c>
      <c r="B35" s="340" t="s">
        <v>489</v>
      </c>
      <c r="C35" s="348">
        <v>0</v>
      </c>
      <c r="D35" s="348">
        <v>0</v>
      </c>
      <c r="E35" s="348">
        <v>0</v>
      </c>
      <c r="F35" s="348">
        <v>0</v>
      </c>
      <c r="G35" s="348">
        <v>0</v>
      </c>
      <c r="H35" s="348">
        <v>0</v>
      </c>
      <c r="I35" s="348">
        <v>0</v>
      </c>
      <c r="J35" s="348">
        <v>0</v>
      </c>
      <c r="K35" s="348">
        <v>0</v>
      </c>
      <c r="L35" s="348">
        <v>0</v>
      </c>
      <c r="M35" s="348">
        <v>0</v>
      </c>
      <c r="N35" s="348">
        <v>0</v>
      </c>
      <c r="O35" s="348">
        <v>0</v>
      </c>
      <c r="P35" s="348">
        <v>0</v>
      </c>
      <c r="Q35" s="348">
        <v>0</v>
      </c>
      <c r="R35" s="348">
        <v>0</v>
      </c>
      <c r="S35" s="348">
        <v>0</v>
      </c>
      <c r="T35" s="348">
        <v>0</v>
      </c>
      <c r="U35" s="348">
        <v>0</v>
      </c>
      <c r="V35" s="348">
        <v>0</v>
      </c>
      <c r="W35" s="348">
        <v>0</v>
      </c>
      <c r="X35" s="348">
        <v>0</v>
      </c>
      <c r="Y35" s="348">
        <v>0</v>
      </c>
      <c r="Z35" s="348">
        <v>0</v>
      </c>
      <c r="AA35" s="348">
        <v>0</v>
      </c>
      <c r="AB35" s="348">
        <v>0</v>
      </c>
      <c r="AC35" s="348">
        <v>0</v>
      </c>
      <c r="AD35" s="348">
        <v>0</v>
      </c>
      <c r="AE35" s="348">
        <v>0</v>
      </c>
      <c r="AF35" s="348">
        <v>0</v>
      </c>
      <c r="AG35" s="348">
        <v>0</v>
      </c>
      <c r="AH35" s="348">
        <v>0</v>
      </c>
      <c r="AI35" s="348">
        <v>0</v>
      </c>
      <c r="AJ35" s="348">
        <v>0</v>
      </c>
      <c r="AK35" s="348">
        <v>0</v>
      </c>
      <c r="AL35" s="348">
        <v>0</v>
      </c>
      <c r="AM35" s="349">
        <v>0</v>
      </c>
      <c r="AN35" s="349">
        <v>0</v>
      </c>
      <c r="AO35" s="332"/>
    </row>
    <row r="36" spans="1:87" x14ac:dyDescent="0.15">
      <c r="A36" s="339" t="s">
        <v>525</v>
      </c>
      <c r="B36" s="340" t="s">
        <v>392</v>
      </c>
      <c r="C36" s="348">
        <v>0</v>
      </c>
      <c r="D36" s="348">
        <v>0</v>
      </c>
      <c r="E36" s="348">
        <v>0</v>
      </c>
      <c r="F36" s="348">
        <v>559</v>
      </c>
      <c r="G36" s="348">
        <v>196282</v>
      </c>
      <c r="H36" s="348">
        <v>0</v>
      </c>
      <c r="I36" s="348">
        <v>72440</v>
      </c>
      <c r="J36" s="348">
        <v>262910</v>
      </c>
      <c r="K36" s="348">
        <v>41023</v>
      </c>
      <c r="L36" s="348">
        <v>28920</v>
      </c>
      <c r="M36" s="348">
        <v>136520</v>
      </c>
      <c r="N36" s="348">
        <v>7897</v>
      </c>
      <c r="O36" s="348">
        <v>18235</v>
      </c>
      <c r="P36" s="348">
        <v>71163</v>
      </c>
      <c r="Q36" s="348">
        <v>32962</v>
      </c>
      <c r="R36" s="348">
        <v>36778</v>
      </c>
      <c r="S36" s="348">
        <v>36804</v>
      </c>
      <c r="T36" s="348">
        <v>93430</v>
      </c>
      <c r="U36" s="348">
        <v>20347</v>
      </c>
      <c r="V36" s="348">
        <v>0</v>
      </c>
      <c r="W36" s="348">
        <v>556879</v>
      </c>
      <c r="X36" s="348">
        <v>3174</v>
      </c>
      <c r="Y36" s="348">
        <v>17148</v>
      </c>
      <c r="Z36" s="348">
        <v>38201</v>
      </c>
      <c r="AA36" s="348">
        <v>0</v>
      </c>
      <c r="AB36" s="348">
        <v>0</v>
      </c>
      <c r="AC36" s="348">
        <v>85283</v>
      </c>
      <c r="AD36" s="348">
        <v>56298</v>
      </c>
      <c r="AE36" s="348">
        <v>0</v>
      </c>
      <c r="AF36" s="348">
        <v>0</v>
      </c>
      <c r="AG36" s="348">
        <v>0</v>
      </c>
      <c r="AH36" s="348">
        <v>0</v>
      </c>
      <c r="AI36" s="348">
        <v>0</v>
      </c>
      <c r="AJ36" s="348">
        <v>0</v>
      </c>
      <c r="AK36" s="348">
        <v>0</v>
      </c>
      <c r="AL36" s="348">
        <v>0</v>
      </c>
      <c r="AM36" s="349">
        <v>1813253</v>
      </c>
      <c r="AN36" s="349">
        <v>0</v>
      </c>
      <c r="AO36" s="332"/>
      <c r="AP36" s="332"/>
      <c r="AQ36" s="332"/>
      <c r="AR36" s="332"/>
      <c r="AS36" s="332"/>
      <c r="AT36" s="332"/>
      <c r="AU36" s="332"/>
      <c r="AV36" s="332"/>
      <c r="AW36" s="332"/>
      <c r="AX36" s="332"/>
      <c r="AY36" s="332"/>
      <c r="AZ36" s="332"/>
      <c r="BA36" s="332"/>
      <c r="BB36" s="332"/>
      <c r="BC36" s="332"/>
      <c r="BD36" s="332"/>
      <c r="BE36" s="332"/>
      <c r="BF36" s="332"/>
      <c r="BG36" s="332"/>
      <c r="BH36" s="332"/>
      <c r="BI36" s="332"/>
      <c r="BJ36" s="332"/>
      <c r="BK36" s="332"/>
      <c r="BL36" s="332"/>
      <c r="BM36" s="332"/>
      <c r="BN36" s="332"/>
      <c r="BO36" s="332"/>
      <c r="BP36" s="332"/>
      <c r="BQ36" s="332"/>
      <c r="BR36" s="332"/>
      <c r="BS36" s="332"/>
      <c r="BT36" s="332"/>
      <c r="BU36" s="332"/>
      <c r="BV36" s="332"/>
      <c r="BW36" s="332"/>
      <c r="BX36" s="332"/>
      <c r="BY36" s="332"/>
      <c r="BZ36" s="332"/>
      <c r="CA36" s="332"/>
      <c r="CB36" s="332"/>
      <c r="CC36" s="332"/>
      <c r="CD36" s="332"/>
      <c r="CE36" s="332"/>
      <c r="CF36" s="332"/>
      <c r="CG36" s="332"/>
      <c r="CH36" s="332"/>
      <c r="CI36" s="332"/>
    </row>
    <row r="37" spans="1:87" x14ac:dyDescent="0.15">
      <c r="A37" s="339" t="s">
        <v>526</v>
      </c>
      <c r="B37" s="340" t="s">
        <v>490</v>
      </c>
      <c r="C37" s="348">
        <v>0</v>
      </c>
      <c r="D37" s="348">
        <v>0</v>
      </c>
      <c r="E37" s="348">
        <v>0</v>
      </c>
      <c r="F37" s="348">
        <v>0</v>
      </c>
      <c r="G37" s="348">
        <v>0</v>
      </c>
      <c r="H37" s="348">
        <v>0</v>
      </c>
      <c r="I37" s="348">
        <v>0</v>
      </c>
      <c r="J37" s="348">
        <v>0</v>
      </c>
      <c r="K37" s="348">
        <v>0</v>
      </c>
      <c r="L37" s="348">
        <v>0</v>
      </c>
      <c r="M37" s="348">
        <v>0</v>
      </c>
      <c r="N37" s="348">
        <v>0</v>
      </c>
      <c r="O37" s="348">
        <v>0</v>
      </c>
      <c r="P37" s="348">
        <v>0</v>
      </c>
      <c r="Q37" s="348">
        <v>0</v>
      </c>
      <c r="R37" s="348">
        <v>0</v>
      </c>
      <c r="S37" s="348">
        <v>0</v>
      </c>
      <c r="T37" s="348">
        <v>0</v>
      </c>
      <c r="U37" s="348">
        <v>0</v>
      </c>
      <c r="V37" s="348">
        <v>0</v>
      </c>
      <c r="W37" s="348">
        <v>0</v>
      </c>
      <c r="X37" s="348">
        <v>0</v>
      </c>
      <c r="Y37" s="348">
        <v>0</v>
      </c>
      <c r="Z37" s="348">
        <v>0</v>
      </c>
      <c r="AA37" s="348">
        <v>0</v>
      </c>
      <c r="AB37" s="348">
        <v>0</v>
      </c>
      <c r="AC37" s="348">
        <v>0</v>
      </c>
      <c r="AD37" s="348">
        <v>0</v>
      </c>
      <c r="AE37" s="348">
        <v>0</v>
      </c>
      <c r="AF37" s="348">
        <v>0</v>
      </c>
      <c r="AG37" s="348">
        <v>0</v>
      </c>
      <c r="AH37" s="348">
        <v>0</v>
      </c>
      <c r="AI37" s="348">
        <v>0</v>
      </c>
      <c r="AJ37" s="348">
        <v>0</v>
      </c>
      <c r="AK37" s="348">
        <v>0</v>
      </c>
      <c r="AL37" s="348">
        <v>0</v>
      </c>
      <c r="AM37" s="349">
        <v>0</v>
      </c>
      <c r="AN37" s="349">
        <v>0</v>
      </c>
      <c r="AO37" s="332"/>
    </row>
    <row r="38" spans="1:87" x14ac:dyDescent="0.15">
      <c r="A38" s="339" t="s">
        <v>527</v>
      </c>
      <c r="B38" s="340" t="s">
        <v>459</v>
      </c>
      <c r="C38" s="348">
        <v>0</v>
      </c>
      <c r="D38" s="348">
        <v>0</v>
      </c>
      <c r="E38" s="348">
        <v>0</v>
      </c>
      <c r="F38" s="348">
        <v>0</v>
      </c>
      <c r="G38" s="348">
        <v>0</v>
      </c>
      <c r="H38" s="348">
        <v>0</v>
      </c>
      <c r="I38" s="348">
        <v>0</v>
      </c>
      <c r="J38" s="348">
        <v>0</v>
      </c>
      <c r="K38" s="348">
        <v>0</v>
      </c>
      <c r="L38" s="348">
        <v>0</v>
      </c>
      <c r="M38" s="348">
        <v>0</v>
      </c>
      <c r="N38" s="348">
        <v>0</v>
      </c>
      <c r="O38" s="348">
        <v>0</v>
      </c>
      <c r="P38" s="348">
        <v>0</v>
      </c>
      <c r="Q38" s="348">
        <v>0</v>
      </c>
      <c r="R38" s="348">
        <v>0</v>
      </c>
      <c r="S38" s="348">
        <v>0</v>
      </c>
      <c r="T38" s="348">
        <v>0</v>
      </c>
      <c r="U38" s="348">
        <v>0</v>
      </c>
      <c r="V38" s="348">
        <v>0</v>
      </c>
      <c r="W38" s="352">
        <v>0</v>
      </c>
      <c r="X38" s="352">
        <v>0</v>
      </c>
      <c r="Y38" s="352">
        <v>0</v>
      </c>
      <c r="Z38" s="352">
        <v>0</v>
      </c>
      <c r="AA38" s="348">
        <v>0</v>
      </c>
      <c r="AB38" s="348">
        <v>0</v>
      </c>
      <c r="AC38" s="348">
        <v>0</v>
      </c>
      <c r="AD38" s="348">
        <v>0</v>
      </c>
      <c r="AE38" s="348">
        <v>0</v>
      </c>
      <c r="AF38" s="348">
        <v>0</v>
      </c>
      <c r="AG38" s="348">
        <v>0</v>
      </c>
      <c r="AH38" s="348">
        <v>0</v>
      </c>
      <c r="AI38" s="348">
        <v>0</v>
      </c>
      <c r="AJ38" s="348">
        <v>0</v>
      </c>
      <c r="AK38" s="348">
        <v>0</v>
      </c>
      <c r="AL38" s="348">
        <v>0</v>
      </c>
      <c r="AM38" s="349">
        <v>0</v>
      </c>
      <c r="AN38" s="349">
        <v>0</v>
      </c>
      <c r="AO38" s="332"/>
    </row>
    <row r="39" spans="1:87" x14ac:dyDescent="0.15">
      <c r="A39" s="345" t="s">
        <v>528</v>
      </c>
      <c r="B39" s="346" t="s">
        <v>491</v>
      </c>
      <c r="C39" s="348">
        <v>0</v>
      </c>
      <c r="D39" s="348">
        <v>0</v>
      </c>
      <c r="E39" s="348">
        <v>0</v>
      </c>
      <c r="F39" s="348">
        <v>0</v>
      </c>
      <c r="G39" s="348">
        <v>0</v>
      </c>
      <c r="H39" s="348">
        <v>0</v>
      </c>
      <c r="I39" s="348">
        <v>0</v>
      </c>
      <c r="J39" s="348">
        <v>0</v>
      </c>
      <c r="K39" s="348">
        <v>0</v>
      </c>
      <c r="L39" s="348">
        <v>0</v>
      </c>
      <c r="M39" s="348">
        <v>0</v>
      </c>
      <c r="N39" s="348">
        <v>0</v>
      </c>
      <c r="O39" s="348">
        <v>0</v>
      </c>
      <c r="P39" s="348">
        <v>0</v>
      </c>
      <c r="Q39" s="348">
        <v>0</v>
      </c>
      <c r="R39" s="348">
        <v>0</v>
      </c>
      <c r="S39" s="348">
        <v>0</v>
      </c>
      <c r="T39" s="348">
        <v>0</v>
      </c>
      <c r="U39" s="348">
        <v>0</v>
      </c>
      <c r="V39" s="348">
        <v>0</v>
      </c>
      <c r="W39" s="352">
        <v>0</v>
      </c>
      <c r="X39" s="352">
        <v>0</v>
      </c>
      <c r="Y39" s="352">
        <v>0</v>
      </c>
      <c r="Z39" s="352">
        <v>0</v>
      </c>
      <c r="AA39" s="348">
        <v>0</v>
      </c>
      <c r="AB39" s="348">
        <v>0</v>
      </c>
      <c r="AC39" s="348">
        <v>0</v>
      </c>
      <c r="AD39" s="348">
        <v>0</v>
      </c>
      <c r="AE39" s="348">
        <v>0</v>
      </c>
      <c r="AF39" s="348">
        <v>0</v>
      </c>
      <c r="AG39" s="348">
        <v>0</v>
      </c>
      <c r="AH39" s="348">
        <v>0</v>
      </c>
      <c r="AI39" s="348">
        <v>0</v>
      </c>
      <c r="AJ39" s="348">
        <v>0</v>
      </c>
      <c r="AK39" s="348">
        <v>0</v>
      </c>
      <c r="AL39" s="348">
        <v>0</v>
      </c>
      <c r="AM39" s="349">
        <v>0</v>
      </c>
      <c r="AN39" s="349">
        <v>0</v>
      </c>
      <c r="AO39" s="332"/>
    </row>
    <row r="40" spans="1:87" x14ac:dyDescent="0.15">
      <c r="A40" s="347">
        <v>70</v>
      </c>
      <c r="B40" s="346" t="s">
        <v>460</v>
      </c>
      <c r="C40" s="353">
        <v>1378580</v>
      </c>
      <c r="D40" s="353">
        <v>36584</v>
      </c>
      <c r="E40" s="353">
        <v>182286</v>
      </c>
      <c r="F40" s="353">
        <v>127957</v>
      </c>
      <c r="G40" s="353">
        <v>1950220</v>
      </c>
      <c r="H40" s="353">
        <v>568106</v>
      </c>
      <c r="I40" s="353">
        <v>727415</v>
      </c>
      <c r="J40" s="353">
        <v>4505516</v>
      </c>
      <c r="K40" s="353">
        <v>1663818</v>
      </c>
      <c r="L40" s="353">
        <v>638258</v>
      </c>
      <c r="M40" s="353">
        <v>1240827</v>
      </c>
      <c r="N40" s="353">
        <v>520566</v>
      </c>
      <c r="O40" s="353">
        <v>875385</v>
      </c>
      <c r="P40" s="353">
        <v>4931449</v>
      </c>
      <c r="Q40" s="353">
        <v>2997796</v>
      </c>
      <c r="R40" s="353">
        <v>2793155</v>
      </c>
      <c r="S40" s="353">
        <v>2674631</v>
      </c>
      <c r="T40" s="353">
        <v>6344279</v>
      </c>
      <c r="U40" s="353">
        <v>1252051</v>
      </c>
      <c r="V40" s="353">
        <v>2308136</v>
      </c>
      <c r="W40" s="353">
        <v>4665164</v>
      </c>
      <c r="X40" s="353">
        <v>15343</v>
      </c>
      <c r="Y40" s="353">
        <v>471905</v>
      </c>
      <c r="Z40" s="353">
        <v>6224759</v>
      </c>
      <c r="AA40" s="353">
        <v>2746187</v>
      </c>
      <c r="AB40" s="353">
        <v>6073513</v>
      </c>
      <c r="AC40" s="353">
        <v>6417727</v>
      </c>
      <c r="AD40" s="353">
        <v>5268923</v>
      </c>
      <c r="AE40" s="353">
        <v>7894</v>
      </c>
      <c r="AF40" s="353">
        <v>2659175</v>
      </c>
      <c r="AG40" s="353">
        <v>5070345</v>
      </c>
      <c r="AH40" s="353">
        <v>378719</v>
      </c>
      <c r="AI40" s="353">
        <v>8360720</v>
      </c>
      <c r="AJ40" s="353">
        <v>4949657</v>
      </c>
      <c r="AK40" s="353">
        <v>0</v>
      </c>
      <c r="AL40" s="353">
        <v>45504</v>
      </c>
      <c r="AM40" s="354">
        <v>91072550</v>
      </c>
      <c r="AN40" s="354">
        <v>17809101</v>
      </c>
      <c r="AO40" s="332"/>
    </row>
  </sheetData>
  <phoneticPr fontId="4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CH40"/>
  <sheetViews>
    <sheetView workbookViewId="0">
      <pane xSplit="2" ySplit="3" topLeftCell="C4" activePane="bottomRight" state="frozen"/>
      <selection activeCell="M1" sqref="M1"/>
      <selection pane="topRight" activeCell="M1" sqref="M1"/>
      <selection pane="bottomLeft" activeCell="M1" sqref="M1"/>
      <selection pane="bottomRight"/>
    </sheetView>
  </sheetViews>
  <sheetFormatPr defaultColWidth="9.33203125" defaultRowHeight="13.5" x14ac:dyDescent="0.15"/>
  <cols>
    <col min="1" max="1" width="15.83203125" style="326" bestFit="1" customWidth="1"/>
    <col min="2" max="2" width="51" style="326" bestFit="1" customWidth="1"/>
    <col min="3" max="39" width="16.33203125" style="326" customWidth="1"/>
    <col min="40" max="16384" width="9.33203125" style="326"/>
  </cols>
  <sheetData>
    <row r="1" spans="1:40" ht="21" customHeight="1" x14ac:dyDescent="0.15">
      <c r="A1" s="326" t="s">
        <v>398</v>
      </c>
      <c r="B1" s="327"/>
    </row>
    <row r="2" spans="1:40" x14ac:dyDescent="0.15">
      <c r="A2" s="328"/>
      <c r="B2" s="329" t="s">
        <v>282</v>
      </c>
      <c r="C2" s="330" t="s">
        <v>283</v>
      </c>
      <c r="D2" s="330" t="s">
        <v>284</v>
      </c>
      <c r="E2" s="330" t="s">
        <v>285</v>
      </c>
      <c r="F2" s="330" t="s">
        <v>286</v>
      </c>
      <c r="G2" s="330" t="s">
        <v>287</v>
      </c>
      <c r="H2" s="330" t="s">
        <v>288</v>
      </c>
      <c r="I2" s="330" t="s">
        <v>289</v>
      </c>
      <c r="J2" s="330" t="s">
        <v>290</v>
      </c>
      <c r="K2" s="330" t="s">
        <v>291</v>
      </c>
      <c r="L2" s="330" t="s">
        <v>292</v>
      </c>
      <c r="M2" s="330" t="s">
        <v>293</v>
      </c>
      <c r="N2" s="330" t="s">
        <v>294</v>
      </c>
      <c r="O2" s="330" t="s">
        <v>295</v>
      </c>
      <c r="P2" s="330" t="s">
        <v>296</v>
      </c>
      <c r="Q2" s="330" t="s">
        <v>297</v>
      </c>
      <c r="R2" s="330" t="s">
        <v>298</v>
      </c>
      <c r="S2" s="330" t="s">
        <v>299</v>
      </c>
      <c r="T2" s="330" t="s">
        <v>300</v>
      </c>
      <c r="U2" s="330" t="s">
        <v>301</v>
      </c>
      <c r="V2" s="330" t="s">
        <v>302</v>
      </c>
      <c r="W2" s="330" t="s">
        <v>303</v>
      </c>
      <c r="X2" s="330" t="s">
        <v>304</v>
      </c>
      <c r="Y2" s="330" t="s">
        <v>305</v>
      </c>
      <c r="Z2" s="330" t="s">
        <v>306</v>
      </c>
      <c r="AA2" s="330" t="s">
        <v>307</v>
      </c>
      <c r="AB2" s="330" t="s">
        <v>308</v>
      </c>
      <c r="AC2" s="330" t="s">
        <v>309</v>
      </c>
      <c r="AD2" s="330" t="s">
        <v>310</v>
      </c>
      <c r="AE2" s="330" t="s">
        <v>311</v>
      </c>
      <c r="AF2" s="330" t="s">
        <v>312</v>
      </c>
      <c r="AG2" s="330" t="s">
        <v>313</v>
      </c>
      <c r="AH2" s="330" t="s">
        <v>314</v>
      </c>
      <c r="AI2" s="330" t="s">
        <v>315</v>
      </c>
      <c r="AJ2" s="330" t="s">
        <v>316</v>
      </c>
      <c r="AK2" s="330" t="s">
        <v>317</v>
      </c>
      <c r="AL2" s="330" t="s">
        <v>318</v>
      </c>
      <c r="AM2" s="331"/>
      <c r="AN2" s="332"/>
    </row>
    <row r="3" spans="1:40" ht="40.5" x14ac:dyDescent="0.15">
      <c r="A3" s="333" t="s">
        <v>320</v>
      </c>
      <c r="B3" s="334" t="s">
        <v>321</v>
      </c>
      <c r="C3" s="335" t="s">
        <v>322</v>
      </c>
      <c r="D3" s="335" t="s">
        <v>323</v>
      </c>
      <c r="E3" s="335" t="s">
        <v>324</v>
      </c>
      <c r="F3" s="335" t="s">
        <v>325</v>
      </c>
      <c r="G3" s="335" t="s">
        <v>326</v>
      </c>
      <c r="H3" s="335" t="s">
        <v>327</v>
      </c>
      <c r="I3" s="335" t="s">
        <v>328</v>
      </c>
      <c r="J3" s="335" t="s">
        <v>329</v>
      </c>
      <c r="K3" s="335" t="s">
        <v>330</v>
      </c>
      <c r="L3" s="335" t="s">
        <v>331</v>
      </c>
      <c r="M3" s="335" t="s">
        <v>332</v>
      </c>
      <c r="N3" s="335" t="s">
        <v>333</v>
      </c>
      <c r="O3" s="335" t="s">
        <v>334</v>
      </c>
      <c r="P3" s="335" t="s">
        <v>335</v>
      </c>
      <c r="Q3" s="335" t="s">
        <v>336</v>
      </c>
      <c r="R3" s="335" t="s">
        <v>337</v>
      </c>
      <c r="S3" s="335" t="s">
        <v>338</v>
      </c>
      <c r="T3" s="335" t="s">
        <v>339</v>
      </c>
      <c r="U3" s="335" t="s">
        <v>340</v>
      </c>
      <c r="V3" s="335" t="s">
        <v>341</v>
      </c>
      <c r="W3" s="335" t="s">
        <v>342</v>
      </c>
      <c r="X3" s="335" t="s">
        <v>343</v>
      </c>
      <c r="Y3" s="335" t="s">
        <v>344</v>
      </c>
      <c r="Z3" s="335" t="s">
        <v>345</v>
      </c>
      <c r="AA3" s="335" t="s">
        <v>346</v>
      </c>
      <c r="AB3" s="335" t="s">
        <v>347</v>
      </c>
      <c r="AC3" s="335" t="s">
        <v>348</v>
      </c>
      <c r="AD3" s="335" t="s">
        <v>349</v>
      </c>
      <c r="AE3" s="335" t="s">
        <v>350</v>
      </c>
      <c r="AF3" s="335" t="s">
        <v>351</v>
      </c>
      <c r="AG3" s="335" t="s">
        <v>352</v>
      </c>
      <c r="AH3" s="335" t="s">
        <v>353</v>
      </c>
      <c r="AI3" s="335" t="s">
        <v>354</v>
      </c>
      <c r="AJ3" s="335" t="s">
        <v>355</v>
      </c>
      <c r="AK3" s="335" t="s">
        <v>356</v>
      </c>
      <c r="AL3" s="335" t="s">
        <v>357</v>
      </c>
      <c r="AM3" s="355" t="s">
        <v>399</v>
      </c>
      <c r="AN3" s="332"/>
    </row>
    <row r="4" spans="1:40" x14ac:dyDescent="0.15">
      <c r="A4" s="337" t="s">
        <v>283</v>
      </c>
      <c r="B4" s="338" t="s">
        <v>322</v>
      </c>
      <c r="C4" s="359">
        <f>IF(固定資本M!C$40=0,0,固定資本M!C4/固定資本M!C$40)</f>
        <v>0.1036327235271076</v>
      </c>
      <c r="D4" s="359">
        <f>IF(固定資本M!D$40=0,0,固定資本M!D4/固定資本M!D$40)</f>
        <v>0</v>
      </c>
      <c r="E4" s="359">
        <f>IF(固定資本M!E$40=0,0,固定資本M!E4/固定資本M!E$40)</f>
        <v>0</v>
      </c>
      <c r="F4" s="359">
        <f>IF(固定資本M!F$40=0,0,固定資本M!F4/固定資本M!F$40)</f>
        <v>0</v>
      </c>
      <c r="G4" s="359">
        <f>IF(固定資本M!G$40=0,0,固定資本M!G4/固定資本M!G$40)</f>
        <v>0</v>
      </c>
      <c r="H4" s="359">
        <f>IF(固定資本M!H$40=0,0,固定資本M!H4/固定資本M!H$40)</f>
        <v>0</v>
      </c>
      <c r="I4" s="359">
        <f>IF(固定資本M!I$40=0,0,固定資本M!I4/固定資本M!I$40)</f>
        <v>0</v>
      </c>
      <c r="J4" s="359">
        <f>IF(固定資本M!J$40=0,0,固定資本M!J4/固定資本M!J$40)</f>
        <v>0</v>
      </c>
      <c r="K4" s="359">
        <f>IF(固定資本M!K$40=0,0,固定資本M!K4/固定資本M!K$40)</f>
        <v>0</v>
      </c>
      <c r="L4" s="359">
        <f>IF(固定資本M!L$40=0,0,固定資本M!L4/固定資本M!L$40)</f>
        <v>0</v>
      </c>
      <c r="M4" s="359">
        <f>IF(固定資本M!M$40=0,0,固定資本M!M4/固定資本M!M$40)</f>
        <v>0</v>
      </c>
      <c r="N4" s="359">
        <f>IF(固定資本M!N$40=0,0,固定資本M!N4/固定資本M!N$40)</f>
        <v>0</v>
      </c>
      <c r="O4" s="359">
        <f>IF(固定資本M!O$40=0,0,固定資本M!O4/固定資本M!O$40)</f>
        <v>0</v>
      </c>
      <c r="P4" s="359">
        <f>IF(固定資本M!P$40=0,0,固定資本M!P4/固定資本M!P$40)</f>
        <v>0</v>
      </c>
      <c r="Q4" s="359">
        <f>IF(固定資本M!Q$40=0,0,固定資本M!Q4/固定資本M!Q$40)</f>
        <v>0</v>
      </c>
      <c r="R4" s="359">
        <f>IF(固定資本M!R$40=0,0,固定資本M!R4/固定資本M!R$40)</f>
        <v>0</v>
      </c>
      <c r="S4" s="359">
        <f>IF(固定資本M!S$40=0,0,固定資本M!S4/固定資本M!S$40)</f>
        <v>0</v>
      </c>
      <c r="T4" s="359">
        <f>IF(固定資本M!T$40=0,0,固定資本M!T4/固定資本M!T$40)</f>
        <v>0</v>
      </c>
      <c r="U4" s="359">
        <f>IF(固定資本M!U$40=0,0,固定資本M!U4/固定資本M!U$40)</f>
        <v>0</v>
      </c>
      <c r="V4" s="359">
        <f>IF(固定資本M!V$40=0,0,固定資本M!V4/固定資本M!V$40)</f>
        <v>0</v>
      </c>
      <c r="W4" s="359">
        <f>IF(固定資本M!W$40=0,0,固定資本M!W4/固定資本M!W$40)</f>
        <v>0</v>
      </c>
      <c r="X4" s="359">
        <f>IF(固定資本M!X$40=0,0,固定資本M!X4/固定資本M!X$40)</f>
        <v>0</v>
      </c>
      <c r="Y4" s="359">
        <f>IF(固定資本M!Y$40=0,0,固定資本M!Y4/固定資本M!Y$40)</f>
        <v>0</v>
      </c>
      <c r="Z4" s="359">
        <f>IF(固定資本M!Z$40=0,0,固定資本M!Z4/固定資本M!Z$40)</f>
        <v>0</v>
      </c>
      <c r="AA4" s="359">
        <f>IF(固定資本M!AA$40=0,0,固定資本M!AA4/固定資本M!AA$40)</f>
        <v>0</v>
      </c>
      <c r="AB4" s="359">
        <f>IF(固定資本M!AB$40=0,0,固定資本M!AB4/固定資本M!AB$40)</f>
        <v>0</v>
      </c>
      <c r="AC4" s="359">
        <f>IF(固定資本M!AC$40=0,0,固定資本M!AC4/固定資本M!AC$40)</f>
        <v>0</v>
      </c>
      <c r="AD4" s="359">
        <f>IF(固定資本M!AD$40=0,0,固定資本M!AD4/固定資本M!AD$40)</f>
        <v>0</v>
      </c>
      <c r="AE4" s="359">
        <f>IF(固定資本M!AE$40=0,0,固定資本M!AE4/固定資本M!AE$40)</f>
        <v>0</v>
      </c>
      <c r="AF4" s="359">
        <f>IF(固定資本M!AF$40=0,0,固定資本M!AF4/固定資本M!AF$40)</f>
        <v>0</v>
      </c>
      <c r="AG4" s="359">
        <f>IF(固定資本M!AG$40=0,0,固定資本M!AG4/固定資本M!AG$40)</f>
        <v>0</v>
      </c>
      <c r="AH4" s="359">
        <f>IF(固定資本M!AH$40=0,0,固定資本M!AH4/固定資本M!AH$40)</f>
        <v>0</v>
      </c>
      <c r="AI4" s="359">
        <f>IF(固定資本M!AI$40=0,0,固定資本M!AI4/固定資本M!AI$40)</f>
        <v>0</v>
      </c>
      <c r="AJ4" s="359">
        <f>IF(固定資本M!AJ$40=0,0,固定資本M!AJ4/固定資本M!AJ$40)</f>
        <v>1.021444516256379E-2</v>
      </c>
      <c r="AK4" s="359">
        <f>IF(固定資本M!AK$40=0,0,固定資本M!AK4/固定資本M!AK$40)</f>
        <v>0</v>
      </c>
      <c r="AL4" s="359">
        <f>IF(固定資本M!AL$40=0,0,固定資本M!AL4/固定資本M!AL$40)</f>
        <v>0</v>
      </c>
      <c r="AM4" s="360">
        <f>IF(固定資本M!AM$40=0,0,固定資本M!AM4/固定資本M!AM$40)</f>
        <v>2.1238452201019957E-3</v>
      </c>
      <c r="AN4" s="332"/>
    </row>
    <row r="5" spans="1:40" x14ac:dyDescent="0.15">
      <c r="A5" s="339" t="s">
        <v>284</v>
      </c>
      <c r="B5" s="340" t="s">
        <v>359</v>
      </c>
      <c r="C5" s="359">
        <f>IF(固定資本M!C$40=0,0,固定資本M!C5/固定資本M!C$40)</f>
        <v>0</v>
      </c>
      <c r="D5" s="359">
        <f>IF(固定資本M!D$40=0,0,固定資本M!D5/固定資本M!D$40)</f>
        <v>0</v>
      </c>
      <c r="E5" s="359">
        <f>IF(固定資本M!E$40=0,0,固定資本M!E5/固定資本M!E$40)</f>
        <v>0</v>
      </c>
      <c r="F5" s="359">
        <f>IF(固定資本M!F$40=0,0,固定資本M!F5/固定資本M!F$40)</f>
        <v>0</v>
      </c>
      <c r="G5" s="359">
        <f>IF(固定資本M!G$40=0,0,固定資本M!G5/固定資本M!G$40)</f>
        <v>0</v>
      </c>
      <c r="H5" s="359">
        <f>IF(固定資本M!H$40=0,0,固定資本M!H5/固定資本M!H$40)</f>
        <v>0</v>
      </c>
      <c r="I5" s="359">
        <f>IF(固定資本M!I$40=0,0,固定資本M!I5/固定資本M!I$40)</f>
        <v>0</v>
      </c>
      <c r="J5" s="359">
        <f>IF(固定資本M!J$40=0,0,固定資本M!J5/固定資本M!J$40)</f>
        <v>0</v>
      </c>
      <c r="K5" s="359">
        <f>IF(固定資本M!K$40=0,0,固定資本M!K5/固定資本M!K$40)</f>
        <v>0</v>
      </c>
      <c r="L5" s="359">
        <f>IF(固定資本M!L$40=0,0,固定資本M!L5/固定資本M!L$40)</f>
        <v>0</v>
      </c>
      <c r="M5" s="359">
        <f>IF(固定資本M!M$40=0,0,固定資本M!M5/固定資本M!M$40)</f>
        <v>0</v>
      </c>
      <c r="N5" s="359">
        <f>IF(固定資本M!N$40=0,0,固定資本M!N5/固定資本M!N$40)</f>
        <v>0</v>
      </c>
      <c r="O5" s="359">
        <f>IF(固定資本M!O$40=0,0,固定資本M!O5/固定資本M!O$40)</f>
        <v>0</v>
      </c>
      <c r="P5" s="359">
        <f>IF(固定資本M!P$40=0,0,固定資本M!P5/固定資本M!P$40)</f>
        <v>0</v>
      </c>
      <c r="Q5" s="359">
        <f>IF(固定資本M!Q$40=0,0,固定資本M!Q5/固定資本M!Q$40)</f>
        <v>0</v>
      </c>
      <c r="R5" s="359">
        <f>IF(固定資本M!R$40=0,0,固定資本M!R5/固定資本M!R$40)</f>
        <v>0</v>
      </c>
      <c r="S5" s="359">
        <f>IF(固定資本M!S$40=0,0,固定資本M!S5/固定資本M!S$40)</f>
        <v>0</v>
      </c>
      <c r="T5" s="359">
        <f>IF(固定資本M!T$40=0,0,固定資本M!T5/固定資本M!T$40)</f>
        <v>0</v>
      </c>
      <c r="U5" s="359">
        <f>IF(固定資本M!U$40=0,0,固定資本M!U5/固定資本M!U$40)</f>
        <v>0</v>
      </c>
      <c r="V5" s="359">
        <f>IF(固定資本M!V$40=0,0,固定資本M!V5/固定資本M!V$40)</f>
        <v>0</v>
      </c>
      <c r="W5" s="359">
        <f>IF(固定資本M!W$40=0,0,固定資本M!W5/固定資本M!W$40)</f>
        <v>0</v>
      </c>
      <c r="X5" s="359">
        <f>IF(固定資本M!X$40=0,0,固定資本M!X5/固定資本M!X$40)</f>
        <v>0</v>
      </c>
      <c r="Y5" s="359">
        <f>IF(固定資本M!Y$40=0,0,固定資本M!Y5/固定資本M!Y$40)</f>
        <v>0</v>
      </c>
      <c r="Z5" s="359">
        <f>IF(固定資本M!Z$40=0,0,固定資本M!Z5/固定資本M!Z$40)</f>
        <v>0</v>
      </c>
      <c r="AA5" s="359">
        <f>IF(固定資本M!AA$40=0,0,固定資本M!AA5/固定資本M!AA$40)</f>
        <v>0</v>
      </c>
      <c r="AB5" s="359">
        <f>IF(固定資本M!AB$40=0,0,固定資本M!AB5/固定資本M!AB$40)</f>
        <v>0</v>
      </c>
      <c r="AC5" s="359">
        <f>IF(固定資本M!AC$40=0,0,固定資本M!AC5/固定資本M!AC$40)</f>
        <v>0</v>
      </c>
      <c r="AD5" s="359">
        <f>IF(固定資本M!AD$40=0,0,固定資本M!AD5/固定資本M!AD$40)</f>
        <v>0</v>
      </c>
      <c r="AE5" s="359">
        <f>IF(固定資本M!AE$40=0,0,固定資本M!AE5/固定資本M!AE$40)</f>
        <v>0</v>
      </c>
      <c r="AF5" s="359">
        <f>IF(固定資本M!AF$40=0,0,固定資本M!AF5/固定資本M!AF$40)</f>
        <v>0</v>
      </c>
      <c r="AG5" s="359">
        <f>IF(固定資本M!AG$40=0,0,固定資本M!AG5/固定資本M!AG$40)</f>
        <v>0</v>
      </c>
      <c r="AH5" s="359">
        <f>IF(固定資本M!AH$40=0,0,固定資本M!AH5/固定資本M!AH$40)</f>
        <v>0</v>
      </c>
      <c r="AI5" s="359">
        <f>IF(固定資本M!AI$40=0,0,固定資本M!AI5/固定資本M!AI$40)</f>
        <v>0</v>
      </c>
      <c r="AJ5" s="359">
        <f>IF(固定資本M!AJ$40=0,0,固定資本M!AJ5/固定資本M!AJ$40)</f>
        <v>0</v>
      </c>
      <c r="AK5" s="359">
        <f>IF(固定資本M!AK$40=0,0,固定資本M!AK5/固定資本M!AK$40)</f>
        <v>0</v>
      </c>
      <c r="AL5" s="359">
        <f>IF(固定資本M!AL$40=0,0,固定資本M!AL5/固定資本M!AL$40)</f>
        <v>0</v>
      </c>
      <c r="AM5" s="360">
        <f>IF(固定資本M!AM$40=0,0,固定資本M!AM5/固定資本M!AM$40)</f>
        <v>0</v>
      </c>
      <c r="AN5" s="332"/>
    </row>
    <row r="6" spans="1:40" x14ac:dyDescent="0.15">
      <c r="A6" s="339" t="s">
        <v>285</v>
      </c>
      <c r="B6" s="340" t="s">
        <v>360</v>
      </c>
      <c r="C6" s="359">
        <f>IF(固定資本M!C$40=0,0,固定資本M!C6/固定資本M!C$40)</f>
        <v>0</v>
      </c>
      <c r="D6" s="359">
        <f>IF(固定資本M!D$40=0,0,固定資本M!D6/固定資本M!D$40)</f>
        <v>0</v>
      </c>
      <c r="E6" s="359">
        <f>IF(固定資本M!E$40=0,0,固定資本M!E6/固定資本M!E$40)</f>
        <v>0</v>
      </c>
      <c r="F6" s="359">
        <f>IF(固定資本M!F$40=0,0,固定資本M!F6/固定資本M!F$40)</f>
        <v>0</v>
      </c>
      <c r="G6" s="359">
        <f>IF(固定資本M!G$40=0,0,固定資本M!G6/固定資本M!G$40)</f>
        <v>0</v>
      </c>
      <c r="H6" s="359">
        <f>IF(固定資本M!H$40=0,0,固定資本M!H6/固定資本M!H$40)</f>
        <v>0</v>
      </c>
      <c r="I6" s="359">
        <f>IF(固定資本M!I$40=0,0,固定資本M!I6/固定資本M!I$40)</f>
        <v>0</v>
      </c>
      <c r="J6" s="359">
        <f>IF(固定資本M!J$40=0,0,固定資本M!J6/固定資本M!J$40)</f>
        <v>0</v>
      </c>
      <c r="K6" s="359">
        <f>IF(固定資本M!K$40=0,0,固定資本M!K6/固定資本M!K$40)</f>
        <v>0</v>
      </c>
      <c r="L6" s="359">
        <f>IF(固定資本M!L$40=0,0,固定資本M!L6/固定資本M!L$40)</f>
        <v>0</v>
      </c>
      <c r="M6" s="359">
        <f>IF(固定資本M!M$40=0,0,固定資本M!M6/固定資本M!M$40)</f>
        <v>0</v>
      </c>
      <c r="N6" s="359">
        <f>IF(固定資本M!N$40=0,0,固定資本M!N6/固定資本M!N$40)</f>
        <v>0</v>
      </c>
      <c r="O6" s="359">
        <f>IF(固定資本M!O$40=0,0,固定資本M!O6/固定資本M!O$40)</f>
        <v>0</v>
      </c>
      <c r="P6" s="359">
        <f>IF(固定資本M!P$40=0,0,固定資本M!P6/固定資本M!P$40)</f>
        <v>0</v>
      </c>
      <c r="Q6" s="359">
        <f>IF(固定資本M!Q$40=0,0,固定資本M!Q6/固定資本M!Q$40)</f>
        <v>0</v>
      </c>
      <c r="R6" s="359">
        <f>IF(固定資本M!R$40=0,0,固定資本M!R6/固定資本M!R$40)</f>
        <v>0</v>
      </c>
      <c r="S6" s="359">
        <f>IF(固定資本M!S$40=0,0,固定資本M!S6/固定資本M!S$40)</f>
        <v>0</v>
      </c>
      <c r="T6" s="359">
        <f>IF(固定資本M!T$40=0,0,固定資本M!T6/固定資本M!T$40)</f>
        <v>0</v>
      </c>
      <c r="U6" s="359">
        <f>IF(固定資本M!U$40=0,0,固定資本M!U6/固定資本M!U$40)</f>
        <v>0</v>
      </c>
      <c r="V6" s="359">
        <f>IF(固定資本M!V$40=0,0,固定資本M!V6/固定資本M!V$40)</f>
        <v>0</v>
      </c>
      <c r="W6" s="359">
        <f>IF(固定資本M!W$40=0,0,固定資本M!W6/固定資本M!W$40)</f>
        <v>0</v>
      </c>
      <c r="X6" s="359">
        <f>IF(固定資本M!X$40=0,0,固定資本M!X6/固定資本M!X$40)</f>
        <v>0</v>
      </c>
      <c r="Y6" s="359">
        <f>IF(固定資本M!Y$40=0,0,固定資本M!Y6/固定資本M!Y$40)</f>
        <v>0</v>
      </c>
      <c r="Z6" s="359">
        <f>IF(固定資本M!Z$40=0,0,固定資本M!Z6/固定資本M!Z$40)</f>
        <v>0</v>
      </c>
      <c r="AA6" s="359">
        <f>IF(固定資本M!AA$40=0,0,固定資本M!AA6/固定資本M!AA$40)</f>
        <v>0</v>
      </c>
      <c r="AB6" s="359">
        <f>IF(固定資本M!AB$40=0,0,固定資本M!AB6/固定資本M!AB$40)</f>
        <v>0</v>
      </c>
      <c r="AC6" s="359">
        <f>IF(固定資本M!AC$40=0,0,固定資本M!AC6/固定資本M!AC$40)</f>
        <v>0</v>
      </c>
      <c r="AD6" s="359">
        <f>IF(固定資本M!AD$40=0,0,固定資本M!AD6/固定資本M!AD$40)</f>
        <v>0</v>
      </c>
      <c r="AE6" s="359">
        <f>IF(固定資本M!AE$40=0,0,固定資本M!AE6/固定資本M!AE$40)</f>
        <v>0</v>
      </c>
      <c r="AF6" s="359">
        <f>IF(固定資本M!AF$40=0,0,固定資本M!AF6/固定資本M!AF$40)</f>
        <v>0</v>
      </c>
      <c r="AG6" s="359">
        <f>IF(固定資本M!AG$40=0,0,固定資本M!AG6/固定資本M!AG$40)</f>
        <v>0</v>
      </c>
      <c r="AH6" s="359">
        <f>IF(固定資本M!AH$40=0,0,固定資本M!AH6/固定資本M!AH$40)</f>
        <v>0</v>
      </c>
      <c r="AI6" s="359">
        <f>IF(固定資本M!AI$40=0,0,固定資本M!AI6/固定資本M!AI$40)</f>
        <v>0</v>
      </c>
      <c r="AJ6" s="359">
        <f>IF(固定資本M!AJ$40=0,0,固定資本M!AJ6/固定資本M!AJ$40)</f>
        <v>0</v>
      </c>
      <c r="AK6" s="359">
        <f>IF(固定資本M!AK$40=0,0,固定資本M!AK6/固定資本M!AK$40)</f>
        <v>0</v>
      </c>
      <c r="AL6" s="359">
        <f>IF(固定資本M!AL$40=0,0,固定資本M!AL6/固定資本M!AL$40)</f>
        <v>0</v>
      </c>
      <c r="AM6" s="360">
        <f>IF(固定資本M!AM$40=0,0,固定資本M!AM6/固定資本M!AM$40)</f>
        <v>0</v>
      </c>
      <c r="AN6" s="332"/>
    </row>
    <row r="7" spans="1:40" x14ac:dyDescent="0.15">
      <c r="A7" s="339" t="s">
        <v>286</v>
      </c>
      <c r="B7" s="340" t="s">
        <v>361</v>
      </c>
      <c r="C7" s="359">
        <f>IF(固定資本M!C$40=0,0,固定資本M!C7/固定資本M!C$40)</f>
        <v>0</v>
      </c>
      <c r="D7" s="359">
        <f>IF(固定資本M!D$40=0,0,固定資本M!D7/固定資本M!D$40)</f>
        <v>0</v>
      </c>
      <c r="E7" s="359">
        <f>IF(固定資本M!E$40=0,0,固定資本M!E7/固定資本M!E$40)</f>
        <v>0</v>
      </c>
      <c r="F7" s="359">
        <f>IF(固定資本M!F$40=0,0,固定資本M!F7/固定資本M!F$40)</f>
        <v>0</v>
      </c>
      <c r="G7" s="359">
        <f>IF(固定資本M!G$40=0,0,固定資本M!G7/固定資本M!G$40)</f>
        <v>0</v>
      </c>
      <c r="H7" s="359">
        <f>IF(固定資本M!H$40=0,0,固定資本M!H7/固定資本M!H$40)</f>
        <v>0</v>
      </c>
      <c r="I7" s="359">
        <f>IF(固定資本M!I$40=0,0,固定資本M!I7/固定資本M!I$40)</f>
        <v>0</v>
      </c>
      <c r="J7" s="359">
        <f>IF(固定資本M!J$40=0,0,固定資本M!J7/固定資本M!J$40)</f>
        <v>0</v>
      </c>
      <c r="K7" s="359">
        <f>IF(固定資本M!K$40=0,0,固定資本M!K7/固定資本M!K$40)</f>
        <v>0</v>
      </c>
      <c r="L7" s="359">
        <f>IF(固定資本M!L$40=0,0,固定資本M!L7/固定資本M!L$40)</f>
        <v>0</v>
      </c>
      <c r="M7" s="359">
        <f>IF(固定資本M!M$40=0,0,固定資本M!M7/固定資本M!M$40)</f>
        <v>0</v>
      </c>
      <c r="N7" s="359">
        <f>IF(固定資本M!N$40=0,0,固定資本M!N7/固定資本M!N$40)</f>
        <v>0</v>
      </c>
      <c r="O7" s="359">
        <f>IF(固定資本M!O$40=0,0,固定資本M!O7/固定資本M!O$40)</f>
        <v>0</v>
      </c>
      <c r="P7" s="359">
        <f>IF(固定資本M!P$40=0,0,固定資本M!P7/固定資本M!P$40)</f>
        <v>0</v>
      </c>
      <c r="Q7" s="359">
        <f>IF(固定資本M!Q$40=0,0,固定資本M!Q7/固定資本M!Q$40)</f>
        <v>0</v>
      </c>
      <c r="R7" s="359">
        <f>IF(固定資本M!R$40=0,0,固定資本M!R7/固定資本M!R$40)</f>
        <v>0</v>
      </c>
      <c r="S7" s="359">
        <f>IF(固定資本M!S$40=0,0,固定資本M!S7/固定資本M!S$40)</f>
        <v>0</v>
      </c>
      <c r="T7" s="359">
        <f>IF(固定資本M!T$40=0,0,固定資本M!T7/固定資本M!T$40)</f>
        <v>0</v>
      </c>
      <c r="U7" s="359">
        <f>IF(固定資本M!U$40=0,0,固定資本M!U7/固定資本M!U$40)</f>
        <v>0</v>
      </c>
      <c r="V7" s="359">
        <f>IF(固定資本M!V$40=0,0,固定資本M!V7/固定資本M!V$40)</f>
        <v>0</v>
      </c>
      <c r="W7" s="359">
        <f>IF(固定資本M!W$40=0,0,固定資本M!W7/固定資本M!W$40)</f>
        <v>0</v>
      </c>
      <c r="X7" s="359">
        <f>IF(固定資本M!X$40=0,0,固定資本M!X7/固定資本M!X$40)</f>
        <v>0</v>
      </c>
      <c r="Y7" s="359">
        <f>IF(固定資本M!Y$40=0,0,固定資本M!Y7/固定資本M!Y$40)</f>
        <v>0</v>
      </c>
      <c r="Z7" s="359">
        <f>IF(固定資本M!Z$40=0,0,固定資本M!Z7/固定資本M!Z$40)</f>
        <v>0</v>
      </c>
      <c r="AA7" s="359">
        <f>IF(固定資本M!AA$40=0,0,固定資本M!AA7/固定資本M!AA$40)</f>
        <v>0</v>
      </c>
      <c r="AB7" s="359">
        <f>IF(固定資本M!AB$40=0,0,固定資本M!AB7/固定資本M!AB$40)</f>
        <v>0</v>
      </c>
      <c r="AC7" s="359">
        <f>IF(固定資本M!AC$40=0,0,固定資本M!AC7/固定資本M!AC$40)</f>
        <v>0</v>
      </c>
      <c r="AD7" s="359">
        <f>IF(固定資本M!AD$40=0,0,固定資本M!AD7/固定資本M!AD$40)</f>
        <v>0</v>
      </c>
      <c r="AE7" s="359">
        <f>IF(固定資本M!AE$40=0,0,固定資本M!AE7/固定資本M!AE$40)</f>
        <v>0</v>
      </c>
      <c r="AF7" s="359">
        <f>IF(固定資本M!AF$40=0,0,固定資本M!AF7/固定資本M!AF$40)</f>
        <v>0</v>
      </c>
      <c r="AG7" s="359">
        <f>IF(固定資本M!AG$40=0,0,固定資本M!AG7/固定資本M!AG$40)</f>
        <v>0</v>
      </c>
      <c r="AH7" s="359">
        <f>IF(固定資本M!AH$40=0,0,固定資本M!AH7/固定資本M!AH$40)</f>
        <v>0</v>
      </c>
      <c r="AI7" s="359">
        <f>IF(固定資本M!AI$40=0,0,固定資本M!AI7/固定資本M!AI$40)</f>
        <v>0</v>
      </c>
      <c r="AJ7" s="359">
        <f>IF(固定資本M!AJ$40=0,0,固定資本M!AJ7/固定資本M!AJ$40)</f>
        <v>0</v>
      </c>
      <c r="AK7" s="359">
        <f>IF(固定資本M!AK$40=0,0,固定資本M!AK7/固定資本M!AK$40)</f>
        <v>0</v>
      </c>
      <c r="AL7" s="359">
        <f>IF(固定資本M!AL$40=0,0,固定資本M!AL7/固定資本M!AL$40)</f>
        <v>0</v>
      </c>
      <c r="AM7" s="360">
        <f>IF(固定資本M!AM$40=0,0,固定資本M!AM7/固定資本M!AM$40)</f>
        <v>0</v>
      </c>
      <c r="AN7" s="332"/>
    </row>
    <row r="8" spans="1:40" x14ac:dyDescent="0.15">
      <c r="A8" s="339" t="s">
        <v>287</v>
      </c>
      <c r="B8" s="340" t="s">
        <v>362</v>
      </c>
      <c r="C8" s="359">
        <f>IF(固定資本M!C$40=0,0,固定資本M!C8/固定資本M!C$40)</f>
        <v>0</v>
      </c>
      <c r="D8" s="359">
        <f>IF(固定資本M!D$40=0,0,固定資本M!D8/固定資本M!D$40)</f>
        <v>0</v>
      </c>
      <c r="E8" s="359">
        <f>IF(固定資本M!E$40=0,0,固定資本M!E8/固定資本M!E$40)</f>
        <v>0</v>
      </c>
      <c r="F8" s="359">
        <f>IF(固定資本M!F$40=0,0,固定資本M!F8/固定資本M!F$40)</f>
        <v>0</v>
      </c>
      <c r="G8" s="359">
        <f>IF(固定資本M!G$40=0,0,固定資本M!G8/固定資本M!G$40)</f>
        <v>0</v>
      </c>
      <c r="H8" s="359">
        <f>IF(固定資本M!H$40=0,0,固定資本M!H8/固定資本M!H$40)</f>
        <v>0</v>
      </c>
      <c r="I8" s="359">
        <f>IF(固定資本M!I$40=0,0,固定資本M!I8/固定資本M!I$40)</f>
        <v>0</v>
      </c>
      <c r="J8" s="359">
        <f>IF(固定資本M!J$40=0,0,固定資本M!J8/固定資本M!J$40)</f>
        <v>0</v>
      </c>
      <c r="K8" s="359">
        <f>IF(固定資本M!K$40=0,0,固定資本M!K8/固定資本M!K$40)</f>
        <v>0</v>
      </c>
      <c r="L8" s="359">
        <f>IF(固定資本M!L$40=0,0,固定資本M!L8/固定資本M!L$40)</f>
        <v>0</v>
      </c>
      <c r="M8" s="359">
        <f>IF(固定資本M!M$40=0,0,固定資本M!M8/固定資本M!M$40)</f>
        <v>0</v>
      </c>
      <c r="N8" s="359">
        <f>IF(固定資本M!N$40=0,0,固定資本M!N8/固定資本M!N$40)</f>
        <v>0</v>
      </c>
      <c r="O8" s="359">
        <f>IF(固定資本M!O$40=0,0,固定資本M!O8/固定資本M!O$40)</f>
        <v>0</v>
      </c>
      <c r="P8" s="359">
        <f>IF(固定資本M!P$40=0,0,固定資本M!P8/固定資本M!P$40)</f>
        <v>0</v>
      </c>
      <c r="Q8" s="359">
        <f>IF(固定資本M!Q$40=0,0,固定資本M!Q8/固定資本M!Q$40)</f>
        <v>0</v>
      </c>
      <c r="R8" s="359">
        <f>IF(固定資本M!R$40=0,0,固定資本M!R8/固定資本M!R$40)</f>
        <v>0</v>
      </c>
      <c r="S8" s="359">
        <f>IF(固定資本M!S$40=0,0,固定資本M!S8/固定資本M!S$40)</f>
        <v>0</v>
      </c>
      <c r="T8" s="359">
        <f>IF(固定資本M!T$40=0,0,固定資本M!T8/固定資本M!T$40)</f>
        <v>0</v>
      </c>
      <c r="U8" s="359">
        <f>IF(固定資本M!U$40=0,0,固定資本M!U8/固定資本M!U$40)</f>
        <v>0</v>
      </c>
      <c r="V8" s="359">
        <f>IF(固定資本M!V$40=0,0,固定資本M!V8/固定資本M!V$40)</f>
        <v>0</v>
      </c>
      <c r="W8" s="359">
        <f>IF(固定資本M!W$40=0,0,固定資本M!W8/固定資本M!W$40)</f>
        <v>0</v>
      </c>
      <c r="X8" s="359">
        <f>IF(固定資本M!X$40=0,0,固定資本M!X8/固定資本M!X$40)</f>
        <v>0</v>
      </c>
      <c r="Y8" s="359">
        <f>IF(固定資本M!Y$40=0,0,固定資本M!Y8/固定資本M!Y$40)</f>
        <v>0</v>
      </c>
      <c r="Z8" s="359">
        <f>IF(固定資本M!Z$40=0,0,固定資本M!Z8/固定資本M!Z$40)</f>
        <v>0</v>
      </c>
      <c r="AA8" s="359">
        <f>IF(固定資本M!AA$40=0,0,固定資本M!AA8/固定資本M!AA$40)</f>
        <v>0</v>
      </c>
      <c r="AB8" s="359">
        <f>IF(固定資本M!AB$40=0,0,固定資本M!AB8/固定資本M!AB$40)</f>
        <v>0</v>
      </c>
      <c r="AC8" s="359">
        <f>IF(固定資本M!AC$40=0,0,固定資本M!AC8/固定資本M!AC$40)</f>
        <v>0</v>
      </c>
      <c r="AD8" s="359">
        <f>IF(固定資本M!AD$40=0,0,固定資本M!AD8/固定資本M!AD$40)</f>
        <v>0</v>
      </c>
      <c r="AE8" s="359">
        <f>IF(固定資本M!AE$40=0,0,固定資本M!AE8/固定資本M!AE$40)</f>
        <v>0</v>
      </c>
      <c r="AF8" s="359">
        <f>IF(固定資本M!AF$40=0,0,固定資本M!AF8/固定資本M!AF$40)</f>
        <v>0</v>
      </c>
      <c r="AG8" s="359">
        <f>IF(固定資本M!AG$40=0,0,固定資本M!AG8/固定資本M!AG$40)</f>
        <v>0</v>
      </c>
      <c r="AH8" s="359">
        <f>IF(固定資本M!AH$40=0,0,固定資本M!AH8/固定資本M!AH$40)</f>
        <v>0</v>
      </c>
      <c r="AI8" s="359">
        <f>IF(固定資本M!AI$40=0,0,固定資本M!AI8/固定資本M!AI$40)</f>
        <v>0</v>
      </c>
      <c r="AJ8" s="359">
        <f>IF(固定資本M!AJ$40=0,0,固定資本M!AJ8/固定資本M!AJ$40)</f>
        <v>0</v>
      </c>
      <c r="AK8" s="359">
        <f>IF(固定資本M!AK$40=0,0,固定資本M!AK8/固定資本M!AK$40)</f>
        <v>0</v>
      </c>
      <c r="AL8" s="359">
        <f>IF(固定資本M!AL$40=0,0,固定資本M!AL8/固定資本M!AL$40)</f>
        <v>0</v>
      </c>
      <c r="AM8" s="360">
        <f>IF(固定資本M!AM$40=0,0,固定資本M!AM8/固定資本M!AM$40)</f>
        <v>0</v>
      </c>
      <c r="AN8" s="332"/>
    </row>
    <row r="9" spans="1:40" x14ac:dyDescent="0.15">
      <c r="A9" s="339" t="s">
        <v>288</v>
      </c>
      <c r="B9" s="340" t="s">
        <v>363</v>
      </c>
      <c r="C9" s="359">
        <f>IF(固定資本M!C$40=0,0,固定資本M!C9/固定資本M!C$40)</f>
        <v>9.3574547723019333E-5</v>
      </c>
      <c r="D9" s="359">
        <f>IF(固定資本M!D$40=0,0,固定資本M!D9/固定資本M!D$40)</f>
        <v>1.0933741526350318E-4</v>
      </c>
      <c r="E9" s="359">
        <f>IF(固定資本M!E$40=0,0,固定資本M!E9/固定資本M!E$40)</f>
        <v>7.8470096441855111E-2</v>
      </c>
      <c r="F9" s="359">
        <f>IF(固定資本M!F$40=0,0,固定資本M!F9/固定資本M!F$40)</f>
        <v>1.0550419281477371E-3</v>
      </c>
      <c r="G9" s="359">
        <f>IF(固定資本M!G$40=0,0,固定資本M!G9/固定資本M!G$40)</f>
        <v>1.2162730358626205E-3</v>
      </c>
      <c r="H9" s="359">
        <f>IF(固定資本M!H$40=0,0,固定資本M!H9/固定資本M!H$40)</f>
        <v>5.3053479456298645E-3</v>
      </c>
      <c r="I9" s="359">
        <f>IF(固定資本M!I$40=0,0,固定資本M!I9/固定資本M!I$40)</f>
        <v>3.2154959686011425E-3</v>
      </c>
      <c r="J9" s="359">
        <f>IF(固定資本M!J$40=0,0,固定資本M!J9/固定資本M!J$40)</f>
        <v>5.3711938876701361E-5</v>
      </c>
      <c r="K9" s="359">
        <f>IF(固定資本M!K$40=0,0,固定資本M!K9/固定資本M!K$40)</f>
        <v>7.9636114046127639E-4</v>
      </c>
      <c r="L9" s="359">
        <f>IF(固定資本M!L$40=0,0,固定資本M!L9/固定資本M!L$40)</f>
        <v>1.4414233742467779E-3</v>
      </c>
      <c r="M9" s="359">
        <f>IF(固定資本M!M$40=0,0,固定資本M!M9/固定資本M!M$40)</f>
        <v>2.7965219970229531E-4</v>
      </c>
      <c r="N9" s="359">
        <f>IF(固定資本M!N$40=0,0,固定資本M!N9/固定資本M!N$40)</f>
        <v>4.2261692081311495E-4</v>
      </c>
      <c r="O9" s="359">
        <f>IF(固定資本M!O$40=0,0,固定資本M!O9/固定資本M!O$40)</f>
        <v>3.0866418775738675E-3</v>
      </c>
      <c r="P9" s="359">
        <f>IF(固定資本M!P$40=0,0,固定資本M!P9/固定資本M!P$40)</f>
        <v>6.6167165066494658E-4</v>
      </c>
      <c r="Q9" s="359">
        <f>IF(固定資本M!Q$40=0,0,固定資本M!Q9/固定資本M!Q$40)</f>
        <v>2.0581787419824432E-4</v>
      </c>
      <c r="R9" s="359">
        <f>IF(固定資本M!R$40=0,0,固定資本M!R9/固定資本M!R$40)</f>
        <v>2.9894509971698668E-4</v>
      </c>
      <c r="S9" s="359">
        <f>IF(固定資本M!S$40=0,0,固定資本M!S9/固定資本M!S$40)</f>
        <v>1.8955885877341584E-4</v>
      </c>
      <c r="T9" s="359">
        <f>IF(固定資本M!T$40=0,0,固定資本M!T9/固定資本M!T$40)</f>
        <v>1.4753449525154867E-4</v>
      </c>
      <c r="U9" s="359">
        <f>IF(固定資本M!U$40=0,0,固定資本M!U9/固定資本M!U$40)</f>
        <v>2.2499083503786988E-3</v>
      </c>
      <c r="V9" s="359">
        <f>IF(固定資本M!V$40=0,0,固定資本M!V9/固定資本M!V$40)</f>
        <v>2.1801141700489054E-3</v>
      </c>
      <c r="W9" s="359">
        <f>IF(固定資本M!W$40=0,0,固定資本M!W9/固定資本M!W$40)</f>
        <v>2.3364666279684916E-5</v>
      </c>
      <c r="X9" s="359">
        <f>IF(固定資本M!X$40=0,0,固定資本M!X9/固定資本M!X$40)</f>
        <v>0</v>
      </c>
      <c r="Y9" s="359">
        <f>IF(固定資本M!Y$40=0,0,固定資本M!Y9/固定資本M!Y$40)</f>
        <v>6.3995931384494759E-4</v>
      </c>
      <c r="Z9" s="359">
        <f>IF(固定資本M!Z$40=0,0,固定資本M!Z9/固定資本M!Z$40)</f>
        <v>4.943163261421045E-4</v>
      </c>
      <c r="AA9" s="359">
        <f>IF(固定資本M!AA$40=0,0,固定資本M!AA9/固定資本M!AA$40)</f>
        <v>1.2125904026200692E-3</v>
      </c>
      <c r="AB9" s="359">
        <f>IF(固定資本M!AB$40=0,0,固定資本M!AB9/固定資本M!AB$40)</f>
        <v>1.3845364289168393E-3</v>
      </c>
      <c r="AC9" s="359">
        <f>IF(固定資本M!AC$40=0,0,固定資本M!AC9/固定資本M!AC$40)</f>
        <v>6.5989095516216258E-4</v>
      </c>
      <c r="AD9" s="359">
        <f>IF(固定資本M!AD$40=0,0,固定資本M!AD9/固定資本M!AD$40)</f>
        <v>4.5588064202114928E-4</v>
      </c>
      <c r="AE9" s="359">
        <f>IF(固定資本M!AE$40=0,0,固定資本M!AE9/固定資本M!AE$40)</f>
        <v>0</v>
      </c>
      <c r="AF9" s="359">
        <f>IF(固定資本M!AF$40=0,0,固定資本M!AF9/固定資本M!AF$40)</f>
        <v>3.5048464279334755E-4</v>
      </c>
      <c r="AG9" s="359">
        <f>IF(固定資本M!AG$40=0,0,固定資本M!AG9/固定資本M!AG$40)</f>
        <v>2.627631847537002E-3</v>
      </c>
      <c r="AH9" s="359">
        <f>IF(固定資本M!AH$40=0,0,固定資本M!AH9/固定資本M!AH$40)</f>
        <v>2.5876705420113595E-4</v>
      </c>
      <c r="AI9" s="359">
        <f>IF(固定資本M!AI$40=0,0,固定資本M!AI9/固定資本M!AI$40)</f>
        <v>2.5518496014697297E-2</v>
      </c>
      <c r="AJ9" s="359">
        <f>IF(固定資本M!AJ$40=0,0,固定資本M!AJ9/固定資本M!AJ$40)</f>
        <v>5.3842114716231848E-3</v>
      </c>
      <c r="AK9" s="359">
        <f>IF(固定資本M!AK$40=0,0,固定資本M!AK9/固定資本M!AK$40)</f>
        <v>0</v>
      </c>
      <c r="AL9" s="359">
        <f>IF(固定資本M!AL$40=0,0,固定資本M!AL9/固定資本M!AL$40)</f>
        <v>8.9662447257383964E-3</v>
      </c>
      <c r="AM9" s="360">
        <f>IF(固定資本M!AM$40=0,0,固定資本M!AM9/固定資本M!AM$40)</f>
        <v>3.4992761265606378E-3</v>
      </c>
      <c r="AN9" s="332"/>
    </row>
    <row r="10" spans="1:40" s="344" customFormat="1" x14ac:dyDescent="0.15">
      <c r="A10" s="341" t="s">
        <v>289</v>
      </c>
      <c r="B10" s="342" t="s">
        <v>364</v>
      </c>
      <c r="C10" s="361">
        <f>IF(固定資本M!C$40=0,0,固定資本M!C10/固定資本M!C$40)</f>
        <v>7.4351869314802192E-4</v>
      </c>
      <c r="D10" s="361">
        <f>IF(固定資本M!D$40=0,0,固定資本M!D10/固定資本M!D$40)</f>
        <v>6.2869013776514326E-4</v>
      </c>
      <c r="E10" s="361">
        <f>IF(固定資本M!E$40=0,0,固定資本M!E10/固定資本M!E$40)</f>
        <v>1.8871443775166496E-3</v>
      </c>
      <c r="F10" s="361">
        <f>IF(固定資本M!F$40=0,0,固定資本M!F10/固定資本M!F$40)</f>
        <v>4.1185710824730186E-3</v>
      </c>
      <c r="G10" s="361">
        <f>IF(固定資本M!G$40=0,0,固定資本M!G10/固定資本M!G$40)</f>
        <v>5.8049861041318419E-3</v>
      </c>
      <c r="H10" s="361">
        <f>IF(固定資本M!H$40=0,0,固定資本M!H10/固定資本M!H$40)</f>
        <v>1.9927619141498241E-2</v>
      </c>
      <c r="I10" s="361">
        <f>IF(固定資本M!I$40=0,0,固定資本M!I10/固定資本M!I$40)</f>
        <v>1.2965088704522178E-2</v>
      </c>
      <c r="J10" s="361">
        <f>IF(固定資本M!J$40=0,0,固定資本M!J10/固定資本M!J$40)</f>
        <v>1.3059547452500446E-3</v>
      </c>
      <c r="K10" s="361">
        <f>IF(固定資本M!K$40=0,0,固定資本M!K10/固定資本M!K$40)</f>
        <v>4.0713587664035367E-3</v>
      </c>
      <c r="L10" s="361">
        <f>IF(固定資本M!L$40=0,0,固定資本M!L10/固定資本M!L$40)</f>
        <v>5.7531593806893142E-3</v>
      </c>
      <c r="M10" s="361">
        <f>IF(固定資本M!M$40=0,0,固定資本M!M10/固定資本M!M$40)</f>
        <v>1.9487003425940925E-3</v>
      </c>
      <c r="N10" s="361">
        <f>IF(固定資本M!N$40=0,0,固定資本M!N10/固定資本M!N$40)</f>
        <v>2.1073216460544869E-3</v>
      </c>
      <c r="O10" s="361">
        <f>IF(固定資本M!O$40=0,0,固定資本M!O10/固定資本M!O$40)</f>
        <v>1.178338673840653E-2</v>
      </c>
      <c r="P10" s="361">
        <f>IF(固定資本M!P$40=0,0,固定資本M!P10/固定資本M!P$40)</f>
        <v>2.9597791642983636E-3</v>
      </c>
      <c r="Q10" s="361">
        <f>IF(固定資本M!Q$40=0,0,固定資本M!Q10/固定資本M!Q$40)</f>
        <v>1.004738147625789E-3</v>
      </c>
      <c r="R10" s="361">
        <f>IF(固定資本M!R$40=0,0,固定資本M!R10/固定資本M!R$40)</f>
        <v>1.5584527174467581E-3</v>
      </c>
      <c r="S10" s="361">
        <f>IF(固定資本M!S$40=0,0,固定資本M!S10/固定資本M!S$40)</f>
        <v>1.1986700221451108E-3</v>
      </c>
      <c r="T10" s="361">
        <f>IF(固定資本M!T$40=0,0,固定資本M!T10/固定資本M!T$40)</f>
        <v>9.4841352342795772E-4</v>
      </c>
      <c r="U10" s="361">
        <f>IF(固定資本M!U$40=0,0,固定資本M!U10/固定資本M!U$40)</f>
        <v>1.6373134960157375E-2</v>
      </c>
      <c r="V10" s="361">
        <f>IF(固定資本M!V$40=0,0,固定資本M!V10/固定資本M!V$40)</f>
        <v>2.68658345955351E-3</v>
      </c>
      <c r="W10" s="361">
        <f>IF(固定資本M!W$40=0,0,固定資本M!W10/固定資本M!W$40)</f>
        <v>1.7384169131031622E-4</v>
      </c>
      <c r="X10" s="361">
        <f>IF(固定資本M!X$40=0,0,固定資本M!X10/固定資本M!X$40)</f>
        <v>0</v>
      </c>
      <c r="Y10" s="361">
        <f>IF(固定資本M!Y$40=0,0,固定資本M!Y10/固定資本M!Y$40)</f>
        <v>2.7018149839480405E-3</v>
      </c>
      <c r="Z10" s="361">
        <f>IF(固定資本M!Z$40=0,0,固定資本M!Z10/固定資本M!Z$40)</f>
        <v>8.845643662670313E-3</v>
      </c>
      <c r="AA10" s="361">
        <f>IF(固定資本M!AA$40=0,0,固定資本M!AA10/固定資本M!AA$40)</f>
        <v>7.896039126250325E-3</v>
      </c>
      <c r="AB10" s="361">
        <f>IF(固定資本M!AB$40=0,0,固定資本M!AB10/固定資本M!AB$40)</f>
        <v>5.626068471410204E-3</v>
      </c>
      <c r="AC10" s="361">
        <f>IF(固定資本M!AC$40=0,0,固定資本M!AC10/固定資本M!AC$40)</f>
        <v>2.8901198196807061E-3</v>
      </c>
      <c r="AD10" s="361">
        <f>IF(固定資本M!AD$40=0,0,固定資本M!AD10/固定資本M!AD$40)</f>
        <v>2.5745299371427517E-3</v>
      </c>
      <c r="AE10" s="361">
        <f>IF(固定資本M!AE$40=0,0,固定資本M!AE10/固定資本M!AE$40)</f>
        <v>0</v>
      </c>
      <c r="AF10" s="361">
        <f>IF(固定資本M!AF$40=0,0,固定資本M!AF10/固定資本M!AF$40)</f>
        <v>4.678894769994453E-3</v>
      </c>
      <c r="AG10" s="361">
        <f>IF(固定資本M!AG$40=0,0,固定資本M!AG10/固定資本M!AG$40)</f>
        <v>6.8409546095975719E-3</v>
      </c>
      <c r="AH10" s="361">
        <f>IF(固定資本M!AH$40=0,0,固定資本M!AH10/固定資本M!AH$40)</f>
        <v>1.5869285670906397E-3</v>
      </c>
      <c r="AI10" s="361">
        <f>IF(固定資本M!AI$40=0,0,固定資本M!AI10/固定資本M!AI$40)</f>
        <v>1.086868116621535E-2</v>
      </c>
      <c r="AJ10" s="361">
        <f>IF(固定資本M!AJ$40=0,0,固定資本M!AJ10/固定資本M!AJ$40)</f>
        <v>7.7235654915077953E-3</v>
      </c>
      <c r="AK10" s="361">
        <f>IF(固定資本M!AK$40=0,0,固定資本M!AK10/固定資本M!AK$40)</f>
        <v>0</v>
      </c>
      <c r="AL10" s="361">
        <f>IF(固定資本M!AL$40=0,0,固定資本M!AL10/固定資本M!AL$40)</f>
        <v>3.3293776371308016E-2</v>
      </c>
      <c r="AM10" s="362">
        <f>IF(固定資本M!AM$40=0,0,固定資本M!AM10/固定資本M!AM$40)</f>
        <v>4.8916495694915759E-3</v>
      </c>
      <c r="AN10" s="343"/>
    </row>
    <row r="11" spans="1:40" x14ac:dyDescent="0.15">
      <c r="A11" s="339" t="s">
        <v>290</v>
      </c>
      <c r="B11" s="340" t="s">
        <v>365</v>
      </c>
      <c r="C11" s="359">
        <f>IF(固定資本M!C$40=0,0,固定資本M!C11/固定資本M!C$40)</f>
        <v>0</v>
      </c>
      <c r="D11" s="359">
        <f>IF(固定資本M!D$40=0,0,固定資本M!D11/固定資本M!D$40)</f>
        <v>0</v>
      </c>
      <c r="E11" s="359">
        <f>IF(固定資本M!E$40=0,0,固定資本M!E11/固定資本M!E$40)</f>
        <v>0</v>
      </c>
      <c r="F11" s="359">
        <f>IF(固定資本M!F$40=0,0,固定資本M!F11/固定資本M!F$40)</f>
        <v>0</v>
      </c>
      <c r="G11" s="359">
        <f>IF(固定資本M!G$40=0,0,固定資本M!G11/固定資本M!G$40)</f>
        <v>0</v>
      </c>
      <c r="H11" s="359">
        <f>IF(固定資本M!H$40=0,0,固定資本M!H11/固定資本M!H$40)</f>
        <v>0</v>
      </c>
      <c r="I11" s="359">
        <f>IF(固定資本M!I$40=0,0,固定資本M!I11/固定資本M!I$40)</f>
        <v>0</v>
      </c>
      <c r="J11" s="359">
        <f>IF(固定資本M!J$40=0,0,固定資本M!J11/固定資本M!J$40)</f>
        <v>0</v>
      </c>
      <c r="K11" s="359">
        <f>IF(固定資本M!K$40=0,0,固定資本M!K11/固定資本M!K$40)</f>
        <v>0</v>
      </c>
      <c r="L11" s="359">
        <f>IF(固定資本M!L$40=0,0,固定資本M!L11/固定資本M!L$40)</f>
        <v>0</v>
      </c>
      <c r="M11" s="359">
        <f>IF(固定資本M!M$40=0,0,固定資本M!M11/固定資本M!M$40)</f>
        <v>0</v>
      </c>
      <c r="N11" s="359">
        <f>IF(固定資本M!N$40=0,0,固定資本M!N11/固定資本M!N$40)</f>
        <v>0</v>
      </c>
      <c r="O11" s="359">
        <f>IF(固定資本M!O$40=0,0,固定資本M!O11/固定資本M!O$40)</f>
        <v>0</v>
      </c>
      <c r="P11" s="359">
        <f>IF(固定資本M!P$40=0,0,固定資本M!P11/固定資本M!P$40)</f>
        <v>0</v>
      </c>
      <c r="Q11" s="359">
        <f>IF(固定資本M!Q$40=0,0,固定資本M!Q11/固定資本M!Q$40)</f>
        <v>0</v>
      </c>
      <c r="R11" s="359">
        <f>IF(固定資本M!R$40=0,0,固定資本M!R11/固定資本M!R$40)</f>
        <v>0</v>
      </c>
      <c r="S11" s="359">
        <f>IF(固定資本M!S$40=0,0,固定資本M!S11/固定資本M!S$40)</f>
        <v>0</v>
      </c>
      <c r="T11" s="359">
        <f>IF(固定資本M!T$40=0,0,固定資本M!T11/固定資本M!T$40)</f>
        <v>0</v>
      </c>
      <c r="U11" s="359">
        <f>IF(固定資本M!U$40=0,0,固定資本M!U11/固定資本M!U$40)</f>
        <v>0</v>
      </c>
      <c r="V11" s="359">
        <f>IF(固定資本M!V$40=0,0,固定資本M!V11/固定資本M!V$40)</f>
        <v>0</v>
      </c>
      <c r="W11" s="359">
        <f>IF(固定資本M!W$40=0,0,固定資本M!W11/固定資本M!W$40)</f>
        <v>7.2196390094753371E-2</v>
      </c>
      <c r="X11" s="359">
        <f>IF(固定資本M!X$40=0,0,固定資本M!X11/固定資本M!X$40)</f>
        <v>0</v>
      </c>
      <c r="Y11" s="359">
        <f>IF(固定資本M!Y$40=0,0,固定資本M!Y11/固定資本M!Y$40)</f>
        <v>0</v>
      </c>
      <c r="Z11" s="359">
        <f>IF(固定資本M!Z$40=0,0,固定資本M!Z11/固定資本M!Z$40)</f>
        <v>0</v>
      </c>
      <c r="AA11" s="359">
        <f>IF(固定資本M!AA$40=0,0,固定資本M!AA11/固定資本M!AA$40)</f>
        <v>0</v>
      </c>
      <c r="AB11" s="359">
        <f>IF(固定資本M!AB$40=0,0,固定資本M!AB11/固定資本M!AB$40)</f>
        <v>0</v>
      </c>
      <c r="AC11" s="359">
        <f>IF(固定資本M!AC$40=0,0,固定資本M!AC11/固定資本M!AC$40)</f>
        <v>0</v>
      </c>
      <c r="AD11" s="359">
        <f>IF(固定資本M!AD$40=0,0,固定資本M!AD11/固定資本M!AD$40)</f>
        <v>0</v>
      </c>
      <c r="AE11" s="359">
        <f>IF(固定資本M!AE$40=0,0,固定資本M!AE11/固定資本M!AE$40)</f>
        <v>0</v>
      </c>
      <c r="AF11" s="359">
        <f>IF(固定資本M!AF$40=0,0,固定資本M!AF11/固定資本M!AF$40)</f>
        <v>0</v>
      </c>
      <c r="AG11" s="359">
        <f>IF(固定資本M!AG$40=0,0,固定資本M!AG11/固定資本M!AG$40)</f>
        <v>0</v>
      </c>
      <c r="AH11" s="359">
        <f>IF(固定資本M!AH$40=0,0,固定資本M!AH11/固定資本M!AH$40)</f>
        <v>0</v>
      </c>
      <c r="AI11" s="359">
        <f>IF(固定資本M!AI$40=0,0,固定資本M!AI11/固定資本M!AI$40)</f>
        <v>0</v>
      </c>
      <c r="AJ11" s="359">
        <f>IF(固定資本M!AJ$40=0,0,固定資本M!AJ11/固定資本M!AJ$40)</f>
        <v>0</v>
      </c>
      <c r="AK11" s="359">
        <f>IF(固定資本M!AK$40=0,0,固定資本M!AK11/固定資本M!AK$40)</f>
        <v>0</v>
      </c>
      <c r="AL11" s="359">
        <f>IF(固定資本M!AL$40=0,0,固定資本M!AL11/固定資本M!AL$40)</f>
        <v>0</v>
      </c>
      <c r="AM11" s="360">
        <f>IF(固定資本M!AM$40=0,0,固定資本M!AM11/固定資本M!AM$40)</f>
        <v>3.6982383824763882E-3</v>
      </c>
      <c r="AN11" s="332"/>
    </row>
    <row r="12" spans="1:40" x14ac:dyDescent="0.15">
      <c r="A12" s="339" t="s">
        <v>291</v>
      </c>
      <c r="B12" s="340" t="s">
        <v>366</v>
      </c>
      <c r="C12" s="359">
        <f>IF(固定資本M!C$40=0,0,固定資本M!C12/固定資本M!C$40)</f>
        <v>0</v>
      </c>
      <c r="D12" s="359">
        <f>IF(固定資本M!D$40=0,0,固定資本M!D12/固定資本M!D$40)</f>
        <v>0</v>
      </c>
      <c r="E12" s="359">
        <f>IF(固定資本M!E$40=0,0,固定資本M!E12/固定資本M!E$40)</f>
        <v>0</v>
      </c>
      <c r="F12" s="359">
        <f>IF(固定資本M!F$40=0,0,固定資本M!F12/固定資本M!F$40)</f>
        <v>0</v>
      </c>
      <c r="G12" s="359">
        <f>IF(固定資本M!G$40=0,0,固定資本M!G12/固定資本M!G$40)</f>
        <v>0</v>
      </c>
      <c r="H12" s="359">
        <f>IF(固定資本M!H$40=0,0,固定資本M!H12/固定資本M!H$40)</f>
        <v>0</v>
      </c>
      <c r="I12" s="359">
        <f>IF(固定資本M!I$40=0,0,固定資本M!I12/固定資本M!I$40)</f>
        <v>0</v>
      </c>
      <c r="J12" s="359">
        <f>IF(固定資本M!J$40=0,0,固定資本M!J12/固定資本M!J$40)</f>
        <v>0</v>
      </c>
      <c r="K12" s="359">
        <f>IF(固定資本M!K$40=0,0,固定資本M!K12/固定資本M!K$40)</f>
        <v>0</v>
      </c>
      <c r="L12" s="359">
        <f>IF(固定資本M!L$40=0,0,固定資本M!L12/固定資本M!L$40)</f>
        <v>0</v>
      </c>
      <c r="M12" s="359">
        <f>IF(固定資本M!M$40=0,0,固定資本M!M12/固定資本M!M$40)</f>
        <v>0</v>
      </c>
      <c r="N12" s="359">
        <f>IF(固定資本M!N$40=0,0,固定資本M!N12/固定資本M!N$40)</f>
        <v>0</v>
      </c>
      <c r="O12" s="359">
        <f>IF(固定資本M!O$40=0,0,固定資本M!O12/固定資本M!O$40)</f>
        <v>0</v>
      </c>
      <c r="P12" s="359">
        <f>IF(固定資本M!P$40=0,0,固定資本M!P12/固定資本M!P$40)</f>
        <v>0</v>
      </c>
      <c r="Q12" s="359">
        <f>IF(固定資本M!Q$40=0,0,固定資本M!Q12/固定資本M!Q$40)</f>
        <v>0</v>
      </c>
      <c r="R12" s="359">
        <f>IF(固定資本M!R$40=0,0,固定資本M!R12/固定資本M!R$40)</f>
        <v>0</v>
      </c>
      <c r="S12" s="359">
        <f>IF(固定資本M!S$40=0,0,固定資本M!S12/固定資本M!S$40)</f>
        <v>0</v>
      </c>
      <c r="T12" s="359">
        <f>IF(固定資本M!T$40=0,0,固定資本M!T12/固定資本M!T$40)</f>
        <v>0</v>
      </c>
      <c r="U12" s="359">
        <f>IF(固定資本M!U$40=0,0,固定資本M!U12/固定資本M!U$40)</f>
        <v>0</v>
      </c>
      <c r="V12" s="359">
        <f>IF(固定資本M!V$40=0,0,固定資本M!V12/固定資本M!V$40)</f>
        <v>0</v>
      </c>
      <c r="W12" s="359">
        <f>IF(固定資本M!W$40=0,0,固定資本M!W12/固定資本M!W$40)</f>
        <v>0</v>
      </c>
      <c r="X12" s="359">
        <f>IF(固定資本M!X$40=0,0,固定資本M!X12/固定資本M!X$40)</f>
        <v>0</v>
      </c>
      <c r="Y12" s="359">
        <f>IF(固定資本M!Y$40=0,0,固定資本M!Y12/固定資本M!Y$40)</f>
        <v>0</v>
      </c>
      <c r="Z12" s="359">
        <f>IF(固定資本M!Z$40=0,0,固定資本M!Z12/固定資本M!Z$40)</f>
        <v>0</v>
      </c>
      <c r="AA12" s="359">
        <f>IF(固定資本M!AA$40=0,0,固定資本M!AA12/固定資本M!AA$40)</f>
        <v>0</v>
      </c>
      <c r="AB12" s="359">
        <f>IF(固定資本M!AB$40=0,0,固定資本M!AB12/固定資本M!AB$40)</f>
        <v>0</v>
      </c>
      <c r="AC12" s="359">
        <f>IF(固定資本M!AC$40=0,0,固定資本M!AC12/固定資本M!AC$40)</f>
        <v>0</v>
      </c>
      <c r="AD12" s="359">
        <f>IF(固定資本M!AD$40=0,0,固定資本M!AD12/固定資本M!AD$40)</f>
        <v>0</v>
      </c>
      <c r="AE12" s="359">
        <f>IF(固定資本M!AE$40=0,0,固定資本M!AE12/固定資本M!AE$40)</f>
        <v>0</v>
      </c>
      <c r="AF12" s="359">
        <f>IF(固定資本M!AF$40=0,0,固定資本M!AF12/固定資本M!AF$40)</f>
        <v>0</v>
      </c>
      <c r="AG12" s="359">
        <f>IF(固定資本M!AG$40=0,0,固定資本M!AG12/固定資本M!AG$40)</f>
        <v>0</v>
      </c>
      <c r="AH12" s="359">
        <f>IF(固定資本M!AH$40=0,0,固定資本M!AH12/固定資本M!AH$40)</f>
        <v>0</v>
      </c>
      <c r="AI12" s="359">
        <f>IF(固定資本M!AI$40=0,0,固定資本M!AI12/固定資本M!AI$40)</f>
        <v>0</v>
      </c>
      <c r="AJ12" s="359">
        <f>IF(固定資本M!AJ$40=0,0,固定資本M!AJ12/固定資本M!AJ$40)</f>
        <v>0</v>
      </c>
      <c r="AK12" s="359">
        <f>IF(固定資本M!AK$40=0,0,固定資本M!AK12/固定資本M!AK$40)</f>
        <v>0</v>
      </c>
      <c r="AL12" s="359">
        <f>IF(固定資本M!AL$40=0,0,固定資本M!AL12/固定資本M!AL$40)</f>
        <v>0</v>
      </c>
      <c r="AM12" s="360">
        <f>IF(固定資本M!AM$40=0,0,固定資本M!AM12/固定資本M!AM$40)</f>
        <v>0</v>
      </c>
      <c r="AN12" s="332"/>
    </row>
    <row r="13" spans="1:40" x14ac:dyDescent="0.15">
      <c r="A13" s="339" t="s">
        <v>292</v>
      </c>
      <c r="B13" s="340" t="s">
        <v>367</v>
      </c>
      <c r="C13" s="359">
        <f>IF(固定資本M!C$40=0,0,固定資本M!C13/固定資本M!C$40)</f>
        <v>0</v>
      </c>
      <c r="D13" s="359">
        <f>IF(固定資本M!D$40=0,0,固定資本M!D13/固定資本M!D$40)</f>
        <v>0</v>
      </c>
      <c r="E13" s="359">
        <f>IF(固定資本M!E$40=0,0,固定資本M!E13/固定資本M!E$40)</f>
        <v>0</v>
      </c>
      <c r="F13" s="359">
        <f>IF(固定資本M!F$40=0,0,固定資本M!F13/固定資本M!F$40)</f>
        <v>0</v>
      </c>
      <c r="G13" s="359">
        <f>IF(固定資本M!G$40=0,0,固定資本M!G13/固定資本M!G$40)</f>
        <v>0</v>
      </c>
      <c r="H13" s="359">
        <f>IF(固定資本M!H$40=0,0,固定資本M!H13/固定資本M!H$40)</f>
        <v>0</v>
      </c>
      <c r="I13" s="359">
        <f>IF(固定資本M!I$40=0,0,固定資本M!I13/固定資本M!I$40)</f>
        <v>0</v>
      </c>
      <c r="J13" s="359">
        <f>IF(固定資本M!J$40=0,0,固定資本M!J13/固定資本M!J$40)</f>
        <v>0</v>
      </c>
      <c r="K13" s="359">
        <f>IF(固定資本M!K$40=0,0,固定資本M!K13/固定資本M!K$40)</f>
        <v>0</v>
      </c>
      <c r="L13" s="359">
        <f>IF(固定資本M!L$40=0,0,固定資本M!L13/固定資本M!L$40)</f>
        <v>0</v>
      </c>
      <c r="M13" s="359">
        <f>IF(固定資本M!M$40=0,0,固定資本M!M13/固定資本M!M$40)</f>
        <v>0</v>
      </c>
      <c r="N13" s="359">
        <f>IF(固定資本M!N$40=0,0,固定資本M!N13/固定資本M!N$40)</f>
        <v>0</v>
      </c>
      <c r="O13" s="359">
        <f>IF(固定資本M!O$40=0,0,固定資本M!O13/固定資本M!O$40)</f>
        <v>0</v>
      </c>
      <c r="P13" s="359">
        <f>IF(固定資本M!P$40=0,0,固定資本M!P13/固定資本M!P$40)</f>
        <v>0</v>
      </c>
      <c r="Q13" s="359">
        <f>IF(固定資本M!Q$40=0,0,固定資本M!Q13/固定資本M!Q$40)</f>
        <v>0</v>
      </c>
      <c r="R13" s="359">
        <f>IF(固定資本M!R$40=0,0,固定資本M!R13/固定資本M!R$40)</f>
        <v>0</v>
      </c>
      <c r="S13" s="359">
        <f>IF(固定資本M!S$40=0,0,固定資本M!S13/固定資本M!S$40)</f>
        <v>0</v>
      </c>
      <c r="T13" s="359">
        <f>IF(固定資本M!T$40=0,0,固定資本M!T13/固定資本M!T$40)</f>
        <v>0</v>
      </c>
      <c r="U13" s="359">
        <f>IF(固定資本M!U$40=0,0,固定資本M!U13/固定資本M!U$40)</f>
        <v>0</v>
      </c>
      <c r="V13" s="359">
        <f>IF(固定資本M!V$40=0,0,固定資本M!V13/固定資本M!V$40)</f>
        <v>0</v>
      </c>
      <c r="W13" s="359">
        <f>IF(固定資本M!W$40=0,0,固定資本M!W13/固定資本M!W$40)</f>
        <v>0</v>
      </c>
      <c r="X13" s="359">
        <f>IF(固定資本M!X$40=0,0,固定資本M!X13/固定資本M!X$40)</f>
        <v>0</v>
      </c>
      <c r="Y13" s="359">
        <f>IF(固定資本M!Y$40=0,0,固定資本M!Y13/固定資本M!Y$40)</f>
        <v>0</v>
      </c>
      <c r="Z13" s="359">
        <f>IF(固定資本M!Z$40=0,0,固定資本M!Z13/固定資本M!Z$40)</f>
        <v>0</v>
      </c>
      <c r="AA13" s="359">
        <f>IF(固定資本M!AA$40=0,0,固定資本M!AA13/固定資本M!AA$40)</f>
        <v>0</v>
      </c>
      <c r="AB13" s="359">
        <f>IF(固定資本M!AB$40=0,0,固定資本M!AB13/固定資本M!AB$40)</f>
        <v>0</v>
      </c>
      <c r="AC13" s="359">
        <f>IF(固定資本M!AC$40=0,0,固定資本M!AC13/固定資本M!AC$40)</f>
        <v>0</v>
      </c>
      <c r="AD13" s="359">
        <f>IF(固定資本M!AD$40=0,0,固定資本M!AD13/固定資本M!AD$40)</f>
        <v>0</v>
      </c>
      <c r="AE13" s="359">
        <f>IF(固定資本M!AE$40=0,0,固定資本M!AE13/固定資本M!AE$40)</f>
        <v>0</v>
      </c>
      <c r="AF13" s="359">
        <f>IF(固定資本M!AF$40=0,0,固定資本M!AF13/固定資本M!AF$40)</f>
        <v>0</v>
      </c>
      <c r="AG13" s="359">
        <f>IF(固定資本M!AG$40=0,0,固定資本M!AG13/固定資本M!AG$40)</f>
        <v>0</v>
      </c>
      <c r="AH13" s="359">
        <f>IF(固定資本M!AH$40=0,0,固定資本M!AH13/固定資本M!AH$40)</f>
        <v>0</v>
      </c>
      <c r="AI13" s="359">
        <f>IF(固定資本M!AI$40=0,0,固定資本M!AI13/固定資本M!AI$40)</f>
        <v>0</v>
      </c>
      <c r="AJ13" s="359">
        <f>IF(固定資本M!AJ$40=0,0,固定資本M!AJ13/固定資本M!AJ$40)</f>
        <v>0</v>
      </c>
      <c r="AK13" s="359">
        <f>IF(固定資本M!AK$40=0,0,固定資本M!AK13/固定資本M!AK$40)</f>
        <v>0</v>
      </c>
      <c r="AL13" s="359">
        <f>IF(固定資本M!AL$40=0,0,固定資本M!AL13/固定資本M!AL$40)</f>
        <v>0</v>
      </c>
      <c r="AM13" s="360">
        <f>IF(固定資本M!AM$40=0,0,固定資本M!AM13/固定資本M!AM$40)</f>
        <v>0</v>
      </c>
      <c r="AN13" s="332"/>
    </row>
    <row r="14" spans="1:40" x14ac:dyDescent="0.15">
      <c r="A14" s="339" t="s">
        <v>293</v>
      </c>
      <c r="B14" s="340" t="s">
        <v>368</v>
      </c>
      <c r="C14" s="359">
        <f>IF(固定資本M!C$40=0,0,固定資本M!C14/固定資本M!C$40)</f>
        <v>0</v>
      </c>
      <c r="D14" s="359">
        <f>IF(固定資本M!D$40=0,0,固定資本M!D14/固定資本M!D$40)</f>
        <v>0</v>
      </c>
      <c r="E14" s="359">
        <f>IF(固定資本M!E$40=0,0,固定資本M!E14/固定資本M!E$40)</f>
        <v>0</v>
      </c>
      <c r="F14" s="359">
        <f>IF(固定資本M!F$40=0,0,固定資本M!F14/固定資本M!F$40)</f>
        <v>0</v>
      </c>
      <c r="G14" s="359">
        <f>IF(固定資本M!G$40=0,0,固定資本M!G14/固定資本M!G$40)</f>
        <v>0</v>
      </c>
      <c r="H14" s="359">
        <f>IF(固定資本M!H$40=0,0,固定資本M!H14/固定資本M!H$40)</f>
        <v>0</v>
      </c>
      <c r="I14" s="359">
        <f>IF(固定資本M!I$40=0,0,固定資本M!I14/固定資本M!I$40)</f>
        <v>0</v>
      </c>
      <c r="J14" s="359">
        <f>IF(固定資本M!J$40=0,0,固定資本M!J14/固定資本M!J$40)</f>
        <v>0</v>
      </c>
      <c r="K14" s="359">
        <f>IF(固定資本M!K$40=0,0,固定資本M!K14/固定資本M!K$40)</f>
        <v>0</v>
      </c>
      <c r="L14" s="359">
        <f>IF(固定資本M!L$40=0,0,固定資本M!L14/固定資本M!L$40)</f>
        <v>0</v>
      </c>
      <c r="M14" s="359">
        <f>IF(固定資本M!M$40=0,0,固定資本M!M14/固定資本M!M$40)</f>
        <v>0</v>
      </c>
      <c r="N14" s="359">
        <f>IF(固定資本M!N$40=0,0,固定資本M!N14/固定資本M!N$40)</f>
        <v>0</v>
      </c>
      <c r="O14" s="359">
        <f>IF(固定資本M!O$40=0,0,固定資本M!O14/固定資本M!O$40)</f>
        <v>0</v>
      </c>
      <c r="P14" s="359">
        <f>IF(固定資本M!P$40=0,0,固定資本M!P14/固定資本M!P$40)</f>
        <v>0</v>
      </c>
      <c r="Q14" s="359">
        <f>IF(固定資本M!Q$40=0,0,固定資本M!Q14/固定資本M!Q$40)</f>
        <v>0</v>
      </c>
      <c r="R14" s="359">
        <f>IF(固定資本M!R$40=0,0,固定資本M!R14/固定資本M!R$40)</f>
        <v>0</v>
      </c>
      <c r="S14" s="359">
        <f>IF(固定資本M!S$40=0,0,固定資本M!S14/固定資本M!S$40)</f>
        <v>0</v>
      </c>
      <c r="T14" s="359">
        <f>IF(固定資本M!T$40=0,0,固定資本M!T14/固定資本M!T$40)</f>
        <v>0</v>
      </c>
      <c r="U14" s="359">
        <f>IF(固定資本M!U$40=0,0,固定資本M!U14/固定資本M!U$40)</f>
        <v>0</v>
      </c>
      <c r="V14" s="359">
        <f>IF(固定資本M!V$40=0,0,固定資本M!V14/固定資本M!V$40)</f>
        <v>0</v>
      </c>
      <c r="W14" s="359">
        <f>IF(固定資本M!W$40=0,0,固定資本M!W14/固定資本M!W$40)</f>
        <v>0</v>
      </c>
      <c r="X14" s="359">
        <f>IF(固定資本M!X$40=0,0,固定資本M!X14/固定資本M!X$40)</f>
        <v>0</v>
      </c>
      <c r="Y14" s="359">
        <f>IF(固定資本M!Y$40=0,0,固定資本M!Y14/固定資本M!Y$40)</f>
        <v>0</v>
      </c>
      <c r="Z14" s="359">
        <f>IF(固定資本M!Z$40=0,0,固定資本M!Z14/固定資本M!Z$40)</f>
        <v>0</v>
      </c>
      <c r="AA14" s="359">
        <f>IF(固定資本M!AA$40=0,0,固定資本M!AA14/固定資本M!AA$40)</f>
        <v>0</v>
      </c>
      <c r="AB14" s="359">
        <f>IF(固定資本M!AB$40=0,0,固定資本M!AB14/固定資本M!AB$40)</f>
        <v>0</v>
      </c>
      <c r="AC14" s="359">
        <f>IF(固定資本M!AC$40=0,0,固定資本M!AC14/固定資本M!AC$40)</f>
        <v>0</v>
      </c>
      <c r="AD14" s="359">
        <f>IF(固定資本M!AD$40=0,0,固定資本M!AD14/固定資本M!AD$40)</f>
        <v>0</v>
      </c>
      <c r="AE14" s="359">
        <f>IF(固定資本M!AE$40=0,0,固定資本M!AE14/固定資本M!AE$40)</f>
        <v>0</v>
      </c>
      <c r="AF14" s="359">
        <f>IF(固定資本M!AF$40=0,0,固定資本M!AF14/固定資本M!AF$40)</f>
        <v>0</v>
      </c>
      <c r="AG14" s="359">
        <f>IF(固定資本M!AG$40=0,0,固定資本M!AG14/固定資本M!AG$40)</f>
        <v>0</v>
      </c>
      <c r="AH14" s="359">
        <f>IF(固定資本M!AH$40=0,0,固定資本M!AH14/固定資本M!AH$40)</f>
        <v>0</v>
      </c>
      <c r="AI14" s="359">
        <f>IF(固定資本M!AI$40=0,0,固定資本M!AI14/固定資本M!AI$40)</f>
        <v>0</v>
      </c>
      <c r="AJ14" s="359">
        <f>IF(固定資本M!AJ$40=0,0,固定資本M!AJ14/固定資本M!AJ$40)</f>
        <v>0</v>
      </c>
      <c r="AK14" s="359">
        <f>IF(固定資本M!AK$40=0,0,固定資本M!AK14/固定資本M!AK$40)</f>
        <v>0</v>
      </c>
      <c r="AL14" s="359">
        <f>IF(固定資本M!AL$40=0,0,固定資本M!AL14/固定資本M!AL$40)</f>
        <v>0</v>
      </c>
      <c r="AM14" s="360">
        <f>IF(固定資本M!AM$40=0,0,固定資本M!AM14/固定資本M!AM$40)</f>
        <v>0</v>
      </c>
      <c r="AN14" s="332"/>
    </row>
    <row r="15" spans="1:40" x14ac:dyDescent="0.15">
      <c r="A15" s="339" t="s">
        <v>294</v>
      </c>
      <c r="B15" s="340" t="s">
        <v>369</v>
      </c>
      <c r="C15" s="359">
        <f>IF(固定資本M!C$40=0,0,固定資本M!C15/固定資本M!C$40)</f>
        <v>0</v>
      </c>
      <c r="D15" s="359">
        <f>IF(固定資本M!D$40=0,0,固定資本M!D15/固定資本M!D$40)</f>
        <v>0</v>
      </c>
      <c r="E15" s="359">
        <f>IF(固定資本M!E$40=0,0,固定資本M!E15/固定資本M!E$40)</f>
        <v>0</v>
      </c>
      <c r="F15" s="359">
        <f>IF(固定資本M!F$40=0,0,固定資本M!F15/固定資本M!F$40)</f>
        <v>0</v>
      </c>
      <c r="G15" s="359">
        <f>IF(固定資本M!G$40=0,0,固定資本M!G15/固定資本M!G$40)</f>
        <v>0</v>
      </c>
      <c r="H15" s="359">
        <f>IF(固定資本M!H$40=0,0,固定資本M!H15/固定資本M!H$40)</f>
        <v>0</v>
      </c>
      <c r="I15" s="359">
        <f>IF(固定資本M!I$40=0,0,固定資本M!I15/固定資本M!I$40)</f>
        <v>0</v>
      </c>
      <c r="J15" s="359">
        <f>IF(固定資本M!J$40=0,0,固定資本M!J15/固定資本M!J$40)</f>
        <v>0</v>
      </c>
      <c r="K15" s="359">
        <f>IF(固定資本M!K$40=0,0,固定資本M!K15/固定資本M!K$40)</f>
        <v>0</v>
      </c>
      <c r="L15" s="359">
        <f>IF(固定資本M!L$40=0,0,固定資本M!L15/固定資本M!L$40)</f>
        <v>0</v>
      </c>
      <c r="M15" s="359">
        <f>IF(固定資本M!M$40=0,0,固定資本M!M15/固定資本M!M$40)</f>
        <v>0</v>
      </c>
      <c r="N15" s="359">
        <f>IF(固定資本M!N$40=0,0,固定資本M!N15/固定資本M!N$40)</f>
        <v>0</v>
      </c>
      <c r="O15" s="359">
        <f>IF(固定資本M!O$40=0,0,固定資本M!O15/固定資本M!O$40)</f>
        <v>0</v>
      </c>
      <c r="P15" s="359">
        <f>IF(固定資本M!P$40=0,0,固定資本M!P15/固定資本M!P$40)</f>
        <v>0</v>
      </c>
      <c r="Q15" s="359">
        <f>IF(固定資本M!Q$40=0,0,固定資本M!Q15/固定資本M!Q$40)</f>
        <v>0</v>
      </c>
      <c r="R15" s="359">
        <f>IF(固定資本M!R$40=0,0,固定資本M!R15/固定資本M!R$40)</f>
        <v>0</v>
      </c>
      <c r="S15" s="359">
        <f>IF(固定資本M!S$40=0,0,固定資本M!S15/固定資本M!S$40)</f>
        <v>0</v>
      </c>
      <c r="T15" s="359">
        <f>IF(固定資本M!T$40=0,0,固定資本M!T15/固定資本M!T$40)</f>
        <v>0</v>
      </c>
      <c r="U15" s="359">
        <f>IF(固定資本M!U$40=0,0,固定資本M!U15/固定資本M!U$40)</f>
        <v>0</v>
      </c>
      <c r="V15" s="359">
        <f>IF(固定資本M!V$40=0,0,固定資本M!V15/固定資本M!V$40)</f>
        <v>0</v>
      </c>
      <c r="W15" s="359">
        <f>IF(固定資本M!W$40=0,0,固定資本M!W15/固定資本M!W$40)</f>
        <v>0</v>
      </c>
      <c r="X15" s="359">
        <f>IF(固定資本M!X$40=0,0,固定資本M!X15/固定資本M!X$40)</f>
        <v>0</v>
      </c>
      <c r="Y15" s="359">
        <f>IF(固定資本M!Y$40=0,0,固定資本M!Y15/固定資本M!Y$40)</f>
        <v>0</v>
      </c>
      <c r="Z15" s="359">
        <f>IF(固定資本M!Z$40=0,0,固定資本M!Z15/固定資本M!Z$40)</f>
        <v>0</v>
      </c>
      <c r="AA15" s="359">
        <f>IF(固定資本M!AA$40=0,0,固定資本M!AA15/固定資本M!AA$40)</f>
        <v>0</v>
      </c>
      <c r="AB15" s="359">
        <f>IF(固定資本M!AB$40=0,0,固定資本M!AB15/固定資本M!AB$40)</f>
        <v>0</v>
      </c>
      <c r="AC15" s="359">
        <f>IF(固定資本M!AC$40=0,0,固定資本M!AC15/固定資本M!AC$40)</f>
        <v>0</v>
      </c>
      <c r="AD15" s="359">
        <f>IF(固定資本M!AD$40=0,0,固定資本M!AD15/固定資本M!AD$40)</f>
        <v>0</v>
      </c>
      <c r="AE15" s="359">
        <f>IF(固定資本M!AE$40=0,0,固定資本M!AE15/固定資本M!AE$40)</f>
        <v>0</v>
      </c>
      <c r="AF15" s="359">
        <f>IF(固定資本M!AF$40=0,0,固定資本M!AF15/固定資本M!AF$40)</f>
        <v>0</v>
      </c>
      <c r="AG15" s="359">
        <f>IF(固定資本M!AG$40=0,0,固定資本M!AG15/固定資本M!AG$40)</f>
        <v>0</v>
      </c>
      <c r="AH15" s="359">
        <f>IF(固定資本M!AH$40=0,0,固定資本M!AH15/固定資本M!AH$40)</f>
        <v>0</v>
      </c>
      <c r="AI15" s="359">
        <f>IF(固定資本M!AI$40=0,0,固定資本M!AI15/固定資本M!AI$40)</f>
        <v>0</v>
      </c>
      <c r="AJ15" s="359">
        <f>IF(固定資本M!AJ$40=0,0,固定資本M!AJ15/固定資本M!AJ$40)</f>
        <v>0</v>
      </c>
      <c r="AK15" s="359">
        <f>IF(固定資本M!AK$40=0,0,固定資本M!AK15/固定資本M!AK$40)</f>
        <v>0</v>
      </c>
      <c r="AL15" s="359">
        <f>IF(固定資本M!AL$40=0,0,固定資本M!AL15/固定資本M!AL$40)</f>
        <v>0</v>
      </c>
      <c r="AM15" s="360">
        <f>IF(固定資本M!AM$40=0,0,固定資本M!AM15/固定資本M!AM$40)</f>
        <v>0</v>
      </c>
      <c r="AN15" s="332"/>
    </row>
    <row r="16" spans="1:40" x14ac:dyDescent="0.15">
      <c r="A16" s="339" t="s">
        <v>295</v>
      </c>
      <c r="B16" s="340" t="s">
        <v>370</v>
      </c>
      <c r="C16" s="359">
        <f>IF(固定資本M!C$40=0,0,固定資本M!C16/固定資本M!C$40)</f>
        <v>2.7564595453292518E-4</v>
      </c>
      <c r="D16" s="359">
        <f>IF(固定資本M!D$40=0,0,固定資本M!D16/固定資本M!D$40)</f>
        <v>7.0795976383118304E-3</v>
      </c>
      <c r="E16" s="359">
        <f>IF(固定資本M!E$40=0,0,固定資本M!E16/固定資本M!E$40)</f>
        <v>2.4521905138079722E-3</v>
      </c>
      <c r="F16" s="359">
        <f>IF(固定資本M!F$40=0,0,固定資本M!F16/固定資本M!F$40)</f>
        <v>4.9704197503848951E-3</v>
      </c>
      <c r="G16" s="359">
        <f>IF(固定資本M!G$40=0,0,固定資本M!G16/固定資本M!G$40)</f>
        <v>1.6181251346001988E-2</v>
      </c>
      <c r="H16" s="359">
        <f>IF(固定資本M!H$40=0,0,固定資本M!H16/固定資本M!H$40)</f>
        <v>2.2525725832855135E-2</v>
      </c>
      <c r="I16" s="359">
        <f>IF(固定資本M!I$40=0,0,固定資本M!I16/固定資本M!I$40)</f>
        <v>1.5223771849631916E-2</v>
      </c>
      <c r="J16" s="359">
        <f>IF(固定資本M!J$40=0,0,固定資本M!J16/固定資本M!J$40)</f>
        <v>2.6656214293767908E-4</v>
      </c>
      <c r="K16" s="359">
        <f>IF(固定資本M!K$40=0,0,固定資本M!K16/固定資本M!K$40)</f>
        <v>3.7564204738739452E-3</v>
      </c>
      <c r="L16" s="359">
        <f>IF(固定資本M!L$40=0,0,固定資本M!L16/固定資本M!L$40)</f>
        <v>6.7981913270182279E-3</v>
      </c>
      <c r="M16" s="359">
        <f>IF(固定資本M!M$40=0,0,固定資本M!M16/固定資本M!M$40)</f>
        <v>1.4047083114729127E-3</v>
      </c>
      <c r="N16" s="359">
        <f>IF(固定資本M!N$40=0,0,固定資本M!N16/固定資本M!N$40)</f>
        <v>2.0285612199029517E-3</v>
      </c>
      <c r="O16" s="359">
        <f>IF(固定資本M!O$40=0,0,固定資本M!O16/固定資本M!O$40)</f>
        <v>2.8968967939820765E-2</v>
      </c>
      <c r="P16" s="359">
        <f>IF(固定資本M!P$40=0,0,固定資本M!P16/固定資本M!P$40)</f>
        <v>3.1317367370117788E-3</v>
      </c>
      <c r="Q16" s="359">
        <f>IF(固定資本M!Q$40=0,0,固定資本M!Q16/固定資本M!Q$40)</f>
        <v>9.7037957219237069E-4</v>
      </c>
      <c r="R16" s="359">
        <f>IF(固定資本M!R$40=0,0,固定資本M!R16/固定資本M!R$40)</f>
        <v>1.4309982797231088E-3</v>
      </c>
      <c r="S16" s="359">
        <f>IF(固定資本M!S$40=0,0,固定資本M!S16/固定資本M!S$40)</f>
        <v>9.0180664173861744E-4</v>
      </c>
      <c r="T16" s="359">
        <f>IF(固定資本M!T$40=0,0,固定資本M!T16/固定資本M!T$40)</f>
        <v>8.0277049606424942E-4</v>
      </c>
      <c r="U16" s="359">
        <f>IF(固定資本M!U$40=0,0,固定資本M!U16/固定資本M!U$40)</f>
        <v>1.071681584855569E-2</v>
      </c>
      <c r="V16" s="359">
        <f>IF(固定資本M!V$40=0,0,固定資本M!V16/固定資本M!V$40)</f>
        <v>3.5400860261267102E-3</v>
      </c>
      <c r="W16" s="359">
        <f>IF(固定資本M!W$40=0,0,固定資本M!W16/固定資本M!W$40)</f>
        <v>1.2754106822396812E-4</v>
      </c>
      <c r="X16" s="359">
        <f>IF(固定資本M!X$40=0,0,固定資本M!X16/固定資本M!X$40)</f>
        <v>0</v>
      </c>
      <c r="Y16" s="359">
        <f>IF(固定資本M!Y$40=0,0,固定資本M!Y16/固定資本M!Y$40)</f>
        <v>1.96861656477469E-3</v>
      </c>
      <c r="Z16" s="359">
        <f>IF(固定資本M!Z$40=0,0,固定資本M!Z16/固定資本M!Z$40)</f>
        <v>6.8515102351753695E-3</v>
      </c>
      <c r="AA16" s="359">
        <f>IF(固定資本M!AA$40=0,0,固定資本M!AA16/固定資本M!AA$40)</f>
        <v>4.5801687940406101E-3</v>
      </c>
      <c r="AB16" s="359">
        <f>IF(固定資本M!AB$40=0,0,固定資本M!AB16/固定資本M!AB$40)</f>
        <v>4.4440507495414928E-3</v>
      </c>
      <c r="AC16" s="359">
        <f>IF(固定資本M!AC$40=0,0,固定資本M!AC16/固定資本M!AC$40)</f>
        <v>3.1455061893408678E-3</v>
      </c>
      <c r="AD16" s="359">
        <f>IF(固定資本M!AD$40=0,0,固定資本M!AD16/固定資本M!AD$40)</f>
        <v>1.9094983927455383E-3</v>
      </c>
      <c r="AE16" s="359">
        <f>IF(固定資本M!AE$40=0,0,固定資本M!AE16/固定資本M!AE$40)</f>
        <v>0</v>
      </c>
      <c r="AF16" s="359">
        <f>IF(固定資本M!AF$40=0,0,固定資本M!AF16/固定資本M!AF$40)</f>
        <v>3.1212688145759492E-3</v>
      </c>
      <c r="AG16" s="359">
        <f>IF(固定資本M!AG$40=0,0,固定資本M!AG16/固定資本M!AG$40)</f>
        <v>4.5632003344940036E-3</v>
      </c>
      <c r="AH16" s="359">
        <f>IF(固定資本M!AH$40=0,0,固定資本M!AH16/固定資本M!AH$40)</f>
        <v>1.314959112164956E-3</v>
      </c>
      <c r="AI16" s="359">
        <f>IF(固定資本M!AI$40=0,0,固定資本M!AI16/固定資本M!AI$40)</f>
        <v>7.2399267048770923E-3</v>
      </c>
      <c r="AJ16" s="359">
        <f>IF(固定資本M!AJ$40=0,0,固定資本M!AJ16/固定資本M!AJ$40)</f>
        <v>1.7994580230508903E-2</v>
      </c>
      <c r="AK16" s="359">
        <f>IF(固定資本M!AK$40=0,0,固定資本M!AK16/固定資本M!AK$40)</f>
        <v>0</v>
      </c>
      <c r="AL16" s="359">
        <f>IF(固定資本M!AL$40=0,0,固定資本M!AL16/固定資本M!AL$40)</f>
        <v>4.261163853727145E-2</v>
      </c>
      <c r="AM16" s="360">
        <f>IF(固定資本M!AM$40=0,0,固定資本M!AM16/固定資本M!AM$40)</f>
        <v>4.8972385202786127E-3</v>
      </c>
      <c r="AN16" s="332"/>
    </row>
    <row r="17" spans="1:40" x14ac:dyDescent="0.15">
      <c r="A17" s="339" t="s">
        <v>296</v>
      </c>
      <c r="B17" s="340" t="s">
        <v>335</v>
      </c>
      <c r="C17" s="359">
        <f>IF(固定資本M!C$40=0,0,固定資本M!C17/固定資本M!C$40)</f>
        <v>0.35247718667034195</v>
      </c>
      <c r="D17" s="359">
        <f>IF(固定資本M!D$40=0,0,固定資本M!D17/固定資本M!D$40)</f>
        <v>0.39848020992783728</v>
      </c>
      <c r="E17" s="359">
        <f>IF(固定資本M!E$40=0,0,固定資本M!E17/固定資本M!E$40)</f>
        <v>0.40208792776186869</v>
      </c>
      <c r="F17" s="359">
        <f>IF(固定資本M!F$40=0,0,固定資本M!F17/固定資本M!F$40)</f>
        <v>0.24323014762771869</v>
      </c>
      <c r="G17" s="359">
        <f>IF(固定資本M!G$40=0,0,固定資本M!G17/固定資本M!G$40)</f>
        <v>0.31624175734019749</v>
      </c>
      <c r="H17" s="359">
        <f>IF(固定資本M!H$40=0,0,固定資本M!H17/固定資本M!H$40)</f>
        <v>0.24304619208387168</v>
      </c>
      <c r="I17" s="359">
        <f>IF(固定資本M!I$40=0,0,固定資本M!I17/固定資本M!I$40)</f>
        <v>0.21288260484042809</v>
      </c>
      <c r="J17" s="359">
        <f>IF(固定資本M!J$40=0,0,固定資本M!J17/固定資本M!J$40)</f>
        <v>0.16912624436357568</v>
      </c>
      <c r="K17" s="359">
        <f>IF(固定資本M!K$40=0,0,固定資本M!K17/固定資本M!K$40)</f>
        <v>0.40182820476758874</v>
      </c>
      <c r="L17" s="359">
        <f>IF(固定資本M!L$40=0,0,固定資本M!L17/固定資本M!L$40)</f>
        <v>0.27230524333420025</v>
      </c>
      <c r="M17" s="359">
        <f>IF(固定資本M!M$40=0,0,固定資本M!M17/固定資本M!M$40)</f>
        <v>0.31386486593215651</v>
      </c>
      <c r="N17" s="359">
        <f>IF(固定資本M!N$40=0,0,固定資本M!N17/固定資本M!N$40)</f>
        <v>0.20734162430892528</v>
      </c>
      <c r="O17" s="359">
        <f>IF(固定資本M!O$40=0,0,固定資本M!O17/固定資本M!O$40)</f>
        <v>0.22361475236610176</v>
      </c>
      <c r="P17" s="359">
        <f>IF(固定資本M!P$40=0,0,固定資本M!P17/固定資本M!P$40)</f>
        <v>0.27636157243033438</v>
      </c>
      <c r="Q17" s="359">
        <f>IF(固定資本M!Q$40=0,0,固定資本M!Q17/固定資本M!Q$40)</f>
        <v>0.47825969478910507</v>
      </c>
      <c r="R17" s="359">
        <f>IF(固定資本M!R$40=0,0,固定資本M!R17/固定資本M!R$40)</f>
        <v>0.13965497797293741</v>
      </c>
      <c r="S17" s="359">
        <f>IF(固定資本M!S$40=0,0,固定資本M!S17/固定資本M!S$40)</f>
        <v>8.8910582431744795E-2</v>
      </c>
      <c r="T17" s="359">
        <f>IF(固定資本M!T$40=0,0,固定資本M!T17/固定資本M!T$40)</f>
        <v>0.29277022653007534</v>
      </c>
      <c r="U17" s="359">
        <f>IF(固定資本M!U$40=0,0,固定資本M!U17/固定資本M!U$40)</f>
        <v>0.24516253730878373</v>
      </c>
      <c r="V17" s="359">
        <f>IF(固定資本M!V$40=0,0,固定資本M!V17/固定資本M!V$40)</f>
        <v>0.19685755085488896</v>
      </c>
      <c r="W17" s="359">
        <f>IF(固定資本M!W$40=0,0,固定資本M!W17/固定資本M!W$40)</f>
        <v>0.18713318545714577</v>
      </c>
      <c r="X17" s="359">
        <f>IF(固定資本M!X$40=0,0,固定資本M!X17/固定資本M!X$40)</f>
        <v>0.13250342175584956</v>
      </c>
      <c r="Y17" s="359">
        <f>IF(固定資本M!Y$40=0,0,固定資本M!Y17/固定資本M!Y$40)</f>
        <v>0.36390375181445417</v>
      </c>
      <c r="Z17" s="359">
        <f>IF(固定資本M!Z$40=0,0,固定資本M!Z17/固定資本M!Z$40)</f>
        <v>0.12129513769127448</v>
      </c>
      <c r="AA17" s="359">
        <f>IF(固定資本M!AA$40=0,0,固定資本M!AA17/固定資本M!AA$40)</f>
        <v>2.6524049527581334E-2</v>
      </c>
      <c r="AB17" s="359">
        <f>IF(固定資本M!AB$40=0,0,固定資本M!AB17/固定資本M!AB$40)</f>
        <v>5.8572361662846528E-3</v>
      </c>
      <c r="AC17" s="359">
        <f>IF(固定資本M!AC$40=0,0,固定資本M!AC17/固定資本M!AC$40)</f>
        <v>4.0567945629348207E-2</v>
      </c>
      <c r="AD17" s="359">
        <f>IF(固定資本M!AD$40=0,0,固定資本M!AD17/固定資本M!AD$40)</f>
        <v>2.2560967393146569E-2</v>
      </c>
      <c r="AE17" s="359">
        <f>IF(固定資本M!AE$40=0,0,固定資本M!AE17/固定資本M!AE$40)</f>
        <v>0</v>
      </c>
      <c r="AF17" s="359">
        <f>IF(固定資本M!AF$40=0,0,固定資本M!AF17/固定資本M!AF$40)</f>
        <v>8.8663589271108526E-2</v>
      </c>
      <c r="AG17" s="359">
        <f>IF(固定資本M!AG$40=0,0,固定資本M!AG17/固定資本M!AG$40)</f>
        <v>1.4954800906052744E-2</v>
      </c>
      <c r="AH17" s="359">
        <f>IF(固定資本M!AH$40=0,0,固定資本M!AH17/固定資本M!AH$40)</f>
        <v>6.2051283405374434E-2</v>
      </c>
      <c r="AI17" s="359">
        <f>IF(固定資本M!AI$40=0,0,固定資本M!AI17/固定資本M!AI$40)</f>
        <v>0.22199164665244142</v>
      </c>
      <c r="AJ17" s="359">
        <f>IF(固定資本M!AJ$40=0,0,固定資本M!AJ17/固定資本M!AJ$40)</f>
        <v>0.3383824374092993</v>
      </c>
      <c r="AK17" s="359">
        <f>IF(固定資本M!AK$40=0,0,固定資本M!AK17/固定資本M!AK$40)</f>
        <v>0</v>
      </c>
      <c r="AL17" s="359">
        <f>IF(固定資本M!AL$40=0,0,固定資本M!AL17/固定資本M!AL$40)</f>
        <v>0.24303357946554149</v>
      </c>
      <c r="AM17" s="360">
        <f>IF(固定資本M!AM$40=0,0,固定資本M!AM17/固定資本M!AM$40)</f>
        <v>0.17592339294331827</v>
      </c>
      <c r="AN17" s="332"/>
    </row>
    <row r="18" spans="1:40" x14ac:dyDescent="0.15">
      <c r="A18" s="339" t="s">
        <v>297</v>
      </c>
      <c r="B18" s="340" t="s">
        <v>371</v>
      </c>
      <c r="C18" s="359">
        <f>IF(固定資本M!C$40=0,0,固定資本M!C18/固定資本M!C$40)</f>
        <v>2.8594640862336608E-3</v>
      </c>
      <c r="D18" s="359">
        <f>IF(固定資本M!D$40=0,0,固定資本M!D18/固定資本M!D$40)</f>
        <v>0</v>
      </c>
      <c r="E18" s="359">
        <f>IF(固定資本M!E$40=0,0,固定資本M!E18/固定資本M!E$40)</f>
        <v>0</v>
      </c>
      <c r="F18" s="359">
        <f>IF(固定資本M!F$40=0,0,固定資本M!F18/固定資本M!F$40)</f>
        <v>0</v>
      </c>
      <c r="G18" s="359">
        <f>IF(固定資本M!G$40=0,0,固定資本M!G18/固定資本M!G$40)</f>
        <v>1.8141543005404518E-3</v>
      </c>
      <c r="H18" s="359">
        <f>IF(固定資本M!H$40=0,0,固定資本M!H18/固定資本M!H$40)</f>
        <v>0</v>
      </c>
      <c r="I18" s="359">
        <f>IF(固定資本M!I$40=0,0,固定資本M!I18/固定資本M!I$40)</f>
        <v>0</v>
      </c>
      <c r="J18" s="359">
        <f>IF(固定資本M!J$40=0,0,固定資本M!J18/固定資本M!J$40)</f>
        <v>6.7295288708329971E-4</v>
      </c>
      <c r="K18" s="359">
        <f>IF(固定資本M!K$40=0,0,固定資本M!K18/固定資本M!K$40)</f>
        <v>1.5987325536807512E-4</v>
      </c>
      <c r="L18" s="359">
        <f>IF(固定資本M!L$40=0,0,固定資本M!L18/固定資本M!L$40)</f>
        <v>4.2615995412513433E-4</v>
      </c>
      <c r="M18" s="359">
        <f>IF(固定資本M!M$40=0,0,固定資本M!M18/固定資本M!M$40)</f>
        <v>1.0968491175643341E-3</v>
      </c>
      <c r="N18" s="359">
        <f>IF(固定資本M!N$40=0,0,固定資本M!N18/固定資本M!N$40)</f>
        <v>1.6635738792007161E-3</v>
      </c>
      <c r="O18" s="359">
        <f>IF(固定資本M!O$40=0,0,固定資本M!O18/固定資本M!O$40)</f>
        <v>0</v>
      </c>
      <c r="P18" s="359">
        <f>IF(固定資本M!P$40=0,0,固定資本M!P18/固定資本M!P$40)</f>
        <v>5.499397844325268E-4</v>
      </c>
      <c r="Q18" s="359">
        <f>IF(固定資本M!Q$40=0,0,固定資本M!Q18/固定資本M!Q$40)</f>
        <v>8.3071029516351338E-3</v>
      </c>
      <c r="R18" s="359">
        <f>IF(固定資本M!R$40=0,0,固定資本M!R18/固定資本M!R$40)</f>
        <v>2.3135128555343333E-3</v>
      </c>
      <c r="S18" s="359">
        <f>IF(固定資本M!S$40=0,0,固定資本M!S18/固定資本M!S$40)</f>
        <v>6.6719483921333445E-3</v>
      </c>
      <c r="T18" s="359">
        <f>IF(固定資本M!T$40=0,0,固定資本M!T18/固定資本M!T$40)</f>
        <v>1.1285758397447527E-4</v>
      </c>
      <c r="U18" s="359">
        <f>IF(固定資本M!U$40=0,0,固定資本M!U18/固定資本M!U$40)</f>
        <v>1.0494780164705751E-3</v>
      </c>
      <c r="V18" s="359">
        <f>IF(固定資本M!V$40=0,0,固定資本M!V18/固定資本M!V$40)</f>
        <v>6.4121005001438396E-5</v>
      </c>
      <c r="W18" s="359">
        <f>IF(固定資本M!W$40=0,0,固定資本M!W18/固定資本M!W$40)</f>
        <v>6.6235613581859073E-5</v>
      </c>
      <c r="X18" s="359">
        <f>IF(固定資本M!X$40=0,0,固定資本M!X18/固定資本M!X$40)</f>
        <v>0</v>
      </c>
      <c r="Y18" s="359">
        <f>IF(固定資本M!Y$40=0,0,固定資本M!Y18/固定資本M!Y$40)</f>
        <v>0</v>
      </c>
      <c r="Z18" s="359">
        <f>IF(固定資本M!Z$40=0,0,固定資本M!Z18/固定資本M!Z$40)</f>
        <v>1.4217417895214898E-4</v>
      </c>
      <c r="AA18" s="359">
        <f>IF(固定資本M!AA$40=0,0,固定資本M!AA18/固定資本M!AA$40)</f>
        <v>0</v>
      </c>
      <c r="AB18" s="359">
        <f>IF(固定資本M!AB$40=0,0,固定資本M!AB18/固定資本M!AB$40)</f>
        <v>0</v>
      </c>
      <c r="AC18" s="359">
        <f>IF(固定資本M!AC$40=0,0,固定資本M!AC18/固定資本M!AC$40)</f>
        <v>1.7108861127935172E-4</v>
      </c>
      <c r="AD18" s="359">
        <f>IF(固定資本M!AD$40=0,0,固定資本M!AD18/固定資本M!AD$40)</f>
        <v>3.486670805399889E-3</v>
      </c>
      <c r="AE18" s="359">
        <f>IF(固定資本M!AE$40=0,0,固定資本M!AE18/固定資本M!AE$40)</f>
        <v>0</v>
      </c>
      <c r="AF18" s="359">
        <f>IF(固定資本M!AF$40=0,0,固定資本M!AF18/固定資本M!AF$40)</f>
        <v>3.6390985926086097E-3</v>
      </c>
      <c r="AG18" s="359">
        <f>IF(固定資本M!AG$40=0,0,固定資本M!AG18/固定資本M!AG$40)</f>
        <v>0.17535946764963725</v>
      </c>
      <c r="AH18" s="359">
        <f>IF(固定資本M!AH$40=0,0,固定資本M!AH18/固定資本M!AH$40)</f>
        <v>6.9972723840103083E-4</v>
      </c>
      <c r="AI18" s="359">
        <f>IF(固定資本M!AI$40=0,0,固定資本M!AI18/固定資本M!AI$40)</f>
        <v>1.4332019251930455E-2</v>
      </c>
      <c r="AJ18" s="359">
        <f>IF(固定資本M!AJ$40=0,0,固定資本M!AJ18/固定資本M!AJ$40)</f>
        <v>5.4872489144197267E-3</v>
      </c>
      <c r="AK18" s="359">
        <f>IF(固定資本M!AK$40=0,0,固定資本M!AK18/固定資本M!AK$40)</f>
        <v>0</v>
      </c>
      <c r="AL18" s="359">
        <f>IF(固定資本M!AL$40=0,0,固定資本M!AL18/固定資本M!AL$40)</f>
        <v>2.1976090014064698E-5</v>
      </c>
      <c r="AM18" s="360">
        <f>IF(固定資本M!AM$40=0,0,固定資本M!AM18/固定資本M!AM$40)</f>
        <v>1.2452731366366704E-2</v>
      </c>
      <c r="AN18" s="332"/>
    </row>
    <row r="19" spans="1:40" x14ac:dyDescent="0.15">
      <c r="A19" s="339" t="s">
        <v>298</v>
      </c>
      <c r="B19" s="340" t="s">
        <v>372</v>
      </c>
      <c r="C19" s="359">
        <f>IF(固定資本M!C$40=0,0,固定資本M!C19/固定資本M!C$40)</f>
        <v>4.5053605884315742E-3</v>
      </c>
      <c r="D19" s="359">
        <f>IF(固定資本M!D$40=0,0,固定資本M!D19/固定資本M!D$40)</f>
        <v>9.4030177126612734E-3</v>
      </c>
      <c r="E19" s="359">
        <f>IF(固定資本M!E$40=0,0,固定資本M!E19/固定資本M!E$40)</f>
        <v>5.6120601691846874E-3</v>
      </c>
      <c r="F19" s="359">
        <f>IF(固定資本M!F$40=0,0,固定資本M!F19/固定資本M!F$40)</f>
        <v>2.6243191072000752E-2</v>
      </c>
      <c r="G19" s="359">
        <f>IF(固定資本M!G$40=0,0,固定資本M!G19/固定資本M!G$40)</f>
        <v>5.6107516075109477E-2</v>
      </c>
      <c r="H19" s="359">
        <f>IF(固定資本M!H$40=0,0,固定資本M!H19/固定資本M!H$40)</f>
        <v>7.3635905975293348E-2</v>
      </c>
      <c r="I19" s="359">
        <f>IF(固定資本M!I$40=0,0,固定資本M!I19/固定資本M!I$40)</f>
        <v>0.11582659142305286</v>
      </c>
      <c r="J19" s="359">
        <f>IF(固定資本M!J$40=0,0,固定資本M!J19/固定資本M!J$40)</f>
        <v>5.3847106524535705E-2</v>
      </c>
      <c r="K19" s="359">
        <f>IF(固定資本M!K$40=0,0,固定資本M!K19/固定資本M!K$40)</f>
        <v>6.4088740475220243E-2</v>
      </c>
      <c r="L19" s="359">
        <f>IF(固定資本M!L$40=0,0,固定資本M!L19/固定資本M!L$40)</f>
        <v>5.9773633859661765E-2</v>
      </c>
      <c r="M19" s="359">
        <f>IF(固定資本M!M$40=0,0,固定資本M!M19/固定資本M!M$40)</f>
        <v>0.19849825962845746</v>
      </c>
      <c r="N19" s="359">
        <f>IF(固定資本M!N$40=0,0,固定資本M!N19/固定資本M!N$40)</f>
        <v>5.9786847393029897E-2</v>
      </c>
      <c r="O19" s="359">
        <f>IF(固定資本M!O$40=0,0,固定資本M!O19/固定資本M!O$40)</f>
        <v>4.0094358482267806E-2</v>
      </c>
      <c r="P19" s="359">
        <f>IF(固定資本M!P$40=0,0,固定資本M!P19/固定資本M!P$40)</f>
        <v>7.2162968733936003E-2</v>
      </c>
      <c r="Q19" s="359">
        <f>IF(固定資本M!Q$40=0,0,固定資本M!Q19/固定資本M!Q$40)</f>
        <v>3.1041805379685608E-2</v>
      </c>
      <c r="R19" s="359">
        <f>IF(固定資本M!R$40=0,0,固定資本M!R19/固定資本M!R$40)</f>
        <v>0.12235697625087043</v>
      </c>
      <c r="S19" s="359">
        <f>IF(固定資本M!S$40=0,0,固定資本M!S19/固定資本M!S$40)</f>
        <v>3.8399315643914994E-2</v>
      </c>
      <c r="T19" s="359">
        <f>IF(固定資本M!T$40=0,0,固定資本M!T19/固定資本M!T$40)</f>
        <v>4.7654587700194144E-2</v>
      </c>
      <c r="U19" s="359">
        <f>IF(固定資本M!U$40=0,0,固定資本M!U19/固定資本M!U$40)</f>
        <v>0.10036811599527495</v>
      </c>
      <c r="V19" s="359">
        <f>IF(固定資本M!V$40=0,0,固定資本M!V19/固定資本M!V$40)</f>
        <v>3.2481188283532685E-2</v>
      </c>
      <c r="W19" s="359">
        <f>IF(固定資本M!W$40=0,0,固定資本M!W19/固定資本M!W$40)</f>
        <v>0.23863105348493643</v>
      </c>
      <c r="X19" s="359">
        <f>IF(固定資本M!X$40=0,0,固定資本M!X19/固定資本M!X$40)</f>
        <v>0.57830932672880142</v>
      </c>
      <c r="Y19" s="359">
        <f>IF(固定資本M!Y$40=0,0,固定資本M!Y19/固定資本M!Y$40)</f>
        <v>4.8136807196363672E-2</v>
      </c>
      <c r="Z19" s="359">
        <f>IF(固定資本M!Z$40=0,0,固定資本M!Z19/固定資本M!Z$40)</f>
        <v>3.8538520125839408E-2</v>
      </c>
      <c r="AA19" s="359">
        <f>IF(固定資本M!AA$40=0,0,固定資本M!AA19/固定資本M!AA$40)</f>
        <v>2.1000754864836227E-2</v>
      </c>
      <c r="AB19" s="359">
        <f>IF(固定資本M!AB$40=0,0,固定資本M!AB19/固定資本M!AB$40)</f>
        <v>1.5936905049845122E-2</v>
      </c>
      <c r="AC19" s="359">
        <f>IF(固定資本M!AC$40=0,0,固定資本M!AC19/固定資本M!AC$40)</f>
        <v>5.0467400685632158E-2</v>
      </c>
      <c r="AD19" s="359">
        <f>IF(固定資本M!AD$40=0,0,固定資本M!AD19/固定資本M!AD$40)</f>
        <v>2.7095480423608393E-2</v>
      </c>
      <c r="AE19" s="359">
        <f>IF(固定資本M!AE$40=0,0,固定資本M!AE19/固定資本M!AE$40)</f>
        <v>0</v>
      </c>
      <c r="AF19" s="359">
        <f>IF(固定資本M!AF$40=0,0,固定資本M!AF19/固定資本M!AF$40)</f>
        <v>4.1274079366720881E-2</v>
      </c>
      <c r="AG19" s="359">
        <f>IF(固定資本M!AG$40=0,0,固定資本M!AG19/固定資本M!AG$40)</f>
        <v>5.5349685277826265E-2</v>
      </c>
      <c r="AH19" s="359">
        <f>IF(固定資本M!AH$40=0,0,固定資本M!AH19/固定資本M!AH$40)</f>
        <v>5.5608511851795127E-3</v>
      </c>
      <c r="AI19" s="359">
        <f>IF(固定資本M!AI$40=0,0,固定資本M!AI19/固定資本M!AI$40)</f>
        <v>4.3972887502511743E-2</v>
      </c>
      <c r="AJ19" s="359">
        <f>IF(固定資本M!AJ$40=0,0,固定資本M!AJ19/固定資本M!AJ$40)</f>
        <v>2.2765213831988762E-2</v>
      </c>
      <c r="AK19" s="359">
        <f>IF(固定資本M!AK$40=0,0,固定資本M!AK19/固定資本M!AK$40)</f>
        <v>0</v>
      </c>
      <c r="AL19" s="359">
        <f>IF(固定資本M!AL$40=0,0,固定資本M!AL19/固定資本M!AL$40)</f>
        <v>0.21165172292545711</v>
      </c>
      <c r="AM19" s="360">
        <f>IF(固定資本M!AM$40=0,0,固定資本M!AM19/固定資本M!AM$40)</f>
        <v>5.7438064488147089E-2</v>
      </c>
      <c r="AN19" s="332"/>
    </row>
    <row r="20" spans="1:40" x14ac:dyDescent="0.15">
      <c r="A20" s="339" t="s">
        <v>299</v>
      </c>
      <c r="B20" s="340" t="s">
        <v>373</v>
      </c>
      <c r="C20" s="359">
        <f>IF(固定資本M!C$40=0,0,固定資本M!C20/固定資本M!C$40)</f>
        <v>3.355626804392926E-3</v>
      </c>
      <c r="D20" s="359">
        <f>IF(固定資本M!D$40=0,0,固定資本M!D20/固定資本M!D$40)</f>
        <v>2.92477585829871E-3</v>
      </c>
      <c r="E20" s="359">
        <f>IF(固定資本M!E$40=0,0,固定資本M!E20/固定資本M!E$40)</f>
        <v>3.269587351743963E-3</v>
      </c>
      <c r="F20" s="359">
        <f>IF(固定資本M!F$40=0,0,固定資本M!F20/固定資本M!F$40)</f>
        <v>6.9476464749876916E-3</v>
      </c>
      <c r="G20" s="359">
        <f>IF(固定資本M!G$40=0,0,固定資本M!G20/固定資本M!G$40)</f>
        <v>2.0186953266810925E-2</v>
      </c>
      <c r="H20" s="359">
        <f>IF(固定資本M!H$40=0,0,固定資本M!H20/固定資本M!H$40)</f>
        <v>2.0008589946242425E-2</v>
      </c>
      <c r="I20" s="359">
        <f>IF(固定資本M!I$40=0,0,固定資本M!I20/固定資本M!I$40)</f>
        <v>2.6029158045957259E-2</v>
      </c>
      <c r="J20" s="359">
        <f>IF(固定資本M!J$40=0,0,固定資本M!J20/固定資本M!J$40)</f>
        <v>9.1283662071114605E-3</v>
      </c>
      <c r="K20" s="359">
        <f>IF(固定資本M!K$40=0,0,固定資本M!K20/固定資本M!K$40)</f>
        <v>6.4237795239623563E-3</v>
      </c>
      <c r="L20" s="359">
        <f>IF(固定資本M!L$40=0,0,固定資本M!L20/固定資本M!L$40)</f>
        <v>1.1213333792917597E-2</v>
      </c>
      <c r="M20" s="359">
        <f>IF(固定資本M!M$40=0,0,固定資本M!M20/固定資本M!M$40)</f>
        <v>1.4919082192763375E-2</v>
      </c>
      <c r="N20" s="359">
        <f>IF(固定資本M!N$40=0,0,固定資本M!N20/固定資本M!N$40)</f>
        <v>1.4674412082233568E-2</v>
      </c>
      <c r="O20" s="359">
        <f>IF(固定資本M!O$40=0,0,固定資本M!O20/固定資本M!O$40)</f>
        <v>1.4191470038897171E-2</v>
      </c>
      <c r="P20" s="359">
        <f>IF(固定資本M!P$40=0,0,固定資本M!P20/固定資本M!P$40)</f>
        <v>1.1645258827577857E-2</v>
      </c>
      <c r="Q20" s="359">
        <f>IF(固定資本M!Q$40=0,0,固定資本M!Q20/固定資本M!Q$40)</f>
        <v>1.2316715346874837E-2</v>
      </c>
      <c r="R20" s="359">
        <f>IF(固定資本M!R$40=0,0,固定資本M!R20/固定資本M!R$40)</f>
        <v>2.216239342249177E-2</v>
      </c>
      <c r="S20" s="359">
        <f>IF(固定資本M!S$40=0,0,固定資本M!S20/固定資本M!S$40)</f>
        <v>3.566921941755704E-2</v>
      </c>
      <c r="T20" s="359">
        <f>IF(固定資本M!T$40=0,0,固定資本M!T20/固定資本M!T$40)</f>
        <v>8.9650849213913832E-3</v>
      </c>
      <c r="U20" s="359">
        <f>IF(固定資本M!U$40=0,0,固定資本M!U20/固定資本M!U$40)</f>
        <v>4.2620468335555023E-2</v>
      </c>
      <c r="V20" s="359">
        <f>IF(固定資本M!V$40=0,0,固定資本M!V20/固定資本M!V$40)</f>
        <v>1.5648991220621314E-2</v>
      </c>
      <c r="W20" s="359">
        <f>IF(固定資本M!W$40=0,0,固定資本M!W20/固定資本M!W$40)</f>
        <v>8.1399067642638073E-3</v>
      </c>
      <c r="X20" s="359">
        <f>IF(固定資本M!X$40=0,0,固定資本M!X20/固定資本M!X$40)</f>
        <v>0</v>
      </c>
      <c r="Y20" s="359">
        <f>IF(固定資本M!Y$40=0,0,固定資本M!Y20/固定資本M!Y$40)</f>
        <v>2.8459117830919359E-3</v>
      </c>
      <c r="Z20" s="359">
        <f>IF(固定資本M!Z$40=0,0,固定資本M!Z20/固定資本M!Z$40)</f>
        <v>3.159447618775281E-2</v>
      </c>
      <c r="AA20" s="359">
        <f>IF(固定資本M!AA$40=0,0,固定資本M!AA20/固定資本M!AA$40)</f>
        <v>9.3078147992106869E-2</v>
      </c>
      <c r="AB20" s="359">
        <f>IF(固定資本M!AB$40=0,0,固定資本M!AB20/固定資本M!AB$40)</f>
        <v>4.008882503421002E-3</v>
      </c>
      <c r="AC20" s="359">
        <f>IF(固定資本M!AC$40=0,0,固定資本M!AC20/固定資本M!AC$40)</f>
        <v>3.426431195967046E-2</v>
      </c>
      <c r="AD20" s="359">
        <f>IF(固定資本M!AD$40=0,0,固定資本M!AD20/固定資本M!AD$40)</f>
        <v>0.29454558360408761</v>
      </c>
      <c r="AE20" s="359">
        <f>IF(固定資本M!AE$40=0,0,固定資本M!AE20/固定資本M!AE$40)</f>
        <v>0</v>
      </c>
      <c r="AF20" s="359">
        <f>IF(固定資本M!AF$40=0,0,固定資本M!AF20/固定資本M!AF$40)</f>
        <v>2.2988708904077393E-2</v>
      </c>
      <c r="AG20" s="359">
        <f>IF(固定資本M!AG$40=0,0,固定資本M!AG20/固定資本M!AG$40)</f>
        <v>9.9233878562504131E-3</v>
      </c>
      <c r="AH20" s="359">
        <f>IF(固定資本M!AH$40=0,0,固定資本M!AH20/固定資本M!AH$40)</f>
        <v>1.3653922829327285E-2</v>
      </c>
      <c r="AI20" s="359">
        <f>IF(固定資本M!AI$40=0,0,固定資本M!AI20/固定資本M!AI$40)</f>
        <v>0.21699183802351951</v>
      </c>
      <c r="AJ20" s="359">
        <f>IF(固定資本M!AJ$40=0,0,固定資本M!AJ20/固定資本M!AJ$40)</f>
        <v>1.8395416086407605E-2</v>
      </c>
      <c r="AK20" s="359">
        <f>IF(固定資本M!AK$40=0,0,固定資本M!AK20/固定資本M!AK$40)</f>
        <v>0</v>
      </c>
      <c r="AL20" s="359">
        <f>IF(固定資本M!AL$40=0,0,固定資本M!AL20/固定資本M!AL$40)</f>
        <v>8.1838959212376938E-2</v>
      </c>
      <c r="AM20" s="360">
        <f>IF(固定資本M!AM$40=0,0,固定資本M!AM20/固定資本M!AM$40)</f>
        <v>5.3636699532405754E-2</v>
      </c>
      <c r="AN20" s="332"/>
    </row>
    <row r="21" spans="1:40" x14ac:dyDescent="0.15">
      <c r="A21" s="339" t="s">
        <v>300</v>
      </c>
      <c r="B21" s="340" t="s">
        <v>374</v>
      </c>
      <c r="C21" s="359">
        <f>IF(固定資本M!C$40=0,0,固定資本M!C21/固定資本M!C$40)</f>
        <v>6.1288427222214163E-2</v>
      </c>
      <c r="D21" s="359">
        <f>IF(固定資本M!D$40=0,0,固定資本M!D21/固定資本M!D$40)</f>
        <v>0.15514979225891101</v>
      </c>
      <c r="E21" s="359">
        <f>IF(固定資本M!E$40=0,0,固定資本M!E21/固定資本M!E$40)</f>
        <v>0.20534764052093962</v>
      </c>
      <c r="F21" s="359">
        <f>IF(固定資本M!F$40=0,0,固定資本M!F21/固定資本M!F$40)</f>
        <v>3.9028736216072585E-2</v>
      </c>
      <c r="G21" s="359">
        <f>IF(固定資本M!G$40=0,0,固定資本M!G21/固定資本M!G$40)</f>
        <v>5.2661750981940501E-2</v>
      </c>
      <c r="H21" s="359">
        <f>IF(固定資本M!H$40=0,0,固定資本M!H21/固定資本M!H$40)</f>
        <v>3.8174213967111771E-2</v>
      </c>
      <c r="I21" s="359">
        <f>IF(固定資本M!I$40=0,0,固定資本M!I21/固定資本M!I$40)</f>
        <v>7.7250262917316806E-2</v>
      </c>
      <c r="J21" s="359">
        <f>IF(固定資本M!J$40=0,0,固定資本M!J21/固定資本M!J$40)</f>
        <v>1.2668471269439504E-2</v>
      </c>
      <c r="K21" s="359">
        <f>IF(固定資本M!K$40=0,0,固定資本M!K21/固定資本M!K$40)</f>
        <v>2.5007542892311538E-2</v>
      </c>
      <c r="L21" s="359">
        <f>IF(固定資本M!L$40=0,0,固定資本M!L21/固定資本M!L$40)</f>
        <v>8.1567328572458159E-2</v>
      </c>
      <c r="M21" s="359">
        <f>IF(固定資本M!M$40=0,0,固定資本M!M21/固定資本M!M$40)</f>
        <v>2.0776466018228166E-2</v>
      </c>
      <c r="N21" s="359">
        <f>IF(固定資本M!N$40=0,0,固定資本M!N21/固定資本M!N$40)</f>
        <v>2.6899567009754766E-2</v>
      </c>
      <c r="O21" s="359">
        <f>IF(固定資本M!O$40=0,0,固定資本M!O21/固定資本M!O$40)</f>
        <v>8.204390068369917E-2</v>
      </c>
      <c r="P21" s="359">
        <f>IF(固定資本M!P$40=0,0,固定資本M!P21/固定資本M!P$40)</f>
        <v>2.4355721817258983E-2</v>
      </c>
      <c r="Q21" s="359">
        <f>IF(固定資本M!Q$40=0,0,固定資本M!Q21/固定資本M!Q$40)</f>
        <v>3.1369712949113281E-3</v>
      </c>
      <c r="R21" s="359">
        <f>IF(固定資本M!R$40=0,0,固定資本M!R21/固定資本M!R$40)</f>
        <v>9.1233748216622418E-3</v>
      </c>
      <c r="S21" s="359">
        <f>IF(固定資本M!S$40=0,0,固定資本M!S21/固定資本M!S$40)</f>
        <v>1.9610181740957913E-3</v>
      </c>
      <c r="T21" s="359">
        <f>IF(固定資本M!T$40=0,0,固定資本M!T21/固定資本M!T$40)</f>
        <v>9.556641503313458E-3</v>
      </c>
      <c r="U21" s="359">
        <f>IF(固定資本M!U$40=0,0,固定資本M!U21/固定資本M!U$40)</f>
        <v>6.3031777459544386E-2</v>
      </c>
      <c r="V21" s="359">
        <f>IF(固定資本M!V$40=0,0,固定資本M!V21/固定資本M!V$40)</f>
        <v>0.34287710949441452</v>
      </c>
      <c r="W21" s="359">
        <f>IF(固定資本M!W$40=0,0,固定資本M!W21/固定資本M!W$40)</f>
        <v>3.63095488175764E-3</v>
      </c>
      <c r="X21" s="359">
        <f>IF(固定資本M!X$40=0,0,固定資本M!X21/固定資本M!X$40)</f>
        <v>0</v>
      </c>
      <c r="Y21" s="359">
        <f>IF(固定資本M!Y$40=0,0,固定資本M!Y21/固定資本M!Y$40)</f>
        <v>0.13125523145548362</v>
      </c>
      <c r="Z21" s="359">
        <f>IF(固定資本M!Z$40=0,0,固定資本M!Z21/固定資本M!Z$40)</f>
        <v>0.18734540566148827</v>
      </c>
      <c r="AA21" s="359">
        <f>IF(固定資本M!AA$40=0,0,固定資本M!AA21/固定資本M!AA$40)</f>
        <v>3.0943996166320792E-2</v>
      </c>
      <c r="AB21" s="359">
        <f>IF(固定資本M!AB$40=0,0,固定資本M!AB21/固定資本M!AB$40)</f>
        <v>1.7993869445903879E-2</v>
      </c>
      <c r="AC21" s="359">
        <f>IF(固定資本M!AC$40=0,0,固定資本M!AC21/固定資本M!AC$40)</f>
        <v>0.28626614999360367</v>
      </c>
      <c r="AD21" s="359">
        <f>IF(固定資本M!AD$40=0,0,固定資本M!AD21/固定資本M!AD$40)</f>
        <v>1.2437266591293895E-2</v>
      </c>
      <c r="AE21" s="359">
        <f>IF(固定資本M!AE$40=0,0,固定資本M!AE21/固定資本M!AE$40)</f>
        <v>0</v>
      </c>
      <c r="AF21" s="359">
        <f>IF(固定資本M!AF$40=0,0,固定資本M!AF21/固定資本M!AF$40)</f>
        <v>3.453213872723683E-2</v>
      </c>
      <c r="AG21" s="359">
        <f>IF(固定資本M!AG$40=0,0,固定資本M!AG21/固定資本M!AG$40)</f>
        <v>4.8451338123934366E-2</v>
      </c>
      <c r="AH21" s="359">
        <f>IF(固定資本M!AH$40=0,0,固定資本M!AH21/固定資本M!AH$40)</f>
        <v>2.4965739770119798E-2</v>
      </c>
      <c r="AI21" s="359">
        <f>IF(固定資本M!AI$40=0,0,固定資本M!AI21/固定資本M!AI$40)</f>
        <v>0.11665227396683539</v>
      </c>
      <c r="AJ21" s="359">
        <f>IF(固定資本M!AJ$40=0,0,固定資本M!AJ21/固定資本M!AJ$40)</f>
        <v>0.10743592939874419</v>
      </c>
      <c r="AK21" s="359">
        <f>IF(固定資本M!AK$40=0,0,固定資本M!AK21/固定資本M!AK$40)</f>
        <v>0</v>
      </c>
      <c r="AL21" s="359">
        <f>IF(固定資本M!AL$40=0,0,固定資本M!AL21/固定資本M!AL$40)</f>
        <v>6.9224683544303792E-2</v>
      </c>
      <c r="AM21" s="360">
        <f>IF(固定資本M!AM$40=0,0,固定資本M!AM21/固定資本M!AM$40)</f>
        <v>7.5389554810972134E-2</v>
      </c>
      <c r="AN21" s="332"/>
    </row>
    <row r="22" spans="1:40" x14ac:dyDescent="0.15">
      <c r="A22" s="339" t="s">
        <v>301</v>
      </c>
      <c r="B22" s="340" t="s">
        <v>340</v>
      </c>
      <c r="C22" s="359">
        <f>IF(固定資本M!C$40=0,0,固定資本M!C22/固定資本M!C$40)</f>
        <v>5.5491882952023099E-4</v>
      </c>
      <c r="D22" s="359">
        <f>IF(固定資本M!D$40=0,0,固定資本M!D22/固定資本M!D$40)</f>
        <v>1.8232013995189155E-2</v>
      </c>
      <c r="E22" s="359">
        <f>IF(固定資本M!E$40=0,0,固定資本M!E22/固定資本M!E$40)</f>
        <v>6.2648804625698076E-3</v>
      </c>
      <c r="F22" s="359">
        <f>IF(固定資本M!F$40=0,0,固定資本M!F22/固定資本M!F$40)</f>
        <v>1.2996553529701384E-2</v>
      </c>
      <c r="G22" s="359">
        <f>IF(固定資本M!G$40=0,0,固定資本M!G22/固定資本M!G$40)</f>
        <v>1.5047020336167201E-2</v>
      </c>
      <c r="H22" s="359">
        <f>IF(固定資本M!H$40=0,0,固定資本M!H22/固定資本M!H$40)</f>
        <v>6.56109951311903E-2</v>
      </c>
      <c r="I22" s="359">
        <f>IF(固定資本M!I$40=0,0,固定資本M!I22/固定資本M!I$40)</f>
        <v>3.9783342383646197E-2</v>
      </c>
      <c r="J22" s="359">
        <f>IF(固定資本M!J$40=0,0,固定資本M!J22/固定資本M!J$40)</f>
        <v>6.7095533563747191E-4</v>
      </c>
      <c r="K22" s="359">
        <f>IF(固定資本M!K$40=0,0,固定資本M!K22/固定資本M!K$40)</f>
        <v>9.855044241617773E-3</v>
      </c>
      <c r="L22" s="359">
        <f>IF(固定資本M!L$40=0,0,固定資本M!L22/固定資本M!L$40)</f>
        <v>1.7789044555649908E-2</v>
      </c>
      <c r="M22" s="359">
        <f>IF(固定資本M!M$40=0,0,固定資本M!M22/固定資本M!M$40)</f>
        <v>3.849851752097593E-3</v>
      </c>
      <c r="N22" s="359">
        <f>IF(固定資本M!N$40=0,0,固定資本M!N22/固定資本M!N$40)</f>
        <v>5.2596596781195855E-3</v>
      </c>
      <c r="O22" s="359">
        <f>IF(固定資本M!O$40=0,0,固定資本M!O22/固定資本M!O$40)</f>
        <v>3.8859473260336883E-2</v>
      </c>
      <c r="P22" s="359">
        <f>IF(固定資本M!P$40=0,0,固定資本M!P22/固定資本M!P$40)</f>
        <v>8.1840043362508674E-3</v>
      </c>
      <c r="Q22" s="359">
        <f>IF(固定資本M!Q$40=0,0,固定資本M!Q22/固定資本M!Q$40)</f>
        <v>2.5435353172797615E-3</v>
      </c>
      <c r="R22" s="359">
        <f>IF(固定資本M!R$40=0,0,固定資本M!R22/固定資本M!R$40)</f>
        <v>4.5547060582030001E-3</v>
      </c>
      <c r="S22" s="359">
        <f>IF(固定資本M!S$40=0,0,固定資本M!S22/固定資本M!S$40)</f>
        <v>3.1981981813566057E-3</v>
      </c>
      <c r="T22" s="359">
        <f>IF(固定資本M!T$40=0,0,固定資本M!T22/固定資本M!T$40)</f>
        <v>1.8279460912737286E-3</v>
      </c>
      <c r="U22" s="359">
        <f>IF(固定資本M!U$40=0,0,固定資本M!U22/固定資本M!U$40)</f>
        <v>2.8101890418201814E-2</v>
      </c>
      <c r="V22" s="359">
        <f>IF(固定資本M!V$40=0,0,固定資本M!V22/固定資本M!V$40)</f>
        <v>1.5259499440240956E-2</v>
      </c>
      <c r="W22" s="359">
        <f>IF(固定資本M!W$40=0,0,固定資本M!W22/固定資本M!W$40)</f>
        <v>2.9945356690568649E-4</v>
      </c>
      <c r="X22" s="359">
        <f>IF(固定資本M!X$40=0,0,固定資本M!X22/固定資本M!X$40)</f>
        <v>0</v>
      </c>
      <c r="Y22" s="359">
        <f>IF(固定資本M!Y$40=0,0,固定資本M!Y22/固定資本M!Y$40)</f>
        <v>7.9443955880950622E-3</v>
      </c>
      <c r="Z22" s="359">
        <f>IF(固定資本M!Z$40=0,0,固定資本M!Z22/固定資本M!Z$40)</f>
        <v>1.0646837893643754E-2</v>
      </c>
      <c r="AA22" s="359">
        <f>IF(固定資本M!AA$40=0,0,固定資本M!AA22/固定資本M!AA$40)</f>
        <v>1.2625505837730642E-2</v>
      </c>
      <c r="AB22" s="359">
        <f>IF(固定資本M!AB$40=0,0,固定資本M!AB22/固定資本M!AB$40)</f>
        <v>1.7125344096571456E-2</v>
      </c>
      <c r="AC22" s="359">
        <f>IF(固定資本M!AC$40=0,0,固定資本M!AC22/固定資本M!AC$40)</f>
        <v>8.3163400375241888E-3</v>
      </c>
      <c r="AD22" s="359">
        <f>IF(固定資本M!AD$40=0,0,固定資本M!AD22/固定資本M!AD$40)</f>
        <v>5.3348663474489947E-3</v>
      </c>
      <c r="AE22" s="359">
        <f>IF(固定資本M!AE$40=0,0,固定資本M!AE22/固定資本M!AE$40)</f>
        <v>0</v>
      </c>
      <c r="AF22" s="359">
        <f>IF(固定資本M!AF$40=0,0,固定資本M!AF22/固定資本M!AF$40)</f>
        <v>1.7867571709270731E-2</v>
      </c>
      <c r="AG22" s="359">
        <f>IF(固定資本M!AG$40=0,0,固定資本M!AG22/固定資本M!AG$40)</f>
        <v>1.1301006144552294E-2</v>
      </c>
      <c r="AH22" s="359">
        <f>IF(固定資本M!AH$40=0,0,固定資本M!AH22/固定資本M!AH$40)</f>
        <v>2.4054774120126003E-3</v>
      </c>
      <c r="AI22" s="359">
        <f>IF(固定資本M!AI$40=0,0,固定資本M!AI22/固定資本M!AI$40)</f>
        <v>2.6867781722148331E-2</v>
      </c>
      <c r="AJ22" s="359">
        <f>IF(固定資本M!AJ$40=0,0,固定資本M!AJ22/固定資本M!AJ$40)</f>
        <v>2.4084497168187613E-2</v>
      </c>
      <c r="AK22" s="359">
        <f>IF(固定資本M!AK$40=0,0,固定資本M!AK22/固定資本M!AK$40)</f>
        <v>0</v>
      </c>
      <c r="AL22" s="359">
        <f>IF(固定資本M!AL$40=0,0,固定資本M!AL22/固定資本M!AL$40)</f>
        <v>8.915699718706048E-2</v>
      </c>
      <c r="AM22" s="360">
        <f>IF(固定資本M!AM$40=0,0,固定資本M!AM22/固定資本M!AM$40)</f>
        <v>1.1733206108756151E-2</v>
      </c>
      <c r="AN22" s="332"/>
    </row>
    <row r="23" spans="1:40" x14ac:dyDescent="0.15">
      <c r="A23" s="339" t="s">
        <v>302</v>
      </c>
      <c r="B23" s="340" t="s">
        <v>375</v>
      </c>
      <c r="C23" s="359">
        <f>IF(固定資本M!C$40=0,0,固定資本M!C23/固定資本M!C$40)</f>
        <v>0.21157567932220112</v>
      </c>
      <c r="D23" s="359">
        <f>IF(固定資本M!D$40=0,0,固定資本M!D23/固定資本M!D$40)</f>
        <v>0.26681062759676361</v>
      </c>
      <c r="E23" s="359">
        <f>IF(固定資本M!E$40=0,0,固定資本M!E23/固定資本M!E$40)</f>
        <v>0.11790263651624371</v>
      </c>
      <c r="F23" s="359">
        <f>IF(固定資本M!F$40=0,0,固定資本M!F23/固定資本M!F$40)</f>
        <v>0.4995428151644693</v>
      </c>
      <c r="G23" s="359">
        <f>IF(固定資本M!G$40=0,0,固定資本M!G23/固定資本M!G$40)</f>
        <v>0.1704397452595092</v>
      </c>
      <c r="H23" s="359">
        <f>IF(固定資本M!H$40=0,0,固定資本M!H23/固定資本M!H$40)</f>
        <v>0.13433760601014599</v>
      </c>
      <c r="I23" s="359">
        <f>IF(固定資本M!I$40=0,0,固定資本M!I23/固定資本M!I$40)</f>
        <v>0.1709643051078133</v>
      </c>
      <c r="J23" s="359">
        <f>IF(固定資本M!J$40=0,0,固定資本M!J23/固定資本M!J$40)</f>
        <v>6.7895663892881528E-2</v>
      </c>
      <c r="K23" s="359">
        <f>IF(固定資本M!K$40=0,0,固定資本M!K23/固定資本M!K$40)</f>
        <v>9.5965424102876631E-2</v>
      </c>
      <c r="L23" s="359">
        <f>IF(固定資本M!L$40=0,0,固定資本M!L23/固定資本M!L$40)</f>
        <v>0.10514556809315355</v>
      </c>
      <c r="M23" s="359">
        <f>IF(固定資本M!M$40=0,0,固定資本M!M23/固定資本M!M$40)</f>
        <v>7.8510541759649013E-2</v>
      </c>
      <c r="N23" s="359">
        <f>IF(固定資本M!N$40=0,0,固定資本M!N23/固定資本M!N$40)</f>
        <v>0.22181433286077076</v>
      </c>
      <c r="O23" s="359">
        <f>IF(固定資本M!O$40=0,0,固定資本M!O23/固定資本M!O$40)</f>
        <v>0.23099778954402919</v>
      </c>
      <c r="P23" s="359">
        <f>IF(固定資本M!P$40=0,0,固定資本M!P23/固定資本M!P$40)</f>
        <v>6.0813363374537584E-2</v>
      </c>
      <c r="Q23" s="359">
        <f>IF(固定資本M!Q$40=0,0,固定資本M!Q23/固定資本M!Q$40)</f>
        <v>4.6653608184145955E-2</v>
      </c>
      <c r="R23" s="359">
        <f>IF(固定資本M!R$40=0,0,固定資本M!R23/固定資本M!R$40)</f>
        <v>0.10066000633692007</v>
      </c>
      <c r="S23" s="359">
        <f>IF(固定資本M!S$40=0,0,固定資本M!S23/固定資本M!S$40)</f>
        <v>2.3338172630168422E-2</v>
      </c>
      <c r="T23" s="359">
        <f>IF(固定資本M!T$40=0,0,固定資本M!T23/固定資本M!T$40)</f>
        <v>5.0001268859708091E-2</v>
      </c>
      <c r="U23" s="359">
        <f>IF(固定資本M!U$40=0,0,固定資本M!U23/固定資本M!U$40)</f>
        <v>0.21407274943273077</v>
      </c>
      <c r="V23" s="359">
        <f>IF(固定資本M!V$40=0,0,固定資本M!V23/固定資本M!V$40)</f>
        <v>0.1226327218153523</v>
      </c>
      <c r="W23" s="359">
        <f>IF(固定資本M!W$40=0,0,固定資本M!W23/固定資本M!W$40)</f>
        <v>0.26344561520238086</v>
      </c>
      <c r="X23" s="359">
        <f>IF(固定資本M!X$40=0,0,固定資本M!X23/固定資本M!X$40)</f>
        <v>0</v>
      </c>
      <c r="Y23" s="359">
        <f>IF(固定資本M!Y$40=0,0,固定資本M!Y23/固定資本M!Y$40)</f>
        <v>0.1747364405971541</v>
      </c>
      <c r="Z23" s="359">
        <f>IF(固定資本M!Z$40=0,0,固定資本M!Z23/固定資本M!Z$40)</f>
        <v>0.29768895470491308</v>
      </c>
      <c r="AA23" s="359">
        <f>IF(固定資本M!AA$40=0,0,固定資本M!AA23/固定資本M!AA$40)</f>
        <v>7.7720490265229578E-2</v>
      </c>
      <c r="AB23" s="359">
        <f>IF(固定資本M!AB$40=0,0,固定資本M!AB23/固定資本M!AB$40)</f>
        <v>0.86120569759215138</v>
      </c>
      <c r="AC23" s="359">
        <f>IF(固定資本M!AC$40=0,0,固定資本M!AC23/固定資本M!AC$40)</f>
        <v>0.43191351081153811</v>
      </c>
      <c r="AD23" s="359">
        <f>IF(固定資本M!AD$40=0,0,固定資本M!AD23/固定資本M!AD$40)</f>
        <v>0.17943154606738418</v>
      </c>
      <c r="AE23" s="359">
        <f>IF(固定資本M!AE$40=0,0,固定資本M!AE23/固定資本M!AE$40)</f>
        <v>0</v>
      </c>
      <c r="AF23" s="359">
        <f>IF(固定資本M!AF$40=0,0,固定資本M!AF23/固定資本M!AF$40)</f>
        <v>0.26834788985305591</v>
      </c>
      <c r="AG23" s="359">
        <f>IF(固定資本M!AG$40=0,0,固定資本M!AG23/固定資本M!AG$40)</f>
        <v>0.50933812196211503</v>
      </c>
      <c r="AH23" s="359">
        <f>IF(固定資本M!AH$40=0,0,固定資本M!AH23/固定資本M!AH$40)</f>
        <v>0.80988542956651233</v>
      </c>
      <c r="AI23" s="359">
        <f>IF(固定資本M!AI$40=0,0,固定資本M!AI23/固定資本M!AI$40)</f>
        <v>7.6425953745610425E-2</v>
      </c>
      <c r="AJ23" s="359">
        <f>IF(固定資本M!AJ$40=0,0,固定資本M!AJ23/固定資本M!AJ$40)</f>
        <v>0.27700283070119808</v>
      </c>
      <c r="AK23" s="359">
        <f>IF(固定資本M!AK$40=0,0,固定資本M!AK23/固定資本M!AK$40)</f>
        <v>0</v>
      </c>
      <c r="AL23" s="359">
        <f>IF(固定資本M!AL$40=0,0,固定資本M!AL23/固定資本M!AL$40)</f>
        <v>0</v>
      </c>
      <c r="AM23" s="360">
        <f>IF(固定資本M!AM$40=0,0,固定資本M!AM23/固定資本M!AM$40)</f>
        <v>0.23561462811791259</v>
      </c>
      <c r="AN23" s="332"/>
    </row>
    <row r="24" spans="1:40" x14ac:dyDescent="0.15">
      <c r="A24" s="339" t="s">
        <v>303</v>
      </c>
      <c r="B24" s="340" t="s">
        <v>376</v>
      </c>
      <c r="C24" s="359">
        <f>IF(固定資本M!C$40=0,0,固定資本M!C24/固定資本M!C$40)</f>
        <v>0</v>
      </c>
      <c r="D24" s="359">
        <f>IF(固定資本M!D$40=0,0,固定資本M!D24/固定資本M!D$40)</f>
        <v>0</v>
      </c>
      <c r="E24" s="359">
        <f>IF(固定資本M!E$40=0,0,固定資本M!E24/固定資本M!E$40)</f>
        <v>0</v>
      </c>
      <c r="F24" s="359">
        <f>IF(固定資本M!F$40=0,0,固定資本M!F24/固定資本M!F$40)</f>
        <v>0</v>
      </c>
      <c r="G24" s="359">
        <f>IF(固定資本M!G$40=0,0,固定資本M!G24/固定資本M!G$40)</f>
        <v>0</v>
      </c>
      <c r="H24" s="359">
        <f>IF(固定資本M!H$40=0,0,固定資本M!H24/固定資本M!H$40)</f>
        <v>0</v>
      </c>
      <c r="I24" s="359">
        <f>IF(固定資本M!I$40=0,0,固定資本M!I24/固定資本M!I$40)</f>
        <v>0</v>
      </c>
      <c r="J24" s="359">
        <f>IF(固定資本M!J$40=0,0,固定資本M!J24/固定資本M!J$40)</f>
        <v>0</v>
      </c>
      <c r="K24" s="359">
        <f>IF(固定資本M!K$40=0,0,固定資本M!K24/固定資本M!K$40)</f>
        <v>0</v>
      </c>
      <c r="L24" s="359">
        <f>IF(固定資本M!L$40=0,0,固定資本M!L24/固定資本M!L$40)</f>
        <v>0</v>
      </c>
      <c r="M24" s="359">
        <f>IF(固定資本M!M$40=0,0,固定資本M!M24/固定資本M!M$40)</f>
        <v>0</v>
      </c>
      <c r="N24" s="359">
        <f>IF(固定資本M!N$40=0,0,固定資本M!N24/固定資本M!N$40)</f>
        <v>0</v>
      </c>
      <c r="O24" s="359">
        <f>IF(固定資本M!O$40=0,0,固定資本M!O24/固定資本M!O$40)</f>
        <v>0</v>
      </c>
      <c r="P24" s="359">
        <f>IF(固定資本M!P$40=0,0,固定資本M!P24/固定資本M!P$40)</f>
        <v>0</v>
      </c>
      <c r="Q24" s="359">
        <f>IF(固定資本M!Q$40=0,0,固定資本M!Q24/固定資本M!Q$40)</f>
        <v>0</v>
      </c>
      <c r="R24" s="359">
        <f>IF(固定資本M!R$40=0,0,固定資本M!R24/固定資本M!R$40)</f>
        <v>0</v>
      </c>
      <c r="S24" s="359">
        <f>IF(固定資本M!S$40=0,0,固定資本M!S24/固定資本M!S$40)</f>
        <v>0</v>
      </c>
      <c r="T24" s="359">
        <f>IF(固定資本M!T$40=0,0,固定資本M!T24/固定資本M!T$40)</f>
        <v>0</v>
      </c>
      <c r="U24" s="359">
        <f>IF(固定資本M!U$40=0,0,固定資本M!U24/固定資本M!U$40)</f>
        <v>0</v>
      </c>
      <c r="V24" s="359">
        <f>IF(固定資本M!V$40=0,0,固定資本M!V24/固定資本M!V$40)</f>
        <v>0</v>
      </c>
      <c r="W24" s="359">
        <f>IF(固定資本M!W$40=0,0,固定資本M!W24/固定資本M!W$40)</f>
        <v>0</v>
      </c>
      <c r="X24" s="359">
        <f>IF(固定資本M!X$40=0,0,固定資本M!X24/固定資本M!X$40)</f>
        <v>0</v>
      </c>
      <c r="Y24" s="359">
        <f>IF(固定資本M!Y$40=0,0,固定資本M!Y24/固定資本M!Y$40)</f>
        <v>0</v>
      </c>
      <c r="Z24" s="359">
        <f>IF(固定資本M!Z$40=0,0,固定資本M!Z24/固定資本M!Z$40)</f>
        <v>0</v>
      </c>
      <c r="AA24" s="359">
        <f>IF(固定資本M!AA$40=0,0,固定資本M!AA24/固定資本M!AA$40)</f>
        <v>0</v>
      </c>
      <c r="AB24" s="359">
        <f>IF(固定資本M!AB$40=0,0,固定資本M!AB24/固定資本M!AB$40)</f>
        <v>0</v>
      </c>
      <c r="AC24" s="359">
        <f>IF(固定資本M!AC$40=0,0,固定資本M!AC24/固定資本M!AC$40)</f>
        <v>0</v>
      </c>
      <c r="AD24" s="359">
        <f>IF(固定資本M!AD$40=0,0,固定資本M!AD24/固定資本M!AD$40)</f>
        <v>0</v>
      </c>
      <c r="AE24" s="359">
        <f>IF(固定資本M!AE$40=0,0,固定資本M!AE24/固定資本M!AE$40)</f>
        <v>0</v>
      </c>
      <c r="AF24" s="359">
        <f>IF(固定資本M!AF$40=0,0,固定資本M!AF24/固定資本M!AF$40)</f>
        <v>0</v>
      </c>
      <c r="AG24" s="359">
        <f>IF(固定資本M!AG$40=0,0,固定資本M!AG24/固定資本M!AG$40)</f>
        <v>0</v>
      </c>
      <c r="AH24" s="359">
        <f>IF(固定資本M!AH$40=0,0,固定資本M!AH24/固定資本M!AH$40)</f>
        <v>0</v>
      </c>
      <c r="AI24" s="359">
        <f>IF(固定資本M!AI$40=0,0,固定資本M!AI24/固定資本M!AI$40)</f>
        <v>0</v>
      </c>
      <c r="AJ24" s="359">
        <f>IF(固定資本M!AJ$40=0,0,固定資本M!AJ24/固定資本M!AJ$40)</f>
        <v>0</v>
      </c>
      <c r="AK24" s="359">
        <f>IF(固定資本M!AK$40=0,0,固定資本M!AK24/固定資本M!AK$40)</f>
        <v>0</v>
      </c>
      <c r="AL24" s="359">
        <f>IF(固定資本M!AL$40=0,0,固定資本M!AL24/固定資本M!AL$40)</f>
        <v>0</v>
      </c>
      <c r="AM24" s="360">
        <f>IF(固定資本M!AM$40=0,0,固定資本M!AM24/固定資本M!AM$40)</f>
        <v>0</v>
      </c>
      <c r="AN24" s="332"/>
    </row>
    <row r="25" spans="1:40" x14ac:dyDescent="0.15">
      <c r="A25" s="339" t="s">
        <v>304</v>
      </c>
      <c r="B25" s="340" t="s">
        <v>377</v>
      </c>
      <c r="C25" s="359">
        <f>IF(固定資本M!C$40=0,0,固定資本M!C25/固定資本M!C$40)</f>
        <v>0</v>
      </c>
      <c r="D25" s="359">
        <f>IF(固定資本M!D$40=0,0,固定資本M!D25/固定資本M!D$40)</f>
        <v>0</v>
      </c>
      <c r="E25" s="359">
        <f>IF(固定資本M!E$40=0,0,固定資本M!E25/固定資本M!E$40)</f>
        <v>0</v>
      </c>
      <c r="F25" s="359">
        <f>IF(固定資本M!F$40=0,0,固定資本M!F25/固定資本M!F$40)</f>
        <v>0</v>
      </c>
      <c r="G25" s="359">
        <f>IF(固定資本M!G$40=0,0,固定資本M!G25/固定資本M!G$40)</f>
        <v>0</v>
      </c>
      <c r="H25" s="359">
        <f>IF(固定資本M!H$40=0,0,固定資本M!H25/固定資本M!H$40)</f>
        <v>0</v>
      </c>
      <c r="I25" s="359">
        <f>IF(固定資本M!I$40=0,0,固定資本M!I25/固定資本M!I$40)</f>
        <v>0</v>
      </c>
      <c r="J25" s="359">
        <f>IF(固定資本M!J$40=0,0,固定資本M!J25/固定資本M!J$40)</f>
        <v>0</v>
      </c>
      <c r="K25" s="359">
        <f>IF(固定資本M!K$40=0,0,固定資本M!K25/固定資本M!K$40)</f>
        <v>0</v>
      </c>
      <c r="L25" s="359">
        <f>IF(固定資本M!L$40=0,0,固定資本M!L25/固定資本M!L$40)</f>
        <v>0</v>
      </c>
      <c r="M25" s="359">
        <f>IF(固定資本M!M$40=0,0,固定資本M!M25/固定資本M!M$40)</f>
        <v>0</v>
      </c>
      <c r="N25" s="359">
        <f>IF(固定資本M!N$40=0,0,固定資本M!N25/固定資本M!N$40)</f>
        <v>0</v>
      </c>
      <c r="O25" s="359">
        <f>IF(固定資本M!O$40=0,0,固定資本M!O25/固定資本M!O$40)</f>
        <v>0</v>
      </c>
      <c r="P25" s="359">
        <f>IF(固定資本M!P$40=0,0,固定資本M!P25/固定資本M!P$40)</f>
        <v>0</v>
      </c>
      <c r="Q25" s="359">
        <f>IF(固定資本M!Q$40=0,0,固定資本M!Q25/固定資本M!Q$40)</f>
        <v>0</v>
      </c>
      <c r="R25" s="359">
        <f>IF(固定資本M!R$40=0,0,固定資本M!R25/固定資本M!R$40)</f>
        <v>0</v>
      </c>
      <c r="S25" s="359">
        <f>IF(固定資本M!S$40=0,0,固定資本M!S25/固定資本M!S$40)</f>
        <v>0</v>
      </c>
      <c r="T25" s="359">
        <f>IF(固定資本M!T$40=0,0,固定資本M!T25/固定資本M!T$40)</f>
        <v>0</v>
      </c>
      <c r="U25" s="359">
        <f>IF(固定資本M!U$40=0,0,固定資本M!U25/固定資本M!U$40)</f>
        <v>0</v>
      </c>
      <c r="V25" s="359">
        <f>IF(固定資本M!V$40=0,0,固定資本M!V25/固定資本M!V$40)</f>
        <v>0</v>
      </c>
      <c r="W25" s="359">
        <f>IF(固定資本M!W$40=0,0,固定資本M!W25/固定資本M!W$40)</f>
        <v>0</v>
      </c>
      <c r="X25" s="359">
        <f>IF(固定資本M!X$40=0,0,固定資本M!X25/固定資本M!X$40)</f>
        <v>0</v>
      </c>
      <c r="Y25" s="359">
        <f>IF(固定資本M!Y$40=0,0,固定資本M!Y25/固定資本M!Y$40)</f>
        <v>0</v>
      </c>
      <c r="Z25" s="359">
        <f>IF(固定資本M!Z$40=0,0,固定資本M!Z25/固定資本M!Z$40)</f>
        <v>0</v>
      </c>
      <c r="AA25" s="359">
        <f>IF(固定資本M!AA$40=0,0,固定資本M!AA25/固定資本M!AA$40)</f>
        <v>0</v>
      </c>
      <c r="AB25" s="359">
        <f>IF(固定資本M!AB$40=0,0,固定資本M!AB25/固定資本M!AB$40)</f>
        <v>0</v>
      </c>
      <c r="AC25" s="359">
        <f>IF(固定資本M!AC$40=0,0,固定資本M!AC25/固定資本M!AC$40)</f>
        <v>0</v>
      </c>
      <c r="AD25" s="359">
        <f>IF(固定資本M!AD$40=0,0,固定資本M!AD25/固定資本M!AD$40)</f>
        <v>0</v>
      </c>
      <c r="AE25" s="359">
        <f>IF(固定資本M!AE$40=0,0,固定資本M!AE25/固定資本M!AE$40)</f>
        <v>0</v>
      </c>
      <c r="AF25" s="359">
        <f>IF(固定資本M!AF$40=0,0,固定資本M!AF25/固定資本M!AF$40)</f>
        <v>0</v>
      </c>
      <c r="AG25" s="359">
        <f>IF(固定資本M!AG$40=0,0,固定資本M!AG25/固定資本M!AG$40)</f>
        <v>0</v>
      </c>
      <c r="AH25" s="359">
        <f>IF(固定資本M!AH$40=0,0,固定資本M!AH25/固定資本M!AH$40)</f>
        <v>0</v>
      </c>
      <c r="AI25" s="359">
        <f>IF(固定資本M!AI$40=0,0,固定資本M!AI25/固定資本M!AI$40)</f>
        <v>0</v>
      </c>
      <c r="AJ25" s="359">
        <f>IF(固定資本M!AJ$40=0,0,固定資本M!AJ25/固定資本M!AJ$40)</f>
        <v>0</v>
      </c>
      <c r="AK25" s="359">
        <f>IF(固定資本M!AK$40=0,0,固定資本M!AK25/固定資本M!AK$40)</f>
        <v>0</v>
      </c>
      <c r="AL25" s="359">
        <f>IF(固定資本M!AL$40=0,0,固定資本M!AL25/固定資本M!AL$40)</f>
        <v>0</v>
      </c>
      <c r="AM25" s="360">
        <f>IF(固定資本M!AM$40=0,0,固定資本M!AM25/固定資本M!AM$40)</f>
        <v>0</v>
      </c>
      <c r="AN25" s="332"/>
    </row>
    <row r="26" spans="1:40" x14ac:dyDescent="0.15">
      <c r="A26" s="339" t="s">
        <v>305</v>
      </c>
      <c r="B26" s="340" t="s">
        <v>378</v>
      </c>
      <c r="C26" s="359">
        <f>IF(固定資本M!C$40=0,0,固定資本M!C26/固定資本M!C$40)</f>
        <v>0</v>
      </c>
      <c r="D26" s="359">
        <f>IF(固定資本M!D$40=0,0,固定資本M!D26/固定資本M!D$40)</f>
        <v>0</v>
      </c>
      <c r="E26" s="359">
        <f>IF(固定資本M!E$40=0,0,固定資本M!E26/固定資本M!E$40)</f>
        <v>0</v>
      </c>
      <c r="F26" s="359">
        <f>IF(固定資本M!F$40=0,0,固定資本M!F26/固定資本M!F$40)</f>
        <v>0</v>
      </c>
      <c r="G26" s="359">
        <f>IF(固定資本M!G$40=0,0,固定資本M!G26/固定資本M!G$40)</f>
        <v>0</v>
      </c>
      <c r="H26" s="359">
        <f>IF(固定資本M!H$40=0,0,固定資本M!H26/固定資本M!H$40)</f>
        <v>0</v>
      </c>
      <c r="I26" s="359">
        <f>IF(固定資本M!I$40=0,0,固定資本M!I26/固定資本M!I$40)</f>
        <v>0</v>
      </c>
      <c r="J26" s="359">
        <f>IF(固定資本M!J$40=0,0,固定資本M!J26/固定資本M!J$40)</f>
        <v>0</v>
      </c>
      <c r="K26" s="359">
        <f>IF(固定資本M!K$40=0,0,固定資本M!K26/固定資本M!K$40)</f>
        <v>0</v>
      </c>
      <c r="L26" s="359">
        <f>IF(固定資本M!L$40=0,0,固定資本M!L26/固定資本M!L$40)</f>
        <v>0</v>
      </c>
      <c r="M26" s="359">
        <f>IF(固定資本M!M$40=0,0,固定資本M!M26/固定資本M!M$40)</f>
        <v>0</v>
      </c>
      <c r="N26" s="359">
        <f>IF(固定資本M!N$40=0,0,固定資本M!N26/固定資本M!N$40)</f>
        <v>0</v>
      </c>
      <c r="O26" s="359">
        <f>IF(固定資本M!O$40=0,0,固定資本M!O26/固定資本M!O$40)</f>
        <v>0</v>
      </c>
      <c r="P26" s="359">
        <f>IF(固定資本M!P$40=0,0,固定資本M!P26/固定資本M!P$40)</f>
        <v>0</v>
      </c>
      <c r="Q26" s="359">
        <f>IF(固定資本M!Q$40=0,0,固定資本M!Q26/固定資本M!Q$40)</f>
        <v>0</v>
      </c>
      <c r="R26" s="359">
        <f>IF(固定資本M!R$40=0,0,固定資本M!R26/固定資本M!R$40)</f>
        <v>0</v>
      </c>
      <c r="S26" s="359">
        <f>IF(固定資本M!S$40=0,0,固定資本M!S26/固定資本M!S$40)</f>
        <v>0</v>
      </c>
      <c r="T26" s="359">
        <f>IF(固定資本M!T$40=0,0,固定資本M!T26/固定資本M!T$40)</f>
        <v>0</v>
      </c>
      <c r="U26" s="359">
        <f>IF(固定資本M!U$40=0,0,固定資本M!U26/固定資本M!U$40)</f>
        <v>0</v>
      </c>
      <c r="V26" s="359">
        <f>IF(固定資本M!V$40=0,0,固定資本M!V26/固定資本M!V$40)</f>
        <v>0</v>
      </c>
      <c r="W26" s="359">
        <f>IF(固定資本M!W$40=0,0,固定資本M!W26/固定資本M!W$40)</f>
        <v>0</v>
      </c>
      <c r="X26" s="359">
        <f>IF(固定資本M!X$40=0,0,固定資本M!X26/固定資本M!X$40)</f>
        <v>0</v>
      </c>
      <c r="Y26" s="359">
        <f>IF(固定資本M!Y$40=0,0,固定資本M!Y26/固定資本M!Y$40)</f>
        <v>0</v>
      </c>
      <c r="Z26" s="359">
        <f>IF(固定資本M!Z$40=0,0,固定資本M!Z26/固定資本M!Z$40)</f>
        <v>0</v>
      </c>
      <c r="AA26" s="359">
        <f>IF(固定資本M!AA$40=0,0,固定資本M!AA26/固定資本M!AA$40)</f>
        <v>0</v>
      </c>
      <c r="AB26" s="359">
        <f>IF(固定資本M!AB$40=0,0,固定資本M!AB26/固定資本M!AB$40)</f>
        <v>0</v>
      </c>
      <c r="AC26" s="359">
        <f>IF(固定資本M!AC$40=0,0,固定資本M!AC26/固定資本M!AC$40)</f>
        <v>0</v>
      </c>
      <c r="AD26" s="359">
        <f>IF(固定資本M!AD$40=0,0,固定資本M!AD26/固定資本M!AD$40)</f>
        <v>0</v>
      </c>
      <c r="AE26" s="359">
        <f>IF(固定資本M!AE$40=0,0,固定資本M!AE26/固定資本M!AE$40)</f>
        <v>0</v>
      </c>
      <c r="AF26" s="359">
        <f>IF(固定資本M!AF$40=0,0,固定資本M!AF26/固定資本M!AF$40)</f>
        <v>0</v>
      </c>
      <c r="AG26" s="359">
        <f>IF(固定資本M!AG$40=0,0,固定資本M!AG26/固定資本M!AG$40)</f>
        <v>0</v>
      </c>
      <c r="AH26" s="359">
        <f>IF(固定資本M!AH$40=0,0,固定資本M!AH26/固定資本M!AH$40)</f>
        <v>0</v>
      </c>
      <c r="AI26" s="359">
        <f>IF(固定資本M!AI$40=0,0,固定資本M!AI26/固定資本M!AI$40)</f>
        <v>0</v>
      </c>
      <c r="AJ26" s="359">
        <f>IF(固定資本M!AJ$40=0,0,固定資本M!AJ26/固定資本M!AJ$40)</f>
        <v>0</v>
      </c>
      <c r="AK26" s="359">
        <f>IF(固定資本M!AK$40=0,0,固定資本M!AK26/固定資本M!AK$40)</f>
        <v>0</v>
      </c>
      <c r="AL26" s="359">
        <f>IF(固定資本M!AL$40=0,0,固定資本M!AL26/固定資本M!AL$40)</f>
        <v>0</v>
      </c>
      <c r="AM26" s="360">
        <f>IF(固定資本M!AM$40=0,0,固定資本M!AM26/固定資本M!AM$40)</f>
        <v>0</v>
      </c>
      <c r="AN26" s="332"/>
    </row>
    <row r="27" spans="1:40" x14ac:dyDescent="0.15">
      <c r="A27" s="339" t="s">
        <v>306</v>
      </c>
      <c r="B27" s="340" t="s">
        <v>379</v>
      </c>
      <c r="C27" s="359">
        <f>IF(固定資本M!C$40=0,0,固定資本M!C27/固定資本M!C$40)</f>
        <v>0.24472863381160323</v>
      </c>
      <c r="D27" s="359">
        <f>IF(固定資本M!D$40=0,0,固定資本M!D27/固定資本M!D$40)</f>
        <v>0.12092718128143451</v>
      </c>
      <c r="E27" s="359">
        <f>IF(固定資本M!E$40=0,0,固定資本M!E27/固定資本M!E$40)</f>
        <v>0.12825998705331182</v>
      </c>
      <c r="F27" s="359">
        <f>IF(固定資本M!F$40=0,0,固定資本M!F27/固定資本M!F$40)</f>
        <v>9.1944950256726873E-2</v>
      </c>
      <c r="G27" s="359">
        <f>IF(固定資本M!G$40=0,0,固定資本M!G27/固定資本M!G$40)</f>
        <v>7.1039164812175037E-2</v>
      </c>
      <c r="H27" s="359">
        <f>IF(固定資本M!H$40=0,0,固定資本M!H27/固定資本M!H$40)</f>
        <v>0.14295923648051595</v>
      </c>
      <c r="I27" s="359">
        <f>IF(固定資本M!I$40=0,0,固定資本M!I27/固定資本M!I$40)</f>
        <v>9.4600743729507913E-2</v>
      </c>
      <c r="J27" s="359">
        <f>IF(固定資本M!J$40=0,0,固定資本M!J27/固定資本M!J$40)</f>
        <v>3.5816985224333908E-2</v>
      </c>
      <c r="K27" s="359">
        <f>IF(固定資本M!K$40=0,0,固定資本M!K27/固定資本M!K$40)</f>
        <v>6.937778050243476E-2</v>
      </c>
      <c r="L27" s="359">
        <f>IF(固定資本M!L$40=0,0,固定資本M!L27/固定資本M!L$40)</f>
        <v>8.4332667980659859E-2</v>
      </c>
      <c r="M27" s="359">
        <f>IF(固定資本M!M$40=0,0,固定資本M!M27/固定資本M!M$40)</f>
        <v>6.6364610054423387E-2</v>
      </c>
      <c r="N27" s="359">
        <f>IF(固定資本M!N$40=0,0,固定資本M!N27/固定資本M!N$40)</f>
        <v>4.509130446475567E-2</v>
      </c>
      <c r="O27" s="359">
        <f>IF(固定資本M!O$40=0,0,固定資本M!O27/固定資本M!O$40)</f>
        <v>8.9180189288141795E-2</v>
      </c>
      <c r="P27" s="359">
        <f>IF(固定資本M!P$40=0,0,固定資本M!P27/固定資本M!P$40)</f>
        <v>6.0382455541971539E-2</v>
      </c>
      <c r="Q27" s="359">
        <f>IF(固定資本M!Q$40=0,0,固定資本M!Q27/固定資本M!Q$40)</f>
        <v>7.4088763878529432E-2</v>
      </c>
      <c r="R27" s="359">
        <f>IF(固定資本M!R$40=0,0,固定資本M!R27/固定資本M!R$40)</f>
        <v>3.9756118081524301E-2</v>
      </c>
      <c r="S27" s="359">
        <f>IF(固定資本M!S$40=0,0,固定資本M!S27/固定資本M!S$40)</f>
        <v>2.5559039732957554E-2</v>
      </c>
      <c r="T27" s="359">
        <f>IF(固定資本M!T$40=0,0,固定資本M!T27/固定資本M!T$40)</f>
        <v>4.415805168719724E-2</v>
      </c>
      <c r="U27" s="359">
        <f>IF(固定資本M!U$40=0,0,固定資本M!U27/固定資本M!U$40)</f>
        <v>9.1702334809045313E-2</v>
      </c>
      <c r="V27" s="359">
        <f>IF(固定資本M!V$40=0,0,固定資本M!V27/固定資本M!V$40)</f>
        <v>0.11481342520544717</v>
      </c>
      <c r="W27" s="359">
        <f>IF(固定資本M!W$40=0,0,固定資本M!W27/固定資本M!W$40)</f>
        <v>4.2980053863058192E-2</v>
      </c>
      <c r="X27" s="359">
        <f>IF(固定資本M!X$40=0,0,固定資本M!X27/固定資本M!X$40)</f>
        <v>7.4366160464055267E-2</v>
      </c>
      <c r="Y27" s="359">
        <f>IF(固定資本M!Y$40=0,0,固定資本M!Y27/固定資本M!Y$40)</f>
        <v>0.13736451192506965</v>
      </c>
      <c r="Z27" s="359">
        <f>IF(固定資本M!Z$40=0,0,固定資本M!Z27/固定資本M!Z$40)</f>
        <v>6.693978031920593E-2</v>
      </c>
      <c r="AA27" s="359">
        <f>IF(固定資本M!AA$40=0,0,固定資本M!AA27/固定資本M!AA$40)</f>
        <v>3.9682658172950351E-2</v>
      </c>
      <c r="AB27" s="359">
        <f>IF(固定資本M!AB$40=0,0,固定資本M!AB27/固定資本M!AB$40)</f>
        <v>2.4090011826763194E-2</v>
      </c>
      <c r="AC27" s="359">
        <f>IF(固定資本M!AC$40=0,0,固定資本M!AC27/固定資本M!AC$40)</f>
        <v>6.6663789220077457E-2</v>
      </c>
      <c r="AD27" s="359">
        <f>IF(固定資本M!AD$40=0,0,固定資本M!AD27/固定資本M!AD$40)</f>
        <v>7.1054369175636081E-2</v>
      </c>
      <c r="AE27" s="359">
        <f>IF(固定資本M!AE$40=0,0,固定資本M!AE27/固定資本M!AE$40)</f>
        <v>0</v>
      </c>
      <c r="AF27" s="359">
        <f>IF(固定資本M!AF$40=0,0,固定資本M!AF27/固定資本M!AF$40)</f>
        <v>3.8843250256188483E-2</v>
      </c>
      <c r="AG27" s="359">
        <f>IF(固定資本M!AG$40=0,0,固定資本M!AG27/固定資本M!AG$40)</f>
        <v>8.5520807755685269E-2</v>
      </c>
      <c r="AH27" s="359">
        <f>IF(固定資本M!AH$40=0,0,固定資本M!AH27/固定資本M!AH$40)</f>
        <v>1.7395483194664118E-2</v>
      </c>
      <c r="AI27" s="359">
        <f>IF(固定資本M!AI$40=0,0,固定資本M!AI27/固定資本M!AI$40)</f>
        <v>0.15319816953563808</v>
      </c>
      <c r="AJ27" s="359">
        <f>IF(固定資本M!AJ$40=0,0,固定資本M!AJ27/固定資本M!AJ$40)</f>
        <v>0.10017926494704582</v>
      </c>
      <c r="AK27" s="359">
        <f>IF(固定資本M!AK$40=0,0,固定資本M!AK27/固定資本M!AK$40)</f>
        <v>0</v>
      </c>
      <c r="AL27" s="359">
        <f>IF(固定資本M!AL$40=0,0,固定資本M!AL27/固定資本M!AL$40)</f>
        <v>0.18411568213783402</v>
      </c>
      <c r="AM27" s="360">
        <f>IF(固定資本M!AM$40=0,0,固定資本M!AM27/固定資本M!AM$40)</f>
        <v>7.2563280593329171E-2</v>
      </c>
      <c r="AN27" s="332"/>
    </row>
    <row r="28" spans="1:40" x14ac:dyDescent="0.15">
      <c r="A28" s="339" t="s">
        <v>307</v>
      </c>
      <c r="B28" s="340" t="s">
        <v>380</v>
      </c>
      <c r="C28" s="359">
        <f>IF(固定資本M!C$40=0,0,固定資本M!C28/固定資本M!C$40)</f>
        <v>0</v>
      </c>
      <c r="D28" s="359">
        <f>IF(固定資本M!D$40=0,0,固定資本M!D28/固定資本M!D$40)</f>
        <v>0</v>
      </c>
      <c r="E28" s="359">
        <f>IF(固定資本M!E$40=0,0,固定資本M!E28/固定資本M!E$40)</f>
        <v>0</v>
      </c>
      <c r="F28" s="359">
        <f>IF(固定資本M!F$40=0,0,固定資本M!F28/固定資本M!F$40)</f>
        <v>0</v>
      </c>
      <c r="G28" s="359">
        <f>IF(固定資本M!G$40=0,0,固定資本M!G28/固定資本M!G$40)</f>
        <v>0</v>
      </c>
      <c r="H28" s="359">
        <f>IF(固定資本M!H$40=0,0,固定資本M!H28/固定資本M!H$40)</f>
        <v>0</v>
      </c>
      <c r="I28" s="359">
        <f>IF(固定資本M!I$40=0,0,固定資本M!I28/固定資本M!I$40)</f>
        <v>0</v>
      </c>
      <c r="J28" s="359">
        <f>IF(固定資本M!J$40=0,0,固定資本M!J28/固定資本M!J$40)</f>
        <v>0</v>
      </c>
      <c r="K28" s="359">
        <f>IF(固定資本M!K$40=0,0,固定資本M!K28/固定資本M!K$40)</f>
        <v>0</v>
      </c>
      <c r="L28" s="359">
        <f>IF(固定資本M!L$40=0,0,固定資本M!L28/固定資本M!L$40)</f>
        <v>0</v>
      </c>
      <c r="M28" s="359">
        <f>IF(固定資本M!M$40=0,0,固定資本M!M28/固定資本M!M$40)</f>
        <v>0</v>
      </c>
      <c r="N28" s="359">
        <f>IF(固定資本M!N$40=0,0,固定資本M!N28/固定資本M!N$40)</f>
        <v>0</v>
      </c>
      <c r="O28" s="359">
        <f>IF(固定資本M!O$40=0,0,固定資本M!O28/固定資本M!O$40)</f>
        <v>0</v>
      </c>
      <c r="P28" s="359">
        <f>IF(固定資本M!P$40=0,0,固定資本M!P28/固定資本M!P$40)</f>
        <v>0</v>
      </c>
      <c r="Q28" s="359">
        <f>IF(固定資本M!Q$40=0,0,固定資本M!Q28/固定資本M!Q$40)</f>
        <v>0</v>
      </c>
      <c r="R28" s="359">
        <f>IF(固定資本M!R$40=0,0,固定資本M!R28/固定資本M!R$40)</f>
        <v>0</v>
      </c>
      <c r="S28" s="359">
        <f>IF(固定資本M!S$40=0,0,固定資本M!S28/固定資本M!S$40)</f>
        <v>0</v>
      </c>
      <c r="T28" s="359">
        <f>IF(固定資本M!T$40=0,0,固定資本M!T28/固定資本M!T$40)</f>
        <v>0</v>
      </c>
      <c r="U28" s="359">
        <f>IF(固定資本M!U$40=0,0,固定資本M!U28/固定資本M!U$40)</f>
        <v>0</v>
      </c>
      <c r="V28" s="359">
        <f>IF(固定資本M!V$40=0,0,固定資本M!V28/固定資本M!V$40)</f>
        <v>0</v>
      </c>
      <c r="W28" s="359">
        <f>IF(固定資本M!W$40=0,0,固定資本M!W28/固定資本M!W$40)</f>
        <v>0</v>
      </c>
      <c r="X28" s="359">
        <f>IF(固定資本M!X$40=0,0,固定資本M!X28/固定資本M!X$40)</f>
        <v>0</v>
      </c>
      <c r="Y28" s="359">
        <f>IF(固定資本M!Y$40=0,0,固定資本M!Y28/固定資本M!Y$40)</f>
        <v>0</v>
      </c>
      <c r="Z28" s="359">
        <f>IF(固定資本M!Z$40=0,0,固定資本M!Z28/固定資本M!Z$40)</f>
        <v>0</v>
      </c>
      <c r="AA28" s="359">
        <f>IF(固定資本M!AA$40=0,0,固定資本M!AA28/固定資本M!AA$40)</f>
        <v>0</v>
      </c>
      <c r="AB28" s="359">
        <f>IF(固定資本M!AB$40=0,0,固定資本M!AB28/固定資本M!AB$40)</f>
        <v>0</v>
      </c>
      <c r="AC28" s="359">
        <f>IF(固定資本M!AC$40=0,0,固定資本M!AC28/固定資本M!AC$40)</f>
        <v>0</v>
      </c>
      <c r="AD28" s="359">
        <f>IF(固定資本M!AD$40=0,0,固定資本M!AD28/固定資本M!AD$40)</f>
        <v>0</v>
      </c>
      <c r="AE28" s="359">
        <f>IF(固定資本M!AE$40=0,0,固定資本M!AE28/固定資本M!AE$40)</f>
        <v>0</v>
      </c>
      <c r="AF28" s="359">
        <f>IF(固定資本M!AF$40=0,0,固定資本M!AF28/固定資本M!AF$40)</f>
        <v>0</v>
      </c>
      <c r="AG28" s="359">
        <f>IF(固定資本M!AG$40=0,0,固定資本M!AG28/固定資本M!AG$40)</f>
        <v>0</v>
      </c>
      <c r="AH28" s="359">
        <f>IF(固定資本M!AH$40=0,0,固定資本M!AH28/固定資本M!AH$40)</f>
        <v>0</v>
      </c>
      <c r="AI28" s="359">
        <f>IF(固定資本M!AI$40=0,0,固定資本M!AI28/固定資本M!AI$40)</f>
        <v>0</v>
      </c>
      <c r="AJ28" s="359">
        <f>IF(固定資本M!AJ$40=0,0,固定資本M!AJ28/固定資本M!AJ$40)</f>
        <v>0</v>
      </c>
      <c r="AK28" s="359">
        <f>IF(固定資本M!AK$40=0,0,固定資本M!AK28/固定資本M!AK$40)</f>
        <v>0</v>
      </c>
      <c r="AL28" s="359">
        <f>IF(固定資本M!AL$40=0,0,固定資本M!AL28/固定資本M!AL$40)</f>
        <v>0</v>
      </c>
      <c r="AM28" s="360">
        <f>IF(固定資本M!AM$40=0,0,固定資本M!AM28/固定資本M!AM$40)</f>
        <v>0</v>
      </c>
      <c r="AN28" s="332"/>
    </row>
    <row r="29" spans="1:40" x14ac:dyDescent="0.15">
      <c r="A29" s="339" t="s">
        <v>308</v>
      </c>
      <c r="B29" s="340" t="s">
        <v>381</v>
      </c>
      <c r="C29" s="359">
        <f>IF(固定資本M!C$40=0,0,固定資本M!C29/固定資本M!C$40)</f>
        <v>0</v>
      </c>
      <c r="D29" s="359">
        <f>IF(固定資本M!D$40=0,0,固定資本M!D29/固定資本M!D$40)</f>
        <v>0</v>
      </c>
      <c r="E29" s="359">
        <f>IF(固定資本M!E$40=0,0,固定資本M!E29/固定資本M!E$40)</f>
        <v>0</v>
      </c>
      <c r="F29" s="359">
        <f>IF(固定資本M!F$40=0,0,固定資本M!F29/固定資本M!F$40)</f>
        <v>0</v>
      </c>
      <c r="G29" s="359">
        <f>IF(固定資本M!G$40=0,0,固定資本M!G29/固定資本M!G$40)</f>
        <v>0</v>
      </c>
      <c r="H29" s="359">
        <f>IF(固定資本M!H$40=0,0,固定資本M!H29/固定資本M!H$40)</f>
        <v>0</v>
      </c>
      <c r="I29" s="359">
        <f>IF(固定資本M!I$40=0,0,固定資本M!I29/固定資本M!I$40)</f>
        <v>0</v>
      </c>
      <c r="J29" s="359">
        <f>IF(固定資本M!J$40=0,0,固定資本M!J29/固定資本M!J$40)</f>
        <v>0</v>
      </c>
      <c r="K29" s="359">
        <f>IF(固定資本M!K$40=0,0,固定資本M!K29/固定資本M!K$40)</f>
        <v>0</v>
      </c>
      <c r="L29" s="359">
        <f>IF(固定資本M!L$40=0,0,固定資本M!L29/固定資本M!L$40)</f>
        <v>0</v>
      </c>
      <c r="M29" s="359">
        <f>IF(固定資本M!M$40=0,0,固定資本M!M29/固定資本M!M$40)</f>
        <v>0</v>
      </c>
      <c r="N29" s="359">
        <f>IF(固定資本M!N$40=0,0,固定資本M!N29/固定資本M!N$40)</f>
        <v>0</v>
      </c>
      <c r="O29" s="359">
        <f>IF(固定資本M!O$40=0,0,固定資本M!O29/固定資本M!O$40)</f>
        <v>0</v>
      </c>
      <c r="P29" s="359">
        <f>IF(固定資本M!P$40=0,0,固定資本M!P29/固定資本M!P$40)</f>
        <v>0</v>
      </c>
      <c r="Q29" s="359">
        <f>IF(固定資本M!Q$40=0,0,固定資本M!Q29/固定資本M!Q$40)</f>
        <v>0</v>
      </c>
      <c r="R29" s="359">
        <f>IF(固定資本M!R$40=0,0,固定資本M!R29/固定資本M!R$40)</f>
        <v>0</v>
      </c>
      <c r="S29" s="359">
        <f>IF(固定資本M!S$40=0,0,固定資本M!S29/固定資本M!S$40)</f>
        <v>0</v>
      </c>
      <c r="T29" s="359">
        <f>IF(固定資本M!T$40=0,0,固定資本M!T29/固定資本M!T$40)</f>
        <v>0</v>
      </c>
      <c r="U29" s="359">
        <f>IF(固定資本M!U$40=0,0,固定資本M!U29/固定資本M!U$40)</f>
        <v>0</v>
      </c>
      <c r="V29" s="359">
        <f>IF(固定資本M!V$40=0,0,固定資本M!V29/固定資本M!V$40)</f>
        <v>0</v>
      </c>
      <c r="W29" s="359">
        <f>IF(固定資本M!W$40=0,0,固定資本M!W29/固定資本M!W$40)</f>
        <v>0</v>
      </c>
      <c r="X29" s="359">
        <f>IF(固定資本M!X$40=0,0,固定資本M!X29/固定資本M!X$40)</f>
        <v>0</v>
      </c>
      <c r="Y29" s="359">
        <f>IF(固定資本M!Y$40=0,0,固定資本M!Y29/固定資本M!Y$40)</f>
        <v>0</v>
      </c>
      <c r="Z29" s="359">
        <f>IF(固定資本M!Z$40=0,0,固定資本M!Z29/固定資本M!Z$40)</f>
        <v>0</v>
      </c>
      <c r="AA29" s="359">
        <f>IF(固定資本M!AA$40=0,0,固定資本M!AA29/固定資本M!AA$40)</f>
        <v>0</v>
      </c>
      <c r="AB29" s="359">
        <f>IF(固定資本M!AB$40=0,0,固定資本M!AB29/固定資本M!AB$40)</f>
        <v>2.8575224915135606E-2</v>
      </c>
      <c r="AC29" s="359">
        <f>IF(固定資本M!AC$40=0,0,固定資本M!AC29/固定資本M!AC$40)</f>
        <v>0</v>
      </c>
      <c r="AD29" s="359">
        <f>IF(固定資本M!AD$40=0,0,固定資本M!AD29/固定資本M!AD$40)</f>
        <v>0</v>
      </c>
      <c r="AE29" s="359">
        <f>IF(固定資本M!AE$40=0,0,固定資本M!AE29/固定資本M!AE$40)</f>
        <v>0</v>
      </c>
      <c r="AF29" s="359">
        <f>IF(固定資本M!AF$40=0,0,固定資本M!AF29/固定資本M!AF$40)</f>
        <v>0</v>
      </c>
      <c r="AG29" s="359">
        <f>IF(固定資本M!AG$40=0,0,固定資本M!AG29/固定資本M!AG$40)</f>
        <v>0</v>
      </c>
      <c r="AH29" s="359">
        <f>IF(固定資本M!AH$40=0,0,固定資本M!AH29/固定資本M!AH$40)</f>
        <v>0</v>
      </c>
      <c r="AI29" s="359">
        <f>IF(固定資本M!AI$40=0,0,固定資本M!AI29/固定資本M!AI$40)</f>
        <v>0</v>
      </c>
      <c r="AJ29" s="359">
        <f>IF(固定資本M!AJ$40=0,0,固定資本M!AJ29/固定資本M!AJ$40)</f>
        <v>0</v>
      </c>
      <c r="AK29" s="359">
        <f>IF(固定資本M!AK$40=0,0,固定資本M!AK29/固定資本M!AK$40)</f>
        <v>0</v>
      </c>
      <c r="AL29" s="359">
        <f>IF(固定資本M!AL$40=0,0,固定資本M!AL29/固定資本M!AL$40)</f>
        <v>0</v>
      </c>
      <c r="AM29" s="360">
        <f>IF(固定資本M!AM$40=0,0,固定資本M!AM29/固定資本M!AM$40)</f>
        <v>1.9056455540116095E-3</v>
      </c>
      <c r="AN29" s="332"/>
    </row>
    <row r="30" spans="1:40" x14ac:dyDescent="0.15">
      <c r="A30" s="339" t="s">
        <v>309</v>
      </c>
      <c r="B30" s="340" t="s">
        <v>382</v>
      </c>
      <c r="C30" s="359">
        <f>IF(固定資本M!C$40=0,0,固定資本M!C30/固定資本M!C$40)</f>
        <v>7.4025446473907934E-3</v>
      </c>
      <c r="D30" s="359">
        <f>IF(固定資本M!D$40=0,0,固定資本M!D30/固定資本M!D$40)</f>
        <v>1.2300459217144106E-2</v>
      </c>
      <c r="E30" s="359">
        <f>IF(固定資本M!E$40=0,0,固定資本M!E30/固定資本M!E$40)</f>
        <v>1.0456096463798647E-2</v>
      </c>
      <c r="F30" s="359">
        <f>IF(固定資本M!F$40=0,0,固定資本M!F30/固定資本M!F$40)</f>
        <v>7.7291590143563852E-3</v>
      </c>
      <c r="G30" s="359">
        <f>IF(固定資本M!G$40=0,0,固定資本M!G30/固定資本M!G$40)</f>
        <v>1.0136805078401411E-2</v>
      </c>
      <c r="H30" s="359">
        <f>IF(固定資本M!H$40=0,0,固定資本M!H30/固定資本M!H$40)</f>
        <v>1.7466810771229312E-2</v>
      </c>
      <c r="I30" s="359">
        <f>IF(固定資本M!I$40=0,0,固定資本M!I30/固定資本M!I$40)</f>
        <v>1.3466865544427871E-2</v>
      </c>
      <c r="J30" s="359">
        <f>IF(固定資本M!J$40=0,0,固定資本M!J30/固定資本M!J$40)</f>
        <v>3.766494226188521E-3</v>
      </c>
      <c r="K30" s="359">
        <f>IF(固定資本M!K$40=0,0,固定資本M!K30/固定資本M!K$40)</f>
        <v>8.7209057721457511E-3</v>
      </c>
      <c r="L30" s="359">
        <f>IF(固定資本M!L$40=0,0,固定資本M!L30/固定資本M!L$40)</f>
        <v>9.5494298543849047E-3</v>
      </c>
      <c r="M30" s="359">
        <f>IF(固定資本M!M$40=0,0,固定資本M!M30/固定資本M!M$40)</f>
        <v>9.6484038467892792E-3</v>
      </c>
      <c r="N30" s="359">
        <f>IF(固定資本M!N$40=0,0,固定資本M!N30/固定資本M!N$40)</f>
        <v>5.6669087109031324E-3</v>
      </c>
      <c r="O30" s="359">
        <f>IF(固定資本M!O$40=0,0,固定資本M!O30/固定資本M!O$40)</f>
        <v>1.3275301724384129E-2</v>
      </c>
      <c r="P30" s="359">
        <f>IF(固定資本M!P$40=0,0,固定資本M!P30/固定資本M!P$40)</f>
        <v>7.6675232776411148E-3</v>
      </c>
      <c r="Q30" s="359">
        <f>IF(固定資本M!Q$40=0,0,固定資本M!Q30/固定資本M!Q$40)</f>
        <v>8.6073235136747122E-3</v>
      </c>
      <c r="R30" s="359">
        <f>IF(固定資本M!R$40=0,0,固定資本M!R30/固定資本M!R$40)</f>
        <v>4.7172462681090025E-3</v>
      </c>
      <c r="S30" s="359">
        <f>IF(固定資本M!S$40=0,0,固定資本M!S30/固定資本M!S$40)</f>
        <v>2.785804845603001E-3</v>
      </c>
      <c r="T30" s="359">
        <f>IF(固定資本M!T$40=0,0,固定資本M!T30/固定資本M!T$40)</f>
        <v>5.8588217825855391E-3</v>
      </c>
      <c r="U30" s="359">
        <f>IF(固定資本M!U$40=0,0,固定資本M!U30/固定資本M!U$40)</f>
        <v>1.1956381968466141E-2</v>
      </c>
      <c r="V30" s="359">
        <f>IF(固定資本M!V$40=0,0,固定資本M!V30/固定資本M!V$40)</f>
        <v>1.3545562306553859E-2</v>
      </c>
      <c r="W30" s="359">
        <f>IF(固定資本M!W$40=0,0,固定資本M!W30/固定資本M!W$40)</f>
        <v>1.8173637625601157E-2</v>
      </c>
      <c r="X30" s="359">
        <f>IF(固定資本M!X$40=0,0,固定資本M!X30/固定資本M!X$40)</f>
        <v>7.9515088313889069E-3</v>
      </c>
      <c r="Y30" s="359">
        <f>IF(固定資本M!Y$40=0,0,固定資本M!Y30/固定資本M!Y$40)</f>
        <v>1.1125120522138991E-2</v>
      </c>
      <c r="Z30" s="359">
        <f>IF(固定資本M!Z$40=0,0,固定資本M!Z30/固定資本M!Z$40)</f>
        <v>8.9054050124671488E-3</v>
      </c>
      <c r="AA30" s="359">
        <f>IF(固定資本M!AA$40=0,0,固定資本M!AA30/固定資本M!AA$40)</f>
        <v>4.5346511362846014E-3</v>
      </c>
      <c r="AB30" s="359">
        <f>IF(固定資本M!AB$40=0,0,固定資本M!AB30/固定資本M!AB$40)</f>
        <v>3.5351863081547696E-3</v>
      </c>
      <c r="AC30" s="359">
        <f>IF(固定資本M!AC$40=0,0,固定資本M!AC30/固定資本M!AC$40)</f>
        <v>8.332233515074729E-3</v>
      </c>
      <c r="AD30" s="359">
        <f>IF(固定資本M!AD$40=0,0,固定資本M!AD30/固定資本M!AD$40)</f>
        <v>4.7485985276307895E-3</v>
      </c>
      <c r="AE30" s="359">
        <f>IF(固定資本M!AE$40=0,0,固定資本M!AE30/固定資本M!AE$40)</f>
        <v>0</v>
      </c>
      <c r="AF30" s="359">
        <f>IF(固定資本M!AF$40=0,0,固定資本M!AF30/固定資本M!AF$40)</f>
        <v>4.5126778042061918E-3</v>
      </c>
      <c r="AG30" s="359">
        <f>IF(固定資本M!AG$40=0,0,固定資本M!AG30/固定資本M!AG$40)</f>
        <v>7.0342353429598973E-3</v>
      </c>
      <c r="AH30" s="359">
        <f>IF(固定資本M!AH$40=0,0,固定資本M!AH30/固定資本M!AH$40)</f>
        <v>2.2523295636078466E-3</v>
      </c>
      <c r="AI30" s="359">
        <f>IF(固定資本M!AI$40=0,0,固定資本M!AI30/固定資本M!AI$40)</f>
        <v>1.3864954214469568E-2</v>
      </c>
      <c r="AJ30" s="359">
        <f>IF(固定資本M!AJ$40=0,0,固定資本M!AJ30/固定資本M!AJ$40)</f>
        <v>1.2740276750489983E-2</v>
      </c>
      <c r="AK30" s="359">
        <f>IF(固定資本M!AK$40=0,0,固定資本M!AK30/固定資本M!AK$40)</f>
        <v>0</v>
      </c>
      <c r="AL30" s="359">
        <f>IF(固定資本M!AL$40=0,0,固定資本M!AL30/固定資本M!AL$40)</f>
        <v>2.4503340365682139E-2</v>
      </c>
      <c r="AM30" s="360">
        <f>IF(固定資本M!AM$40=0,0,固定資本M!AM30/固定資本M!AM$40)</f>
        <v>8.4704447168768189E-3</v>
      </c>
      <c r="AN30" s="332"/>
    </row>
    <row r="31" spans="1:40" x14ac:dyDescent="0.15">
      <c r="A31" s="339" t="s">
        <v>310</v>
      </c>
      <c r="B31" s="340" t="s">
        <v>383</v>
      </c>
      <c r="C31" s="359">
        <f>IF(固定資本M!C$40=0,0,固定資本M!C31/固定資本M!C$40)</f>
        <v>4.0976947293591961E-3</v>
      </c>
      <c r="D31" s="359">
        <f>IF(固定資本M!D$40=0,0,固定資本M!D31/固定資本M!D$40)</f>
        <v>7.9542969604198561E-3</v>
      </c>
      <c r="E31" s="359">
        <f>IF(固定資本M!E$40=0,0,固定資本M!E31/固定資本M!E$40)</f>
        <v>3.6826744785666478E-2</v>
      </c>
      <c r="F31" s="359">
        <f>IF(固定資本M!F$40=0,0,固定資本M!F31/固定資本M!F$40)</f>
        <v>1.9811342872996397E-2</v>
      </c>
      <c r="G31" s="359">
        <f>IF(固定資本M!G$40=0,0,固定資本M!G31/固定資本M!G$40)</f>
        <v>5.9197423880382724E-2</v>
      </c>
      <c r="H31" s="359">
        <f>IF(固定資本M!H$40=0,0,固定資本M!H31/固定資本M!H$40)</f>
        <v>5.6964721372419938E-2</v>
      </c>
      <c r="I31" s="359">
        <f>IF(固定資本M!I$40=0,0,固定資本M!I31/固定資本M!I$40)</f>
        <v>4.1540248688850243E-2</v>
      </c>
      <c r="J31" s="359">
        <f>IF(固定資本M!J$40=0,0,固定資本M!J31/固定資本M!J$40)</f>
        <v>4.4439305065169007E-2</v>
      </c>
      <c r="K31" s="359">
        <f>IF(固定資本M!K$40=0,0,固定資本M!K31/固定資本M!K$40)</f>
        <v>4.5443071297461619E-2</v>
      </c>
      <c r="L31" s="359">
        <f>IF(固定資本M!L$40=0,0,固定資本M!L31/固定資本M!L$40)</f>
        <v>5.0650363959401999E-2</v>
      </c>
      <c r="M31" s="359">
        <f>IF(固定資本M!M$40=0,0,固定資本M!M31/固定資本M!M$40)</f>
        <v>5.4334729982503605E-2</v>
      </c>
      <c r="N31" s="359">
        <f>IF(固定資本M!N$40=0,0,固定資本M!N31/固定資本M!N$40)</f>
        <v>6.7889566356619524E-2</v>
      </c>
      <c r="O31" s="359">
        <f>IF(固定資本M!O$40=0,0,固定資本M!O31/固定資本M!O$40)</f>
        <v>0.11214037252180468</v>
      </c>
      <c r="P31" s="359">
        <f>IF(固定資本M!P$40=0,0,固定資本M!P31/固定資本M!P$40)</f>
        <v>5.7201037666616848E-2</v>
      </c>
      <c r="Q31" s="359">
        <f>IF(固定資本M!Q$40=0,0,固定資本M!Q31/固定資本M!Q$40)</f>
        <v>9.83946205812537E-2</v>
      </c>
      <c r="R31" s="359">
        <f>IF(固定資本M!R$40=0,0,固定資本M!R31/固定資本M!R$40)</f>
        <v>0.10240892467478532</v>
      </c>
      <c r="S31" s="359">
        <f>IF(固定資本M!S$40=0,0,固定資本M!S31/固定資本M!S$40)</f>
        <v>0.14139184059408569</v>
      </c>
      <c r="T31" s="359">
        <f>IF(固定資本M!T$40=0,0,固定資本M!T31/固定資本M!T$40)</f>
        <v>5.0756437413928358E-2</v>
      </c>
      <c r="U31" s="359">
        <f>IF(固定資本M!U$40=0,0,固定資本M!U31/固定資本M!U$40)</f>
        <v>5.4450657361401415E-2</v>
      </c>
      <c r="V31" s="359">
        <f>IF(固定資本M!V$40=0,0,固定資本M!V31/固定資本M!V$40)</f>
        <v>7.2818932679876755E-2</v>
      </c>
      <c r="W31" s="359">
        <f>IF(固定資本M!W$40=0,0,固定資本M!W31/固定資本M!W$40)</f>
        <v>1.5636749318995002E-2</v>
      </c>
      <c r="X31" s="359">
        <f>IF(固定資本M!X$40=0,0,固定資本M!X31/固定資本M!X$40)</f>
        <v>0</v>
      </c>
      <c r="Y31" s="359">
        <f>IF(固定資本M!Y$40=0,0,固定資本M!Y31/固定資本M!Y$40)</f>
        <v>8.103961602441169E-2</v>
      </c>
      <c r="Z31" s="359">
        <f>IF(固定資本M!Z$40=0,0,固定資本M!Z31/固定資本M!Z$40)</f>
        <v>0.20267451318195612</v>
      </c>
      <c r="AA31" s="359">
        <f>IF(固定資本M!AA$40=0,0,固定資本M!AA31/固定資本M!AA$40)</f>
        <v>0.67715017222060991</v>
      </c>
      <c r="AB31" s="359">
        <f>IF(固定資本M!AB$40=0,0,固定資本M!AB31/固定資本M!AB$40)</f>
        <v>1.021698644590042E-2</v>
      </c>
      <c r="AC31" s="359">
        <f>IF(固定資本M!AC$40=0,0,固定資本M!AC31/固定資本M!AC$40)</f>
        <v>4.2940436699784833E-2</v>
      </c>
      <c r="AD31" s="359">
        <f>IF(固定資本M!AD$40=0,0,固定資本M!AD31/固定資本M!AD$40)</f>
        <v>0.21368389706966681</v>
      </c>
      <c r="AE31" s="359">
        <f>IF(固定資本M!AE$40=0,0,固定資本M!AE31/固定資本M!AE$40)</f>
        <v>0</v>
      </c>
      <c r="AF31" s="359">
        <f>IF(固定資本M!AF$40=0,0,固定資本M!AF31/固定資本M!AF$40)</f>
        <v>8.4003121268814582E-2</v>
      </c>
      <c r="AG31" s="359">
        <f>IF(固定資本M!AG$40=0,0,固定資本M!AG31/固定資本M!AG$40)</f>
        <v>1.915155674811083E-2</v>
      </c>
      <c r="AH31" s="359">
        <f>IF(固定資本M!AH$40=0,0,固定資本M!AH31/固定資本M!AH$40)</f>
        <v>5.7969101101344268E-2</v>
      </c>
      <c r="AI31" s="359">
        <f>IF(固定資本M!AI$40=0,0,固定資本M!AI31/固定資本M!AI$40)</f>
        <v>6.2877957879225718E-2</v>
      </c>
      <c r="AJ31" s="359">
        <f>IF(固定資本M!AJ$40=0,0,固定資本M!AJ31/固定資本M!AJ$40)</f>
        <v>5.1891070431749106E-2</v>
      </c>
      <c r="AK31" s="359">
        <f>IF(固定資本M!AK$40=0,0,固定資本M!AK31/固定資本M!AK$40)</f>
        <v>0</v>
      </c>
      <c r="AL31" s="359">
        <f>IF(固定資本M!AL$40=0,0,固定資本M!AL31/固定資本M!AL$40)</f>
        <v>0</v>
      </c>
      <c r="AM31" s="360">
        <f>IF(固定資本M!AM$40=0,0,固定資本M!AM31/固定資本M!AM$40)</f>
        <v>9.1385450390924591E-2</v>
      </c>
      <c r="AN31" s="332"/>
    </row>
    <row r="32" spans="1:40" x14ac:dyDescent="0.15">
      <c r="A32" s="339" t="s">
        <v>311</v>
      </c>
      <c r="B32" s="340" t="s">
        <v>384</v>
      </c>
      <c r="C32" s="359">
        <f>IF(固定資本M!C$40=0,0,固定資本M!C32/固定資本M!C$40)</f>
        <v>0</v>
      </c>
      <c r="D32" s="359">
        <f>IF(固定資本M!D$40=0,0,固定資本M!D32/固定資本M!D$40)</f>
        <v>0</v>
      </c>
      <c r="E32" s="359">
        <f>IF(固定資本M!E$40=0,0,固定資本M!E32/固定資本M!E$40)</f>
        <v>0</v>
      </c>
      <c r="F32" s="359">
        <f>IF(固定資本M!F$40=0,0,固定資本M!F32/固定資本M!F$40)</f>
        <v>0</v>
      </c>
      <c r="G32" s="359">
        <f>IF(固定資本M!G$40=0,0,固定資本M!G32/固定資本M!G$40)</f>
        <v>0</v>
      </c>
      <c r="H32" s="359">
        <f>IF(固定資本M!H$40=0,0,固定資本M!H32/固定資本M!H$40)</f>
        <v>0</v>
      </c>
      <c r="I32" s="359">
        <f>IF(固定資本M!I$40=0,0,固定資本M!I32/固定資本M!I$40)</f>
        <v>0</v>
      </c>
      <c r="J32" s="359">
        <f>IF(固定資本M!J$40=0,0,固定資本M!J32/固定資本M!J$40)</f>
        <v>0</v>
      </c>
      <c r="K32" s="359">
        <f>IF(固定資本M!K$40=0,0,固定資本M!K32/固定資本M!K$40)</f>
        <v>0</v>
      </c>
      <c r="L32" s="359">
        <f>IF(固定資本M!L$40=0,0,固定資本M!L32/固定資本M!L$40)</f>
        <v>0</v>
      </c>
      <c r="M32" s="359">
        <f>IF(固定資本M!M$40=0,0,固定資本M!M32/固定資本M!M$40)</f>
        <v>0</v>
      </c>
      <c r="N32" s="359">
        <f>IF(固定資本M!N$40=0,0,固定資本M!N32/固定資本M!N$40)</f>
        <v>0</v>
      </c>
      <c r="O32" s="359">
        <f>IF(固定資本M!O$40=0,0,固定資本M!O32/固定資本M!O$40)</f>
        <v>0</v>
      </c>
      <c r="P32" s="359">
        <f>IF(固定資本M!P$40=0,0,固定資本M!P32/固定資本M!P$40)</f>
        <v>0</v>
      </c>
      <c r="Q32" s="359">
        <f>IF(固定資本M!Q$40=0,0,固定資本M!Q32/固定資本M!Q$40)</f>
        <v>0</v>
      </c>
      <c r="R32" s="359">
        <f>IF(固定資本M!R$40=0,0,固定資本M!R32/固定資本M!R$40)</f>
        <v>0</v>
      </c>
      <c r="S32" s="359">
        <f>IF(固定資本M!S$40=0,0,固定資本M!S32/固定資本M!S$40)</f>
        <v>0</v>
      </c>
      <c r="T32" s="359">
        <f>IF(固定資本M!T$40=0,0,固定資本M!T32/固定資本M!T$40)</f>
        <v>0</v>
      </c>
      <c r="U32" s="359">
        <f>IF(固定資本M!U$40=0,0,固定資本M!U32/固定資本M!U$40)</f>
        <v>0</v>
      </c>
      <c r="V32" s="359">
        <f>IF(固定資本M!V$40=0,0,固定資本M!V32/固定資本M!V$40)</f>
        <v>0</v>
      </c>
      <c r="W32" s="359">
        <f>IF(固定資本M!W$40=0,0,固定資本M!W32/固定資本M!W$40)</f>
        <v>0</v>
      </c>
      <c r="X32" s="359">
        <f>IF(固定資本M!X$40=0,0,固定資本M!X32/固定資本M!X$40)</f>
        <v>0</v>
      </c>
      <c r="Y32" s="359">
        <f>IF(固定資本M!Y$40=0,0,固定資本M!Y32/固定資本M!Y$40)</f>
        <v>0</v>
      </c>
      <c r="Z32" s="359">
        <f>IF(固定資本M!Z$40=0,0,固定資本M!Z32/固定資本M!Z$40)</f>
        <v>0</v>
      </c>
      <c r="AA32" s="359">
        <f>IF(固定資本M!AA$40=0,0,固定資本M!AA32/固定資本M!AA$40)</f>
        <v>0</v>
      </c>
      <c r="AB32" s="359">
        <f>IF(固定資本M!AB$40=0,0,固定資本M!AB32/固定資本M!AB$40)</f>
        <v>0</v>
      </c>
      <c r="AC32" s="359">
        <f>IF(固定資本M!AC$40=0,0,固定資本M!AC32/固定資本M!AC$40)</f>
        <v>0</v>
      </c>
      <c r="AD32" s="359">
        <f>IF(固定資本M!AD$40=0,0,固定資本M!AD32/固定資本M!AD$40)</f>
        <v>0</v>
      </c>
      <c r="AE32" s="359">
        <f>IF(固定資本M!AE$40=0,0,固定資本M!AE32/固定資本M!AE$40)</f>
        <v>0</v>
      </c>
      <c r="AF32" s="359">
        <f>IF(固定資本M!AF$40=0,0,固定資本M!AF32/固定資本M!AF$40)</f>
        <v>0</v>
      </c>
      <c r="AG32" s="359">
        <f>IF(固定資本M!AG$40=0,0,固定資本M!AG32/固定資本M!AG$40)</f>
        <v>0</v>
      </c>
      <c r="AH32" s="359">
        <f>IF(固定資本M!AH$40=0,0,固定資本M!AH32/固定資本M!AH$40)</f>
        <v>0</v>
      </c>
      <c r="AI32" s="359">
        <f>IF(固定資本M!AI$40=0,0,固定資本M!AI32/固定資本M!AI$40)</f>
        <v>0</v>
      </c>
      <c r="AJ32" s="359">
        <f>IF(固定資本M!AJ$40=0,0,固定資本M!AJ32/固定資本M!AJ$40)</f>
        <v>0</v>
      </c>
      <c r="AK32" s="359">
        <f>IF(固定資本M!AK$40=0,0,固定資本M!AK32/固定資本M!AK$40)</f>
        <v>0</v>
      </c>
      <c r="AL32" s="359">
        <f>IF(固定資本M!AL$40=0,0,固定資本M!AL32/固定資本M!AL$40)</f>
        <v>0</v>
      </c>
      <c r="AM32" s="360">
        <f>IF(固定資本M!AM$40=0,0,固定資本M!AM32/固定資本M!AM$40)</f>
        <v>0</v>
      </c>
      <c r="AN32" s="332"/>
    </row>
    <row r="33" spans="1:86" x14ac:dyDescent="0.15">
      <c r="A33" s="339" t="s">
        <v>385</v>
      </c>
      <c r="B33" s="340" t="s">
        <v>386</v>
      </c>
      <c r="C33" s="359">
        <f>IF(固定資本M!C$40=0,0,固定資本M!C33/固定資本M!C$40)</f>
        <v>2.4090005657995909E-3</v>
      </c>
      <c r="D33" s="359">
        <f>IF(固定資本M!D$40=0,0,固定資本M!D33/固定資本M!D$40)</f>
        <v>0</v>
      </c>
      <c r="E33" s="359">
        <f>IF(固定資本M!E$40=0,0,固定資本M!E33/固定資本M!E$40)</f>
        <v>1.1630075814928189E-3</v>
      </c>
      <c r="F33" s="359">
        <f>IF(固定資本M!F$40=0,0,固定資本M!F33/固定資本M!F$40)</f>
        <v>3.8012769914893281E-2</v>
      </c>
      <c r="G33" s="359">
        <f>IF(固定資本M!G$40=0,0,固定資本M!G33/固定資本M!G$40)</f>
        <v>0.10327911722779994</v>
      </c>
      <c r="H33" s="359">
        <f>IF(固定資本M!H$40=0,0,固定資本M!H33/固定資本M!H$40)</f>
        <v>0.16003703534199604</v>
      </c>
      <c r="I33" s="359">
        <f>IF(固定資本M!I$40=0,0,固定資本M!I33/固定資本M!I$40)</f>
        <v>7.6666002213317014E-2</v>
      </c>
      <c r="J33" s="359">
        <f>IF(固定資本M!J$40=0,0,固定資本M!J33/固定資本M!J$40)</f>
        <v>0.54198830944113841</v>
      </c>
      <c r="K33" s="359">
        <f>IF(固定資本M!K$40=0,0,固定資本M!K33/固定資本M!K$40)</f>
        <v>0.23984955085231677</v>
      </c>
      <c r="L33" s="359">
        <f>IF(固定資本M!L$40=0,0,固定資本M!L33/固定資本M!L$40)</f>
        <v>0.2479436215448925</v>
      </c>
      <c r="M33" s="359">
        <f>IF(固定資本M!M$40=0,0,固定資本M!M33/固定資本M!M$40)</f>
        <v>0.12447988317468914</v>
      </c>
      <c r="N33" s="359">
        <f>IF(固定資本M!N$40=0,0,固定資本M!N33/固定資本M!N$40)</f>
        <v>0.32418367699772938</v>
      </c>
      <c r="O33" s="359">
        <f>IF(固定資本M!O$40=0,0,固定資本M!O33/固定資本M!O$40)</f>
        <v>9.0932561101686682E-2</v>
      </c>
      <c r="P33" s="359">
        <f>IF(固定資本M!P$40=0,0,固定資本M!P33/固定資本M!P$40)</f>
        <v>0.39949252238033894</v>
      </c>
      <c r="Q33" s="359">
        <f>IF(固定資本M!Q$40=0,0,固定資本M!Q33/固定資本M!Q$40)</f>
        <v>0.22347351187338965</v>
      </c>
      <c r="R33" s="359">
        <f>IF(固定資本M!R$40=0,0,固定資本M!R33/固定資本M!R$40)</f>
        <v>0.43583617808535507</v>
      </c>
      <c r="S33" s="359">
        <f>IF(固定資本M!S$40=0,0,固定資本M!S33/固定資本M!S$40)</f>
        <v>0.61606442159684827</v>
      </c>
      <c r="T33" s="359">
        <f>IF(固定資本M!T$40=0,0,固定資本M!T33/固定資本M!T$40)</f>
        <v>0.47171270368153734</v>
      </c>
      <c r="U33" s="359">
        <f>IF(固定資本M!U$40=0,0,固定資本M!U33/固定資本M!U$40)</f>
        <v>0.10189281427034522</v>
      </c>
      <c r="V33" s="359">
        <f>IF(固定資本M!V$40=0,0,固定資本M!V33/固定資本M!V$40)</f>
        <v>6.4594114038340894E-2</v>
      </c>
      <c r="W33" s="359">
        <f>IF(固定資本M!W$40=0,0,固定資本M!W33/固定資本M!W$40)</f>
        <v>2.997236538736902E-2</v>
      </c>
      <c r="X33" s="359">
        <f>IF(固定資本M!X$40=0,0,固定資本M!X33/固定資本M!X$40)</f>
        <v>0</v>
      </c>
      <c r="Y33" s="359">
        <f>IF(固定資本M!Y$40=0,0,固定資本M!Y33/固定資本M!Y$40)</f>
        <v>0</v>
      </c>
      <c r="Z33" s="359">
        <f>IF(固定資本M!Z$40=0,0,固定資本M!Z33/固定資本M!Z$40)</f>
        <v>1.1900380400269311E-2</v>
      </c>
      <c r="AA33" s="359">
        <f>IF(固定資本M!AA$40=0,0,固定資本M!AA33/固定資本M!AA$40)</f>
        <v>3.0507754934387208E-3</v>
      </c>
      <c r="AB33" s="359">
        <f>IF(固定資本M!AB$40=0,0,固定資本M!AB33/固定資本M!AB$40)</f>
        <v>0</v>
      </c>
      <c r="AC33" s="359">
        <f>IF(固定資本M!AC$40=0,0,固定資本M!AC33/固定資本M!AC$40)</f>
        <v>1.0112614637550024E-2</v>
      </c>
      <c r="AD33" s="359">
        <f>IF(固定資本M!AD$40=0,0,固定資本M!AD33/固定資本M!AD$40)</f>
        <v>0.14999592895929587</v>
      </c>
      <c r="AE33" s="359">
        <f>IF(固定資本M!AE$40=0,0,固定資本M!AE33/固定資本M!AE$40)</f>
        <v>1</v>
      </c>
      <c r="AF33" s="359">
        <f>IF(固定資本M!AF$40=0,0,固定資本M!AF33/固定資本M!AF$40)</f>
        <v>0.38717722601934812</v>
      </c>
      <c r="AG33" s="359">
        <f>IF(固定資本M!AG$40=0,0,固定資本M!AG33/固定資本M!AG$40)</f>
        <v>4.9583805441247096E-2</v>
      </c>
      <c r="AH33" s="359">
        <f>IF(固定資本M!AH$40=0,0,固定資本M!AH33/固定資本M!AH$40)</f>
        <v>0</v>
      </c>
      <c r="AI33" s="359">
        <f>IF(固定資本M!AI$40=0,0,固定資本M!AI33/固定資本M!AI$40)</f>
        <v>9.1974136198796283E-3</v>
      </c>
      <c r="AJ33" s="359">
        <f>IF(固定資本M!AJ$40=0,0,固定資本M!AJ33/固定資本M!AJ$40)</f>
        <v>3.1901200426615419E-4</v>
      </c>
      <c r="AK33" s="359">
        <f>IF(固定資本M!AK$40=0,0,固定資本M!AK33/固定資本M!AK$40)</f>
        <v>0</v>
      </c>
      <c r="AL33" s="359">
        <f>IF(固定資本M!AL$40=0,0,固定資本M!AL33/固定資本M!AL$40)</f>
        <v>1.1581399437412095E-2</v>
      </c>
      <c r="AM33" s="360">
        <f>IF(固定資本M!AM$40=0,0,固定資本M!AM33/固定資本M!AM$40)</f>
        <v>0.16446666970453774</v>
      </c>
      <c r="AN33" s="332"/>
    </row>
    <row r="34" spans="1:86" x14ac:dyDescent="0.15">
      <c r="A34" s="339" t="s">
        <v>387</v>
      </c>
      <c r="B34" s="340" t="s">
        <v>388</v>
      </c>
      <c r="C34" s="359">
        <f>IF(固定資本M!C$40=0,0,固定資本M!C34/固定資本M!C$40)</f>
        <v>0</v>
      </c>
      <c r="D34" s="359">
        <f>IF(固定資本M!D$40=0,0,固定資本M!D34/固定資本M!D$40)</f>
        <v>0</v>
      </c>
      <c r="E34" s="359">
        <f>IF(固定資本M!E$40=0,0,固定資本M!E34/固定資本M!E$40)</f>
        <v>0</v>
      </c>
      <c r="F34" s="359">
        <f>IF(固定資本M!F$40=0,0,固定資本M!F34/固定資本M!F$40)</f>
        <v>0</v>
      </c>
      <c r="G34" s="359">
        <f>IF(固定資本M!G$40=0,0,固定資本M!G34/固定資本M!G$40)</f>
        <v>0</v>
      </c>
      <c r="H34" s="359">
        <f>IF(固定資本M!H$40=0,0,固定資本M!H34/固定資本M!H$40)</f>
        <v>0</v>
      </c>
      <c r="I34" s="359">
        <f>IF(固定資本M!I$40=0,0,固定資本M!I34/固定資本M!I$40)</f>
        <v>0</v>
      </c>
      <c r="J34" s="359">
        <f>IF(固定資本M!J$40=0,0,固定資本M!J34/固定資本M!J$40)</f>
        <v>0</v>
      </c>
      <c r="K34" s="359">
        <f>IF(固定資本M!K$40=0,0,固定資本M!K34/固定資本M!K$40)</f>
        <v>0</v>
      </c>
      <c r="L34" s="359">
        <f>IF(固定資本M!L$40=0,0,固定資本M!L34/固定資本M!L$40)</f>
        <v>0</v>
      </c>
      <c r="M34" s="359">
        <f>IF(固定資本M!M$40=0,0,固定資本M!M34/固定資本M!M$40)</f>
        <v>0</v>
      </c>
      <c r="N34" s="359">
        <f>IF(固定資本M!N$40=0,0,固定資本M!N34/固定資本M!N$40)</f>
        <v>0</v>
      </c>
      <c r="O34" s="359">
        <f>IF(固定資本M!O$40=0,0,固定資本M!O34/固定資本M!O$40)</f>
        <v>0</v>
      </c>
      <c r="P34" s="359">
        <f>IF(固定資本M!P$40=0,0,固定資本M!P34/固定資本M!P$40)</f>
        <v>0</v>
      </c>
      <c r="Q34" s="359">
        <f>IF(固定資本M!Q$40=0,0,固定資本M!Q34/固定資本M!Q$40)</f>
        <v>0</v>
      </c>
      <c r="R34" s="359">
        <f>IF(固定資本M!R$40=0,0,固定資本M!R34/固定資本M!R$40)</f>
        <v>0</v>
      </c>
      <c r="S34" s="359">
        <f>IF(固定資本M!S$40=0,0,固定資本M!S34/固定資本M!S$40)</f>
        <v>0</v>
      </c>
      <c r="T34" s="359">
        <f>IF(固定資本M!T$40=0,0,固定資本M!T34/固定資本M!T$40)</f>
        <v>0</v>
      </c>
      <c r="U34" s="359">
        <f>IF(固定資本M!U$40=0,0,固定資本M!U34/固定資本M!U$40)</f>
        <v>0</v>
      </c>
      <c r="V34" s="359">
        <f>IF(固定資本M!V$40=0,0,固定資本M!V34/固定資本M!V$40)</f>
        <v>0</v>
      </c>
      <c r="W34" s="359">
        <f>IF(固定資本M!W$40=0,0,固定資本M!W34/固定資本M!W$40)</f>
        <v>0</v>
      </c>
      <c r="X34" s="359">
        <f>IF(固定資本M!X$40=0,0,固定資本M!X34/固定資本M!X$40)</f>
        <v>0</v>
      </c>
      <c r="Y34" s="359">
        <f>IF(固定資本M!Y$40=0,0,固定資本M!Y34/固定資本M!Y$40)</f>
        <v>0</v>
      </c>
      <c r="Z34" s="359">
        <f>IF(固定資本M!Z$40=0,0,固定資本M!Z34/固定資本M!Z$40)</f>
        <v>0</v>
      </c>
      <c r="AA34" s="359">
        <f>IF(固定資本M!AA$40=0,0,固定資本M!AA34/固定資本M!AA$40)</f>
        <v>0</v>
      </c>
      <c r="AB34" s="359">
        <f>IF(固定資本M!AB$40=0,0,固定資本M!AB34/固定資本M!AB$40)</f>
        <v>0</v>
      </c>
      <c r="AC34" s="359">
        <f>IF(固定資本M!AC$40=0,0,固定資本M!AC34/固定資本M!AC$40)</f>
        <v>0</v>
      </c>
      <c r="AD34" s="359">
        <f>IF(固定資本M!AD$40=0,0,固定資本M!AD34/固定資本M!AD$40)</f>
        <v>0</v>
      </c>
      <c r="AE34" s="359">
        <f>IF(固定資本M!AE$40=0,0,固定資本M!AE34/固定資本M!AE$40)</f>
        <v>0</v>
      </c>
      <c r="AF34" s="359">
        <f>IF(固定資本M!AF$40=0,0,固定資本M!AF34/固定資本M!AF$40)</f>
        <v>0</v>
      </c>
      <c r="AG34" s="359">
        <f>IF(固定資本M!AG$40=0,0,固定資本M!AG34/固定資本M!AG$40)</f>
        <v>0</v>
      </c>
      <c r="AH34" s="359">
        <f>IF(固定資本M!AH$40=0,0,固定資本M!AH34/固定資本M!AH$40)</f>
        <v>0</v>
      </c>
      <c r="AI34" s="359">
        <f>IF(固定資本M!AI$40=0,0,固定資本M!AI34/固定資本M!AI$40)</f>
        <v>0</v>
      </c>
      <c r="AJ34" s="359">
        <f>IF(固定資本M!AJ$40=0,0,固定資本M!AJ34/固定資本M!AJ$40)</f>
        <v>0</v>
      </c>
      <c r="AK34" s="359">
        <f>IF(固定資本M!AK$40=0,0,固定資本M!AK34/固定資本M!AK$40)</f>
        <v>0</v>
      </c>
      <c r="AL34" s="359">
        <f>IF(固定資本M!AL$40=0,0,固定資本M!AL34/固定資本M!AL$40)</f>
        <v>0</v>
      </c>
      <c r="AM34" s="360">
        <f>IF(固定資本M!AM$40=0,0,固定資本M!AM34/固定資本M!AM$40)</f>
        <v>0</v>
      </c>
      <c r="AN34" s="332"/>
    </row>
    <row r="35" spans="1:86" x14ac:dyDescent="0.15">
      <c r="A35" s="339" t="s">
        <v>389</v>
      </c>
      <c r="B35" s="340" t="s">
        <v>390</v>
      </c>
      <c r="C35" s="359">
        <f>IF(固定資本M!C$40=0,0,固定資本M!C35/固定資本M!C$40)</f>
        <v>0</v>
      </c>
      <c r="D35" s="359">
        <f>IF(固定資本M!D$40=0,0,固定資本M!D35/固定資本M!D$40)</f>
        <v>0</v>
      </c>
      <c r="E35" s="359">
        <f>IF(固定資本M!E$40=0,0,固定資本M!E35/固定資本M!E$40)</f>
        <v>0</v>
      </c>
      <c r="F35" s="359">
        <f>IF(固定資本M!F$40=0,0,固定資本M!F35/固定資本M!F$40)</f>
        <v>0</v>
      </c>
      <c r="G35" s="359">
        <f>IF(固定資本M!G$40=0,0,固定資本M!G35/固定資本M!G$40)</f>
        <v>0</v>
      </c>
      <c r="H35" s="359">
        <f>IF(固定資本M!H$40=0,0,固定資本M!H35/固定資本M!H$40)</f>
        <v>0</v>
      </c>
      <c r="I35" s="359">
        <f>IF(固定資本M!I$40=0,0,固定資本M!I35/固定資本M!I$40)</f>
        <v>0</v>
      </c>
      <c r="J35" s="359">
        <f>IF(固定資本M!J$40=0,0,固定資本M!J35/固定資本M!J$40)</f>
        <v>0</v>
      </c>
      <c r="K35" s="359">
        <f>IF(固定資本M!K$40=0,0,固定資本M!K35/固定資本M!K$40)</f>
        <v>0</v>
      </c>
      <c r="L35" s="359">
        <f>IF(固定資本M!L$40=0,0,固定資本M!L35/固定資本M!L$40)</f>
        <v>0</v>
      </c>
      <c r="M35" s="359">
        <f>IF(固定資本M!M$40=0,0,固定資本M!M35/固定資本M!M$40)</f>
        <v>0</v>
      </c>
      <c r="N35" s="359">
        <f>IF(固定資本M!N$40=0,0,固定資本M!N35/固定資本M!N$40)</f>
        <v>0</v>
      </c>
      <c r="O35" s="359">
        <f>IF(固定資本M!O$40=0,0,固定資本M!O35/固定資本M!O$40)</f>
        <v>0</v>
      </c>
      <c r="P35" s="359">
        <f>IF(固定資本M!P$40=0,0,固定資本M!P35/固定資本M!P$40)</f>
        <v>0</v>
      </c>
      <c r="Q35" s="359">
        <f>IF(固定資本M!Q$40=0,0,固定資本M!Q35/固定資本M!Q$40)</f>
        <v>0</v>
      </c>
      <c r="R35" s="359">
        <f>IF(固定資本M!R$40=0,0,固定資本M!R35/固定資本M!R$40)</f>
        <v>0</v>
      </c>
      <c r="S35" s="359">
        <f>IF(固定資本M!S$40=0,0,固定資本M!S35/固定資本M!S$40)</f>
        <v>0</v>
      </c>
      <c r="T35" s="359">
        <f>IF(固定資本M!T$40=0,0,固定資本M!T35/固定資本M!T$40)</f>
        <v>0</v>
      </c>
      <c r="U35" s="359">
        <f>IF(固定資本M!U$40=0,0,固定資本M!U35/固定資本M!U$40)</f>
        <v>0</v>
      </c>
      <c r="V35" s="359">
        <f>IF(固定資本M!V$40=0,0,固定資本M!V35/固定資本M!V$40)</f>
        <v>0</v>
      </c>
      <c r="W35" s="359">
        <f>IF(固定資本M!W$40=0,0,固定資本M!W35/固定資本M!W$40)</f>
        <v>0</v>
      </c>
      <c r="X35" s="359">
        <f>IF(固定資本M!X$40=0,0,固定資本M!X35/固定資本M!X$40)</f>
        <v>0</v>
      </c>
      <c r="Y35" s="359">
        <f>IF(固定資本M!Y$40=0,0,固定資本M!Y35/固定資本M!Y$40)</f>
        <v>0</v>
      </c>
      <c r="Z35" s="359">
        <f>IF(固定資本M!Z$40=0,0,固定資本M!Z35/固定資本M!Z$40)</f>
        <v>0</v>
      </c>
      <c r="AA35" s="359">
        <f>IF(固定資本M!AA$40=0,0,固定資本M!AA35/固定資本M!AA$40)</f>
        <v>0</v>
      </c>
      <c r="AB35" s="359">
        <f>IF(固定資本M!AB$40=0,0,固定資本M!AB35/固定資本M!AB$40)</f>
        <v>0</v>
      </c>
      <c r="AC35" s="359">
        <f>IF(固定資本M!AC$40=0,0,固定資本M!AC35/固定資本M!AC$40)</f>
        <v>0</v>
      </c>
      <c r="AD35" s="359">
        <f>IF(固定資本M!AD$40=0,0,固定資本M!AD35/固定資本M!AD$40)</f>
        <v>0</v>
      </c>
      <c r="AE35" s="359">
        <f>IF(固定資本M!AE$40=0,0,固定資本M!AE35/固定資本M!AE$40)</f>
        <v>0</v>
      </c>
      <c r="AF35" s="359">
        <f>IF(固定資本M!AF$40=0,0,固定資本M!AF35/固定資本M!AF$40)</f>
        <v>0</v>
      </c>
      <c r="AG35" s="359">
        <f>IF(固定資本M!AG$40=0,0,固定資本M!AG35/固定資本M!AG$40)</f>
        <v>0</v>
      </c>
      <c r="AH35" s="359">
        <f>IF(固定資本M!AH$40=0,0,固定資本M!AH35/固定資本M!AH$40)</f>
        <v>0</v>
      </c>
      <c r="AI35" s="359">
        <f>IF(固定資本M!AI$40=0,0,固定資本M!AI35/固定資本M!AI$40)</f>
        <v>0</v>
      </c>
      <c r="AJ35" s="359">
        <f>IF(固定資本M!AJ$40=0,0,固定資本M!AJ35/固定資本M!AJ$40)</f>
        <v>0</v>
      </c>
      <c r="AK35" s="359">
        <f>IF(固定資本M!AK$40=0,0,固定資本M!AK35/固定資本M!AK$40)</f>
        <v>0</v>
      </c>
      <c r="AL35" s="359">
        <f>IF(固定資本M!AL$40=0,0,固定資本M!AL35/固定資本M!AL$40)</f>
        <v>0</v>
      </c>
      <c r="AM35" s="360">
        <f>IF(固定資本M!AM$40=0,0,固定資本M!AM35/固定資本M!AM$40)</f>
        <v>0</v>
      </c>
      <c r="AN35" s="332"/>
    </row>
    <row r="36" spans="1:86" x14ac:dyDescent="0.15">
      <c r="A36" s="339" t="s">
        <v>391</v>
      </c>
      <c r="B36" s="340" t="s">
        <v>392</v>
      </c>
      <c r="C36" s="359">
        <f>IF(固定資本M!C$40=0,0,固定資本M!C36/固定資本M!C$40)</f>
        <v>0</v>
      </c>
      <c r="D36" s="359">
        <f>IF(固定資本M!D$40=0,0,固定資本M!D36/固定資本M!D$40)</f>
        <v>0</v>
      </c>
      <c r="E36" s="359">
        <f>IF(固定資本M!E$40=0,0,固定資本M!E36/固定資本M!E$40)</f>
        <v>0</v>
      </c>
      <c r="F36" s="359">
        <f>IF(固定資本M!F$40=0,0,固定資本M!F36/固定資本M!F$40)</f>
        <v>4.3686550950710005E-3</v>
      </c>
      <c r="G36" s="359">
        <f>IF(固定資本M!G$40=0,0,固定資本M!G36/固定資本M!G$40)</f>
        <v>0.10064608095496919</v>
      </c>
      <c r="H36" s="359">
        <f>IF(固定資本M!H$40=0,0,固定資本M!H36/固定資本M!H$40)</f>
        <v>0</v>
      </c>
      <c r="I36" s="359">
        <f>IF(固定資本M!I$40=0,0,固定資本M!I36/固定資本M!I$40)</f>
        <v>9.9585518582927218E-2</v>
      </c>
      <c r="J36" s="359">
        <f>IF(固定資本M!J$40=0,0,固定資本M!J36/固定資本M!J$40)</f>
        <v>5.8352916735841136E-2</v>
      </c>
      <c r="K36" s="359">
        <f>IF(固定資本M!K$40=0,0,固定資本M!K36/固定資本M!K$40)</f>
        <v>2.4655941935956938E-2</v>
      </c>
      <c r="L36" s="359">
        <f>IF(固定資本M!L$40=0,0,固定資本M!L36/固定資本M!L$40)</f>
        <v>4.5310830416540021E-2</v>
      </c>
      <c r="M36" s="359">
        <f>IF(固定資本M!M$40=0,0,固定資本M!M36/固定資本M!M$40)</f>
        <v>0.11002339568690882</v>
      </c>
      <c r="N36" s="359">
        <f>IF(固定資本M!N$40=0,0,固定資本M!N36/固定資本M!N$40)</f>
        <v>1.5170026471187131E-2</v>
      </c>
      <c r="O36" s="359">
        <f>IF(固定資本M!O$40=0,0,固定資本M!O36/固定資本M!O$40)</f>
        <v>2.0830834432849547E-2</v>
      </c>
      <c r="P36" s="359">
        <f>IF(固定資本M!P$40=0,0,固定資本M!P36/固定資本M!P$40)</f>
        <v>1.4430444277128284E-2</v>
      </c>
      <c r="Q36" s="359">
        <f>IF(固定資本M!Q$40=0,0,固定資本M!Q36/固定資本M!Q$40)</f>
        <v>1.0995411295498426E-2</v>
      </c>
      <c r="R36" s="359">
        <f>IF(固定資本M!R$40=0,0,固定資本M!R36/固定資本M!R$40)</f>
        <v>1.3167189074720163E-2</v>
      </c>
      <c r="S36" s="359">
        <f>IF(固定資本M!S$40=0,0,固定資本M!S36/固定資本M!S$40)</f>
        <v>1.3760402836877312E-2</v>
      </c>
      <c r="T36" s="359">
        <f>IF(固定資本M!T$40=0,0,固定資本M!T36/固定資本M!T$40)</f>
        <v>1.472665373007713E-2</v>
      </c>
      <c r="U36" s="359">
        <f>IF(固定資本M!U$40=0,0,固定資本M!U36/固定資本M!U$40)</f>
        <v>1.6250935465088882E-2</v>
      </c>
      <c r="V36" s="359">
        <f>IF(固定資本M!V$40=0,0,固定資本M!V36/固定資本M!V$40)</f>
        <v>0</v>
      </c>
      <c r="W36" s="359">
        <f>IF(固定資本M!W$40=0,0,固定資本M!W36/固定資本M!W$40)</f>
        <v>0.11936965131343721</v>
      </c>
      <c r="X36" s="359">
        <f>IF(固定資本M!X$40=0,0,固定資本M!X36/固定資本M!X$40)</f>
        <v>0.20686958221990484</v>
      </c>
      <c r="Y36" s="359">
        <f>IF(固定資本M!Y$40=0,0,固定資本M!Y36/固定資本M!Y$40)</f>
        <v>3.6337822231169409E-2</v>
      </c>
      <c r="Z36" s="359">
        <f>IF(固定資本M!Z$40=0,0,固定資本M!Z36/固定資本M!Z$40)</f>
        <v>6.1369444182497665E-3</v>
      </c>
      <c r="AA36" s="359">
        <f>IF(固定資本M!AA$40=0,0,固定資本M!AA36/固定資本M!AA$40)</f>
        <v>0</v>
      </c>
      <c r="AB36" s="359">
        <f>IF(固定資本M!AB$40=0,0,固定資本M!AB36/固定資本M!AB$40)</f>
        <v>0</v>
      </c>
      <c r="AC36" s="359">
        <f>IF(固定資本M!AC$40=0,0,固定資本M!AC36/固定資本M!AC$40)</f>
        <v>1.3288661234733106E-2</v>
      </c>
      <c r="AD36" s="359">
        <f>IF(固定資本M!AD$40=0,0,固定資本M!AD36/固定資本M!AD$40)</f>
        <v>1.0684916063491534E-2</v>
      </c>
      <c r="AE36" s="359">
        <f>IF(固定資本M!AE$40=0,0,固定資本M!AE36/固定資本M!AE$40)</f>
        <v>0</v>
      </c>
      <c r="AF36" s="359">
        <f>IF(固定資本M!AF$40=0,0,固定資本M!AF36/固定資本M!AF$40)</f>
        <v>0</v>
      </c>
      <c r="AG36" s="359">
        <f>IF(固定資本M!AG$40=0,0,固定資本M!AG36/固定資本M!AG$40)</f>
        <v>0</v>
      </c>
      <c r="AH36" s="359">
        <f>IF(固定資本M!AH$40=0,0,固定資本M!AH36/固定資本M!AH$40)</f>
        <v>0</v>
      </c>
      <c r="AI36" s="359">
        <f>IF(固定資本M!AI$40=0,0,固定資本M!AI36/固定資本M!AI$40)</f>
        <v>0</v>
      </c>
      <c r="AJ36" s="359">
        <f>IF(固定資本M!AJ$40=0,0,固定資本M!AJ36/固定資本M!AJ$40)</f>
        <v>0</v>
      </c>
      <c r="AK36" s="359">
        <f>IF(固定資本M!AK$40=0,0,固定資本M!AK36/固定資本M!AK$40)</f>
        <v>0</v>
      </c>
      <c r="AL36" s="359">
        <f>IF(固定資本M!AL$40=0,0,固定資本M!AL36/固定資本M!AL$40)</f>
        <v>0</v>
      </c>
      <c r="AM36" s="360">
        <f>IF(固定資本M!AM$40=0,0,固定資本M!AM36/固定資本M!AM$40)</f>
        <v>1.9909983853532157E-2</v>
      </c>
      <c r="AN36" s="332"/>
      <c r="AO36" s="332"/>
      <c r="AP36" s="332"/>
      <c r="AQ36" s="332"/>
      <c r="AR36" s="332"/>
      <c r="AS36" s="332"/>
      <c r="AT36" s="332"/>
      <c r="AU36" s="332"/>
      <c r="AV36" s="332"/>
      <c r="AW36" s="332"/>
      <c r="AX36" s="332"/>
      <c r="AY36" s="332"/>
      <c r="AZ36" s="332"/>
      <c r="BA36" s="332"/>
      <c r="BB36" s="332"/>
      <c r="BC36" s="332"/>
      <c r="BD36" s="332"/>
      <c r="BE36" s="332"/>
      <c r="BF36" s="332"/>
      <c r="BG36" s="332"/>
      <c r="BH36" s="332"/>
      <c r="BI36" s="332"/>
      <c r="BJ36" s="332"/>
      <c r="BK36" s="332"/>
      <c r="BL36" s="332"/>
      <c r="BM36" s="332"/>
      <c r="BN36" s="332"/>
      <c r="BO36" s="332"/>
      <c r="BP36" s="332"/>
      <c r="BQ36" s="332"/>
      <c r="BR36" s="332"/>
      <c r="BS36" s="332"/>
      <c r="BT36" s="332"/>
      <c r="BU36" s="332"/>
      <c r="BV36" s="332"/>
      <c r="BW36" s="332"/>
      <c r="BX36" s="332"/>
      <c r="BY36" s="332"/>
      <c r="BZ36" s="332"/>
      <c r="CA36" s="332"/>
      <c r="CB36" s="332"/>
      <c r="CC36" s="332"/>
      <c r="CD36" s="332"/>
      <c r="CE36" s="332"/>
      <c r="CF36" s="332"/>
      <c r="CG36" s="332"/>
      <c r="CH36" s="332"/>
    </row>
    <row r="37" spans="1:86" x14ac:dyDescent="0.15">
      <c r="A37" s="339" t="s">
        <v>393</v>
      </c>
      <c r="B37" s="340" t="s">
        <v>394</v>
      </c>
      <c r="C37" s="359">
        <f>IF(固定資本M!C$40=0,0,固定資本M!C37/固定資本M!C$40)</f>
        <v>0</v>
      </c>
      <c r="D37" s="359">
        <f>IF(固定資本M!D$40=0,0,固定資本M!D37/固定資本M!D$40)</f>
        <v>0</v>
      </c>
      <c r="E37" s="359">
        <f>IF(固定資本M!E$40=0,0,固定資本M!E37/固定資本M!E$40)</f>
        <v>0</v>
      </c>
      <c r="F37" s="359">
        <f>IF(固定資本M!F$40=0,0,固定資本M!F37/固定資本M!F$40)</f>
        <v>0</v>
      </c>
      <c r="G37" s="359">
        <f>IF(固定資本M!G$40=0,0,固定資本M!G37/固定資本M!G$40)</f>
        <v>0</v>
      </c>
      <c r="H37" s="359">
        <f>IF(固定資本M!H$40=0,0,固定資本M!H37/固定資本M!H$40)</f>
        <v>0</v>
      </c>
      <c r="I37" s="359">
        <f>IF(固定資本M!I$40=0,0,固定資本M!I37/固定資本M!I$40)</f>
        <v>0</v>
      </c>
      <c r="J37" s="359">
        <f>IF(固定資本M!J$40=0,0,固定資本M!J37/固定資本M!J$40)</f>
        <v>0</v>
      </c>
      <c r="K37" s="359">
        <f>IF(固定資本M!K$40=0,0,固定資本M!K37/固定資本M!K$40)</f>
        <v>0</v>
      </c>
      <c r="L37" s="359">
        <f>IF(固定資本M!L$40=0,0,固定資本M!L37/固定資本M!L$40)</f>
        <v>0</v>
      </c>
      <c r="M37" s="359">
        <f>IF(固定資本M!M$40=0,0,固定資本M!M37/固定資本M!M$40)</f>
        <v>0</v>
      </c>
      <c r="N37" s="359">
        <f>IF(固定資本M!N$40=0,0,固定資本M!N37/固定資本M!N$40)</f>
        <v>0</v>
      </c>
      <c r="O37" s="359">
        <f>IF(固定資本M!O$40=0,0,固定資本M!O37/固定資本M!O$40)</f>
        <v>0</v>
      </c>
      <c r="P37" s="359">
        <f>IF(固定資本M!P$40=0,0,固定資本M!P37/固定資本M!P$40)</f>
        <v>0</v>
      </c>
      <c r="Q37" s="359">
        <f>IF(固定資本M!Q$40=0,0,固定資本M!Q37/固定資本M!Q$40)</f>
        <v>0</v>
      </c>
      <c r="R37" s="359">
        <f>IF(固定資本M!R$40=0,0,固定資本M!R37/固定資本M!R$40)</f>
        <v>0</v>
      </c>
      <c r="S37" s="359">
        <f>IF(固定資本M!S$40=0,0,固定資本M!S37/固定資本M!S$40)</f>
        <v>0</v>
      </c>
      <c r="T37" s="359">
        <f>IF(固定資本M!T$40=0,0,固定資本M!T37/固定資本M!T$40)</f>
        <v>0</v>
      </c>
      <c r="U37" s="359">
        <f>IF(固定資本M!U$40=0,0,固定資本M!U37/固定資本M!U$40)</f>
        <v>0</v>
      </c>
      <c r="V37" s="359">
        <f>IF(固定資本M!V$40=0,0,固定資本M!V37/固定資本M!V$40)</f>
        <v>0</v>
      </c>
      <c r="W37" s="359">
        <f>IF(固定資本M!W$40=0,0,固定資本M!W37/固定資本M!W$40)</f>
        <v>0</v>
      </c>
      <c r="X37" s="359">
        <f>IF(固定資本M!X$40=0,0,固定資本M!X37/固定資本M!X$40)</f>
        <v>0</v>
      </c>
      <c r="Y37" s="359">
        <f>IF(固定資本M!Y$40=0,0,固定資本M!Y37/固定資本M!Y$40)</f>
        <v>0</v>
      </c>
      <c r="Z37" s="359">
        <f>IF(固定資本M!Z$40=0,0,固定資本M!Z37/固定資本M!Z$40)</f>
        <v>0</v>
      </c>
      <c r="AA37" s="359">
        <f>IF(固定資本M!AA$40=0,0,固定資本M!AA37/固定資本M!AA$40)</f>
        <v>0</v>
      </c>
      <c r="AB37" s="359">
        <f>IF(固定資本M!AB$40=0,0,固定資本M!AB37/固定資本M!AB$40)</f>
        <v>0</v>
      </c>
      <c r="AC37" s="359">
        <f>IF(固定資本M!AC$40=0,0,固定資本M!AC37/固定資本M!AC$40)</f>
        <v>0</v>
      </c>
      <c r="AD37" s="359">
        <f>IF(固定資本M!AD$40=0,0,固定資本M!AD37/固定資本M!AD$40)</f>
        <v>0</v>
      </c>
      <c r="AE37" s="359">
        <f>IF(固定資本M!AE$40=0,0,固定資本M!AE37/固定資本M!AE$40)</f>
        <v>0</v>
      </c>
      <c r="AF37" s="359">
        <f>IF(固定資本M!AF$40=0,0,固定資本M!AF37/固定資本M!AF$40)</f>
        <v>0</v>
      </c>
      <c r="AG37" s="359">
        <f>IF(固定資本M!AG$40=0,0,固定資本M!AG37/固定資本M!AG$40)</f>
        <v>0</v>
      </c>
      <c r="AH37" s="359">
        <f>IF(固定資本M!AH$40=0,0,固定資本M!AH37/固定資本M!AH$40)</f>
        <v>0</v>
      </c>
      <c r="AI37" s="359">
        <f>IF(固定資本M!AI$40=0,0,固定資本M!AI37/固定資本M!AI$40)</f>
        <v>0</v>
      </c>
      <c r="AJ37" s="359">
        <f>IF(固定資本M!AJ$40=0,0,固定資本M!AJ37/固定資本M!AJ$40)</f>
        <v>0</v>
      </c>
      <c r="AK37" s="359">
        <f>IF(固定資本M!AK$40=0,0,固定資本M!AK37/固定資本M!AK$40)</f>
        <v>0</v>
      </c>
      <c r="AL37" s="359">
        <f>IF(固定資本M!AL$40=0,0,固定資本M!AL37/固定資本M!AL$40)</f>
        <v>0</v>
      </c>
      <c r="AM37" s="360">
        <f>IF(固定資本M!AM$40=0,0,固定資本M!AM37/固定資本M!AM$40)</f>
        <v>0</v>
      </c>
      <c r="AN37" s="332"/>
    </row>
    <row r="38" spans="1:86" x14ac:dyDescent="0.15">
      <c r="A38" s="339" t="s">
        <v>395</v>
      </c>
      <c r="B38" s="340" t="s">
        <v>356</v>
      </c>
      <c r="C38" s="359">
        <f>IF(固定資本M!C$40=0,0,固定資本M!C38/固定資本M!C$40)</f>
        <v>0</v>
      </c>
      <c r="D38" s="359">
        <f>IF(固定資本M!D$40=0,0,固定資本M!D38/固定資本M!D$40)</f>
        <v>0</v>
      </c>
      <c r="E38" s="359">
        <f>IF(固定資本M!E$40=0,0,固定資本M!E38/固定資本M!E$40)</f>
        <v>0</v>
      </c>
      <c r="F38" s="359">
        <f>IF(固定資本M!F$40=0,0,固定資本M!F38/固定資本M!F$40)</f>
        <v>0</v>
      </c>
      <c r="G38" s="359">
        <f>IF(固定資本M!G$40=0,0,固定資本M!G38/固定資本M!G$40)</f>
        <v>0</v>
      </c>
      <c r="H38" s="359">
        <f>IF(固定資本M!H$40=0,0,固定資本M!H38/固定資本M!H$40)</f>
        <v>0</v>
      </c>
      <c r="I38" s="359">
        <f>IF(固定資本M!I$40=0,0,固定資本M!I38/固定資本M!I$40)</f>
        <v>0</v>
      </c>
      <c r="J38" s="359">
        <f>IF(固定資本M!J$40=0,0,固定資本M!J38/固定資本M!J$40)</f>
        <v>0</v>
      </c>
      <c r="K38" s="359">
        <f>IF(固定資本M!K$40=0,0,固定資本M!K38/固定資本M!K$40)</f>
        <v>0</v>
      </c>
      <c r="L38" s="359">
        <f>IF(固定資本M!L$40=0,0,固定資本M!L38/固定資本M!L$40)</f>
        <v>0</v>
      </c>
      <c r="M38" s="359">
        <f>IF(固定資本M!M$40=0,0,固定資本M!M38/固定資本M!M$40)</f>
        <v>0</v>
      </c>
      <c r="N38" s="359">
        <f>IF(固定資本M!N$40=0,0,固定資本M!N38/固定資本M!N$40)</f>
        <v>0</v>
      </c>
      <c r="O38" s="359">
        <f>IF(固定資本M!O$40=0,0,固定資本M!O38/固定資本M!O$40)</f>
        <v>0</v>
      </c>
      <c r="P38" s="359">
        <f>IF(固定資本M!P$40=0,0,固定資本M!P38/固定資本M!P$40)</f>
        <v>0</v>
      </c>
      <c r="Q38" s="359">
        <f>IF(固定資本M!Q$40=0,0,固定資本M!Q38/固定資本M!Q$40)</f>
        <v>0</v>
      </c>
      <c r="R38" s="359">
        <f>IF(固定資本M!R$40=0,0,固定資本M!R38/固定資本M!R$40)</f>
        <v>0</v>
      </c>
      <c r="S38" s="359">
        <f>IF(固定資本M!S$40=0,0,固定資本M!S38/固定資本M!S$40)</f>
        <v>0</v>
      </c>
      <c r="T38" s="359">
        <f>IF(固定資本M!T$40=0,0,固定資本M!T38/固定資本M!T$40)</f>
        <v>0</v>
      </c>
      <c r="U38" s="359">
        <f>IF(固定資本M!U$40=0,0,固定資本M!U38/固定資本M!U$40)</f>
        <v>0</v>
      </c>
      <c r="V38" s="359">
        <f>IF(固定資本M!V$40=0,0,固定資本M!V38/固定資本M!V$40)</f>
        <v>0</v>
      </c>
      <c r="W38" s="363">
        <f>IF(固定資本M!W$40=0,0,固定資本M!W38/固定資本M!W$40)</f>
        <v>0</v>
      </c>
      <c r="X38" s="363">
        <f>IF(固定資本M!X$40=0,0,固定資本M!X38/固定資本M!X$40)</f>
        <v>0</v>
      </c>
      <c r="Y38" s="363">
        <f>IF(固定資本M!Y$40=0,0,固定資本M!Y38/固定資本M!Y$40)</f>
        <v>0</v>
      </c>
      <c r="Z38" s="363">
        <f>IF(固定資本M!Z$40=0,0,固定資本M!Z38/固定資本M!Z$40)</f>
        <v>0</v>
      </c>
      <c r="AA38" s="359">
        <f>IF(固定資本M!AA$40=0,0,固定資本M!AA38/固定資本M!AA$40)</f>
        <v>0</v>
      </c>
      <c r="AB38" s="359">
        <f>IF(固定資本M!AB$40=0,0,固定資本M!AB38/固定資本M!AB$40)</f>
        <v>0</v>
      </c>
      <c r="AC38" s="359">
        <f>IF(固定資本M!AC$40=0,0,固定資本M!AC38/固定資本M!AC$40)</f>
        <v>0</v>
      </c>
      <c r="AD38" s="359">
        <f>IF(固定資本M!AD$40=0,0,固定資本M!AD38/固定資本M!AD$40)</f>
        <v>0</v>
      </c>
      <c r="AE38" s="359">
        <f>IF(固定資本M!AE$40=0,0,固定資本M!AE38/固定資本M!AE$40)</f>
        <v>0</v>
      </c>
      <c r="AF38" s="359">
        <f>IF(固定資本M!AF$40=0,0,固定資本M!AF38/固定資本M!AF$40)</f>
        <v>0</v>
      </c>
      <c r="AG38" s="359">
        <f>IF(固定資本M!AG$40=0,0,固定資本M!AG38/固定資本M!AG$40)</f>
        <v>0</v>
      </c>
      <c r="AH38" s="359">
        <f>IF(固定資本M!AH$40=0,0,固定資本M!AH38/固定資本M!AH$40)</f>
        <v>0</v>
      </c>
      <c r="AI38" s="359">
        <f>IF(固定資本M!AI$40=0,0,固定資本M!AI38/固定資本M!AI$40)</f>
        <v>0</v>
      </c>
      <c r="AJ38" s="359">
        <f>IF(固定資本M!AJ$40=0,0,固定資本M!AJ38/固定資本M!AJ$40)</f>
        <v>0</v>
      </c>
      <c r="AK38" s="359">
        <f>IF(固定資本M!AK$40=0,0,固定資本M!AK38/固定資本M!AK$40)</f>
        <v>0</v>
      </c>
      <c r="AL38" s="359">
        <f>IF(固定資本M!AL$40=0,0,固定資本M!AL38/固定資本M!AL$40)</f>
        <v>0</v>
      </c>
      <c r="AM38" s="360">
        <f>IF(固定資本M!AM$40=0,0,固定資本M!AM38/固定資本M!AM$40)</f>
        <v>0</v>
      </c>
      <c r="AN38" s="332"/>
    </row>
    <row r="39" spans="1:86" x14ac:dyDescent="0.15">
      <c r="A39" s="345" t="s">
        <v>396</v>
      </c>
      <c r="B39" s="346" t="s">
        <v>397</v>
      </c>
      <c r="C39" s="359">
        <f>IF(固定資本M!C$40=0,0,固定資本M!C39/固定資本M!C$40)</f>
        <v>0</v>
      </c>
      <c r="D39" s="359">
        <f>IF(固定資本M!D$40=0,0,固定資本M!D39/固定資本M!D$40)</f>
        <v>0</v>
      </c>
      <c r="E39" s="359">
        <f>IF(固定資本M!E$40=0,0,固定資本M!E39/固定資本M!E$40)</f>
        <v>0</v>
      </c>
      <c r="F39" s="359">
        <f>IF(固定資本M!F$40=0,0,固定資本M!F39/固定資本M!F$40)</f>
        <v>0</v>
      </c>
      <c r="G39" s="359">
        <f>IF(固定資本M!G$40=0,0,固定資本M!G39/固定資本M!G$40)</f>
        <v>0</v>
      </c>
      <c r="H39" s="359">
        <f>IF(固定資本M!H$40=0,0,固定資本M!H39/固定資本M!H$40)</f>
        <v>0</v>
      </c>
      <c r="I39" s="359">
        <f>IF(固定資本M!I$40=0,0,固定資本M!I39/固定資本M!I$40)</f>
        <v>0</v>
      </c>
      <c r="J39" s="359">
        <f>IF(固定資本M!J$40=0,0,固定資本M!J39/固定資本M!J$40)</f>
        <v>0</v>
      </c>
      <c r="K39" s="359">
        <f>IF(固定資本M!K$40=0,0,固定資本M!K39/固定資本M!K$40)</f>
        <v>0</v>
      </c>
      <c r="L39" s="359">
        <f>IF(固定資本M!L$40=0,0,固定資本M!L39/固定資本M!L$40)</f>
        <v>0</v>
      </c>
      <c r="M39" s="359">
        <f>IF(固定資本M!M$40=0,0,固定資本M!M39/固定資本M!M$40)</f>
        <v>0</v>
      </c>
      <c r="N39" s="359">
        <f>IF(固定資本M!N$40=0,0,固定資本M!N39/固定資本M!N$40)</f>
        <v>0</v>
      </c>
      <c r="O39" s="359">
        <f>IF(固定資本M!O$40=0,0,固定資本M!O39/固定資本M!O$40)</f>
        <v>0</v>
      </c>
      <c r="P39" s="359">
        <f>IF(固定資本M!P$40=0,0,固定資本M!P39/固定資本M!P$40)</f>
        <v>0</v>
      </c>
      <c r="Q39" s="359">
        <f>IF(固定資本M!Q$40=0,0,固定資本M!Q39/固定資本M!Q$40)</f>
        <v>0</v>
      </c>
      <c r="R39" s="359">
        <f>IF(固定資本M!R$40=0,0,固定資本M!R39/固定資本M!R$40)</f>
        <v>0</v>
      </c>
      <c r="S39" s="359">
        <f>IF(固定資本M!S$40=0,0,固定資本M!S39/固定資本M!S$40)</f>
        <v>0</v>
      </c>
      <c r="T39" s="359">
        <f>IF(固定資本M!T$40=0,0,固定資本M!T39/固定資本M!T$40)</f>
        <v>0</v>
      </c>
      <c r="U39" s="359">
        <f>IF(固定資本M!U$40=0,0,固定資本M!U39/固定資本M!U$40)</f>
        <v>0</v>
      </c>
      <c r="V39" s="359">
        <f>IF(固定資本M!V$40=0,0,固定資本M!V39/固定資本M!V$40)</f>
        <v>0</v>
      </c>
      <c r="W39" s="363">
        <f>IF(固定資本M!W$40=0,0,固定資本M!W39/固定資本M!W$40)</f>
        <v>0</v>
      </c>
      <c r="X39" s="363">
        <f>IF(固定資本M!X$40=0,0,固定資本M!X39/固定資本M!X$40)</f>
        <v>0</v>
      </c>
      <c r="Y39" s="363">
        <f>IF(固定資本M!Y$40=0,0,固定資本M!Y39/固定資本M!Y$40)</f>
        <v>0</v>
      </c>
      <c r="Z39" s="363">
        <f>IF(固定資本M!Z$40=0,0,固定資本M!Z39/固定資本M!Z$40)</f>
        <v>0</v>
      </c>
      <c r="AA39" s="359">
        <f>IF(固定資本M!AA$40=0,0,固定資本M!AA39/固定資本M!AA$40)</f>
        <v>0</v>
      </c>
      <c r="AB39" s="359">
        <f>IF(固定資本M!AB$40=0,0,固定資本M!AB39/固定資本M!AB$40)</f>
        <v>0</v>
      </c>
      <c r="AC39" s="359">
        <f>IF(固定資本M!AC$40=0,0,固定資本M!AC39/固定資本M!AC$40)</f>
        <v>0</v>
      </c>
      <c r="AD39" s="359">
        <f>IF(固定資本M!AD$40=0,0,固定資本M!AD39/固定資本M!AD$40)</f>
        <v>0</v>
      </c>
      <c r="AE39" s="359">
        <f>IF(固定資本M!AE$40=0,0,固定資本M!AE39/固定資本M!AE$40)</f>
        <v>0</v>
      </c>
      <c r="AF39" s="359">
        <f>IF(固定資本M!AF$40=0,0,固定資本M!AF39/固定資本M!AF$40)</f>
        <v>0</v>
      </c>
      <c r="AG39" s="359">
        <f>IF(固定資本M!AG$40=0,0,固定資本M!AG39/固定資本M!AG$40)</f>
        <v>0</v>
      </c>
      <c r="AH39" s="359">
        <f>IF(固定資本M!AH$40=0,0,固定資本M!AH39/固定資本M!AH$40)</f>
        <v>0</v>
      </c>
      <c r="AI39" s="359">
        <f>IF(固定資本M!AI$40=0,0,固定資本M!AI39/固定資本M!AI$40)</f>
        <v>0</v>
      </c>
      <c r="AJ39" s="359">
        <f>IF(固定資本M!AJ$40=0,0,固定資本M!AJ39/固定資本M!AJ$40)</f>
        <v>0</v>
      </c>
      <c r="AK39" s="359">
        <f>IF(固定資本M!AK$40=0,0,固定資本M!AK39/固定資本M!AK$40)</f>
        <v>0</v>
      </c>
      <c r="AL39" s="359">
        <f>IF(固定資本M!AL$40=0,0,固定資本M!AL39/固定資本M!AL$40)</f>
        <v>0</v>
      </c>
      <c r="AM39" s="360">
        <f>IF(固定資本M!AM$40=0,0,固定資本M!AM39/固定資本M!AM$40)</f>
        <v>0</v>
      </c>
      <c r="AN39" s="332"/>
    </row>
    <row r="40" spans="1:86" x14ac:dyDescent="0.15">
      <c r="A40" s="347"/>
      <c r="B40" s="346" t="s">
        <v>399</v>
      </c>
      <c r="C40" s="364">
        <f>IF(固定資本M!C$40=0,0,固定資本M!C40/固定資本M!C$40)</f>
        <v>1</v>
      </c>
      <c r="D40" s="364">
        <f>IF(固定資本M!D$40=0,0,固定資本M!D40/固定資本M!D$40)</f>
        <v>1</v>
      </c>
      <c r="E40" s="364">
        <f>IF(固定資本M!E$40=0,0,固定資本M!E40/固定資本M!E$40)</f>
        <v>1</v>
      </c>
      <c r="F40" s="364">
        <f>IF(固定資本M!F$40=0,0,固定資本M!F40/固定資本M!F$40)</f>
        <v>1</v>
      </c>
      <c r="G40" s="364">
        <f>IF(固定資本M!G$40=0,0,固定資本M!G40/固定資本M!G$40)</f>
        <v>1</v>
      </c>
      <c r="H40" s="364">
        <f>IF(固定資本M!H$40=0,0,固定資本M!H40/固定資本M!H$40)</f>
        <v>1</v>
      </c>
      <c r="I40" s="364">
        <f>IF(固定資本M!I$40=0,0,固定資本M!I40/固定資本M!I$40)</f>
        <v>1</v>
      </c>
      <c r="J40" s="364">
        <f>IF(固定資本M!J$40=0,0,固定資本M!J40/固定資本M!J$40)</f>
        <v>1</v>
      </c>
      <c r="K40" s="364">
        <f>IF(固定資本M!K$40=0,0,固定資本M!K40/固定資本M!K$40)</f>
        <v>1</v>
      </c>
      <c r="L40" s="364">
        <f>IF(固定資本M!L$40=0,0,固定資本M!L40/固定資本M!L$40)</f>
        <v>1</v>
      </c>
      <c r="M40" s="364">
        <f>IF(固定資本M!M$40=0,0,固定資本M!M40/固定資本M!M$40)</f>
        <v>1</v>
      </c>
      <c r="N40" s="364">
        <f>IF(固定資本M!N$40=0,0,固定資本M!N40/固定資本M!N$40)</f>
        <v>1</v>
      </c>
      <c r="O40" s="364">
        <f>IF(固定資本M!O$40=0,0,固定資本M!O40/固定資本M!O$40)</f>
        <v>1</v>
      </c>
      <c r="P40" s="364">
        <f>IF(固定資本M!P$40=0,0,固定資本M!P40/固定資本M!P$40)</f>
        <v>1</v>
      </c>
      <c r="Q40" s="364">
        <f>IF(固定資本M!Q$40=0,0,固定資本M!Q40/固定資本M!Q$40)</f>
        <v>1</v>
      </c>
      <c r="R40" s="364">
        <f>IF(固定資本M!R$40=0,0,固定資本M!R40/固定資本M!R$40)</f>
        <v>1</v>
      </c>
      <c r="S40" s="364">
        <f>IF(固定資本M!S$40=0,0,固定資本M!S40/固定資本M!S$40)</f>
        <v>1</v>
      </c>
      <c r="T40" s="364">
        <f>IF(固定資本M!T$40=0,0,固定資本M!T40/固定資本M!T$40)</f>
        <v>1</v>
      </c>
      <c r="U40" s="364">
        <f>IF(固定資本M!U$40=0,0,固定資本M!U40/固定資本M!U$40)</f>
        <v>1</v>
      </c>
      <c r="V40" s="364">
        <f>IF(固定資本M!V$40=0,0,固定資本M!V40/固定資本M!V$40)</f>
        <v>1</v>
      </c>
      <c r="W40" s="364">
        <f>IF(固定資本M!W$40=0,0,固定資本M!W40/固定資本M!W$40)</f>
        <v>1</v>
      </c>
      <c r="X40" s="364">
        <f>IF(固定資本M!X$40=0,0,固定資本M!X40/固定資本M!X$40)</f>
        <v>1</v>
      </c>
      <c r="Y40" s="364">
        <f>IF(固定資本M!Y$40=0,0,固定資本M!Y40/固定資本M!Y$40)</f>
        <v>1</v>
      </c>
      <c r="Z40" s="364">
        <f>IF(固定資本M!Z$40=0,0,固定資本M!Z40/固定資本M!Z$40)</f>
        <v>1</v>
      </c>
      <c r="AA40" s="364">
        <f>IF(固定資本M!AA$40=0,0,固定資本M!AA40/固定資本M!AA$40)</f>
        <v>1</v>
      </c>
      <c r="AB40" s="364">
        <f>IF(固定資本M!AB$40=0,0,固定資本M!AB40/固定資本M!AB$40)</f>
        <v>1</v>
      </c>
      <c r="AC40" s="364">
        <f>IF(固定資本M!AC$40=0,0,固定資本M!AC40/固定資本M!AC$40)</f>
        <v>1</v>
      </c>
      <c r="AD40" s="364">
        <f>IF(固定資本M!AD$40=0,0,固定資本M!AD40/固定資本M!AD$40)</f>
        <v>1</v>
      </c>
      <c r="AE40" s="364">
        <f>IF(固定資本M!AE$40=0,0,固定資本M!AE40/固定資本M!AE$40)</f>
        <v>1</v>
      </c>
      <c r="AF40" s="364">
        <f>IF(固定資本M!AF$40=0,0,固定資本M!AF40/固定資本M!AF$40)</f>
        <v>1</v>
      </c>
      <c r="AG40" s="364">
        <f>IF(固定資本M!AG$40=0,0,固定資本M!AG40/固定資本M!AG$40)</f>
        <v>1</v>
      </c>
      <c r="AH40" s="364">
        <f>IF(固定資本M!AH$40=0,0,固定資本M!AH40/固定資本M!AH$40)</f>
        <v>1</v>
      </c>
      <c r="AI40" s="364">
        <f>IF(固定資本M!AI$40=0,0,固定資本M!AI40/固定資本M!AI$40)</f>
        <v>1</v>
      </c>
      <c r="AJ40" s="364">
        <f>IF(固定資本M!AJ$40=0,0,固定資本M!AJ40/固定資本M!AJ$40)</f>
        <v>1</v>
      </c>
      <c r="AK40" s="364">
        <f>IF(固定資本M!AK$40=0,0,固定資本M!AK40/固定資本M!AK$40)</f>
        <v>0</v>
      </c>
      <c r="AL40" s="364">
        <f>IF(固定資本M!AL$40=0,0,固定資本M!AL40/固定資本M!AL$40)</f>
        <v>1</v>
      </c>
      <c r="AM40" s="365">
        <f>IF(固定資本M!AM$40=0,0,固定資本M!AM40/固定資本M!AM$40)</f>
        <v>1</v>
      </c>
      <c r="AN40" s="332"/>
    </row>
  </sheetData>
  <phoneticPr fontId="4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E41"/>
  <sheetViews>
    <sheetView workbookViewId="0">
      <pane xSplit="2" ySplit="4" topLeftCell="C5" activePane="bottomRight" state="frozen"/>
      <selection activeCell="M1" sqref="M1"/>
      <selection pane="topRight" activeCell="M1" sqref="M1"/>
      <selection pane="bottomLeft" activeCell="M1" sqref="M1"/>
      <selection pane="bottomRight"/>
    </sheetView>
  </sheetViews>
  <sheetFormatPr defaultColWidth="9.33203125" defaultRowHeight="11.25" x14ac:dyDescent="0.15"/>
  <cols>
    <col min="1" max="1" width="4" style="90" customWidth="1"/>
    <col min="2" max="2" width="27.1640625" style="78" bestFit="1" customWidth="1"/>
    <col min="3" max="3" width="13" style="78" customWidth="1"/>
    <col min="4" max="31" width="10.33203125" style="78" customWidth="1"/>
    <col min="32" max="16384" width="9.33203125" style="78"/>
  </cols>
  <sheetData>
    <row r="1" spans="1:31" ht="12" thickBot="1" x14ac:dyDescent="0.2">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row>
    <row r="2" spans="1:31" ht="11.25" customHeight="1" thickBot="1" x14ac:dyDescent="0.2">
      <c r="A2" s="113"/>
      <c r="B2" s="114"/>
      <c r="C2" s="466" t="s">
        <v>43</v>
      </c>
      <c r="D2" s="439" t="s">
        <v>44</v>
      </c>
      <c r="E2" s="439"/>
      <c r="F2" s="439"/>
      <c r="G2" s="79" t="s">
        <v>45</v>
      </c>
      <c r="H2" s="80"/>
      <c r="I2" s="80"/>
      <c r="J2" s="440" t="s">
        <v>115</v>
      </c>
      <c r="K2" s="441"/>
      <c r="L2" s="442"/>
      <c r="M2" s="80"/>
      <c r="N2" s="80"/>
      <c r="O2" s="81"/>
      <c r="P2" s="81"/>
      <c r="Q2" s="81"/>
      <c r="R2" s="443" t="s">
        <v>116</v>
      </c>
      <c r="S2" s="444"/>
      <c r="T2" s="444"/>
      <c r="U2" s="445" t="s">
        <v>46</v>
      </c>
      <c r="V2" s="446"/>
      <c r="W2" s="447"/>
      <c r="X2" s="301" t="s">
        <v>45</v>
      </c>
      <c r="Y2" s="79" t="s">
        <v>47</v>
      </c>
      <c r="Z2" s="79" t="s">
        <v>48</v>
      </c>
      <c r="AA2" s="80"/>
      <c r="AB2" s="79" t="s">
        <v>45</v>
      </c>
      <c r="AC2" s="79" t="s">
        <v>47</v>
      </c>
      <c r="AD2" s="79" t="s">
        <v>48</v>
      </c>
      <c r="AE2" s="80"/>
    </row>
    <row r="3" spans="1:31" ht="22.5" x14ac:dyDescent="0.15">
      <c r="A3" s="115"/>
      <c r="B3" s="116"/>
      <c r="C3" s="467"/>
      <c r="D3" s="437" t="s">
        <v>49</v>
      </c>
      <c r="E3" s="437" t="s">
        <v>50</v>
      </c>
      <c r="F3" s="437" t="s">
        <v>51</v>
      </c>
      <c r="G3" s="82" t="s">
        <v>52</v>
      </c>
      <c r="H3" s="82" t="s">
        <v>53</v>
      </c>
      <c r="I3" s="82" t="s">
        <v>54</v>
      </c>
      <c r="J3" s="82" t="s">
        <v>55</v>
      </c>
      <c r="K3" s="82" t="s">
        <v>56</v>
      </c>
      <c r="L3" s="82" t="s">
        <v>57</v>
      </c>
      <c r="M3" s="82" t="s">
        <v>58</v>
      </c>
      <c r="N3" s="82" t="s">
        <v>59</v>
      </c>
      <c r="O3" s="438" t="s">
        <v>60</v>
      </c>
      <c r="P3" s="438" t="s">
        <v>61</v>
      </c>
      <c r="Q3" s="438" t="s">
        <v>62</v>
      </c>
      <c r="R3" s="438" t="s">
        <v>63</v>
      </c>
      <c r="S3" s="438" t="s">
        <v>64</v>
      </c>
      <c r="T3" s="438" t="s">
        <v>65</v>
      </c>
      <c r="U3" s="438" t="s">
        <v>66</v>
      </c>
      <c r="V3" s="438" t="s">
        <v>64</v>
      </c>
      <c r="W3" s="438" t="s">
        <v>65</v>
      </c>
      <c r="X3" s="82" t="s">
        <v>85</v>
      </c>
      <c r="Y3" s="82" t="s">
        <v>85</v>
      </c>
      <c r="Z3" s="82" t="s">
        <v>85</v>
      </c>
      <c r="AA3" s="82" t="s">
        <v>120</v>
      </c>
      <c r="AB3" s="82" t="s">
        <v>86</v>
      </c>
      <c r="AC3" s="82" t="s">
        <v>86</v>
      </c>
      <c r="AD3" s="82" t="s">
        <v>86</v>
      </c>
      <c r="AE3" s="82" t="s">
        <v>67</v>
      </c>
    </row>
    <row r="4" spans="1:31" ht="22.5" x14ac:dyDescent="0.15">
      <c r="A4" s="92"/>
      <c r="B4" s="71"/>
      <c r="C4" s="83" t="s">
        <v>87</v>
      </c>
      <c r="D4" s="84" t="s">
        <v>110</v>
      </c>
      <c r="E4" s="83" t="s">
        <v>68</v>
      </c>
      <c r="F4" s="83" t="s">
        <v>69</v>
      </c>
      <c r="G4" s="85" t="s">
        <v>70</v>
      </c>
      <c r="H4" s="85" t="s">
        <v>71</v>
      </c>
      <c r="I4" s="85" t="s">
        <v>72</v>
      </c>
      <c r="J4" s="85" t="s">
        <v>73</v>
      </c>
      <c r="K4" s="85" t="s">
        <v>74</v>
      </c>
      <c r="L4" s="85" t="s">
        <v>75</v>
      </c>
      <c r="M4" s="85" t="s">
        <v>88</v>
      </c>
      <c r="N4" s="85" t="s">
        <v>89</v>
      </c>
      <c r="O4" s="83" t="s">
        <v>76</v>
      </c>
      <c r="P4" s="83" t="s">
        <v>77</v>
      </c>
      <c r="Q4" s="83" t="s">
        <v>78</v>
      </c>
      <c r="R4" s="85" t="s">
        <v>79</v>
      </c>
      <c r="S4" s="85" t="s">
        <v>80</v>
      </c>
      <c r="T4" s="85" t="s">
        <v>81</v>
      </c>
      <c r="U4" s="83" t="s">
        <v>90</v>
      </c>
      <c r="V4" s="83" t="s">
        <v>91</v>
      </c>
      <c r="W4" s="83" t="s">
        <v>92</v>
      </c>
      <c r="X4" s="85" t="s">
        <v>117</v>
      </c>
      <c r="Y4" s="85" t="s">
        <v>118</v>
      </c>
      <c r="Z4" s="85" t="s">
        <v>119</v>
      </c>
      <c r="AA4" s="85"/>
      <c r="AB4" s="85" t="s">
        <v>82</v>
      </c>
      <c r="AC4" s="85" t="s">
        <v>83</v>
      </c>
      <c r="AD4" s="85" t="s">
        <v>84</v>
      </c>
      <c r="AE4" s="85"/>
    </row>
    <row r="5" spans="1:31" x14ac:dyDescent="0.15">
      <c r="A5" s="115">
        <v>1</v>
      </c>
      <c r="B5" s="60" t="s">
        <v>0</v>
      </c>
      <c r="C5" s="117">
        <f>+価格変換!J6</f>
        <v>0</v>
      </c>
      <c r="D5" s="117">
        <f>+$C5*各種係数!D4</f>
        <v>0</v>
      </c>
      <c r="E5" s="117">
        <f>+$D5*各種係数!E4</f>
        <v>0</v>
      </c>
      <c r="F5" s="117">
        <f>+$D5*各種係数!F4</f>
        <v>0</v>
      </c>
      <c r="G5" s="117">
        <f>+投入係数!AM54</f>
        <v>0</v>
      </c>
      <c r="H5" s="117">
        <f>+G5*各種係数!D4</f>
        <v>0</v>
      </c>
      <c r="I5" s="117">
        <f>+G5*各種係数!C4</f>
        <v>0</v>
      </c>
      <c r="J5" s="117">
        <f t="array" ref="J5:J40">MMULT(逆行列係数!C4:AL39,H5:H40)</f>
        <v>0</v>
      </c>
      <c r="K5" s="117">
        <f>+J5*各種係数!E4</f>
        <v>0</v>
      </c>
      <c r="L5" s="117">
        <f>+J5*各種係数!F4</f>
        <v>0</v>
      </c>
      <c r="M5" s="117"/>
      <c r="N5" s="117"/>
      <c r="O5" s="117">
        <f>+$N$41*各種係数!G4</f>
        <v>0</v>
      </c>
      <c r="P5" s="117">
        <f>+O5*各種係数!D4</f>
        <v>0</v>
      </c>
      <c r="Q5" s="117">
        <f>+O5*各種係数!C4</f>
        <v>0</v>
      </c>
      <c r="R5" s="117">
        <f t="array" ref="R5:R40">MMULT(逆行列係数!C4:AL39,P5:P40)</f>
        <v>0</v>
      </c>
      <c r="S5" s="117">
        <f>+R5*各種係数!E4</f>
        <v>0</v>
      </c>
      <c r="T5" s="117">
        <f>+R5*各種係数!F4</f>
        <v>0</v>
      </c>
      <c r="U5" s="117">
        <f>+D5+J5+R5</f>
        <v>0</v>
      </c>
      <c r="V5" s="117">
        <f>+E5+K5+S5</f>
        <v>0</v>
      </c>
      <c r="W5" s="117">
        <f>+F5+L5+T5</f>
        <v>0</v>
      </c>
      <c r="X5" s="117">
        <f>+D5*各種係数!H4*各種係数!$L$5</f>
        <v>0</v>
      </c>
      <c r="Y5" s="117">
        <f>+J5*各種係数!H4*各種係数!$L$5</f>
        <v>0</v>
      </c>
      <c r="Z5" s="117">
        <f>+R5*各種係数!H4*各種係数!$L$5</f>
        <v>0</v>
      </c>
      <c r="AA5" s="117">
        <f>SUM(X5:Z5)</f>
        <v>0</v>
      </c>
      <c r="AB5" s="117">
        <f>+D5*各種係数!I4*各種係数!$L$5</f>
        <v>0</v>
      </c>
      <c r="AC5" s="117">
        <f>+J5*各種係数!I4*各種係数!$L$5</f>
        <v>0</v>
      </c>
      <c r="AD5" s="117">
        <f>+R5*各種係数!I4*各種係数!$L$5</f>
        <v>0</v>
      </c>
      <c r="AE5" s="117">
        <f>SUM(AB5:AD5)</f>
        <v>0</v>
      </c>
    </row>
    <row r="6" spans="1:31" x14ac:dyDescent="0.15">
      <c r="A6" s="115">
        <v>2</v>
      </c>
      <c r="B6" s="60" t="s">
        <v>1</v>
      </c>
      <c r="C6" s="118">
        <f>+価格変換!J7</f>
        <v>0</v>
      </c>
      <c r="D6" s="118">
        <f>+$C6*各種係数!D5</f>
        <v>0</v>
      </c>
      <c r="E6" s="118">
        <f>+$D6*各種係数!E5</f>
        <v>0</v>
      </c>
      <c r="F6" s="118">
        <f>+$D6*各種係数!F5</f>
        <v>0</v>
      </c>
      <c r="G6" s="118">
        <f>+投入係数!AM55</f>
        <v>0</v>
      </c>
      <c r="H6" s="118">
        <f>+G6*各種係数!D5</f>
        <v>0</v>
      </c>
      <c r="I6" s="118">
        <f>+G6*各種係数!C5</f>
        <v>0</v>
      </c>
      <c r="J6" s="118">
        <v>0</v>
      </c>
      <c r="K6" s="118">
        <f>+J6*各種係数!E5</f>
        <v>0</v>
      </c>
      <c r="L6" s="118">
        <f>+J6*各種係数!F5</f>
        <v>0</v>
      </c>
      <c r="M6" s="118"/>
      <c r="N6" s="118"/>
      <c r="O6" s="118">
        <f>+$N$41*各種係数!G5</f>
        <v>0</v>
      </c>
      <c r="P6" s="118">
        <f>+O6*各種係数!D5</f>
        <v>0</v>
      </c>
      <c r="Q6" s="118">
        <f>+O6*各種係数!C5</f>
        <v>0</v>
      </c>
      <c r="R6" s="118">
        <v>0</v>
      </c>
      <c r="S6" s="118">
        <f>+R6*各種係数!E5</f>
        <v>0</v>
      </c>
      <c r="T6" s="118">
        <f>+R6*各種係数!F5</f>
        <v>0</v>
      </c>
      <c r="U6" s="118">
        <f t="shared" ref="U6:U40" si="0">+D6+J6+R6</f>
        <v>0</v>
      </c>
      <c r="V6" s="118">
        <f t="shared" ref="V6:V40" si="1">+E6+K6+S6</f>
        <v>0</v>
      </c>
      <c r="W6" s="118">
        <f t="shared" ref="W6:W40" si="2">+F6+L6+T6</f>
        <v>0</v>
      </c>
      <c r="X6" s="118">
        <f>+D6*各種係数!H5*各種係数!$L$5</f>
        <v>0</v>
      </c>
      <c r="Y6" s="118">
        <f>+J6*各種係数!H5*各種係数!$L$5</f>
        <v>0</v>
      </c>
      <c r="Z6" s="118">
        <f>+R6*各種係数!H5*各種係数!$L$5</f>
        <v>0</v>
      </c>
      <c r="AA6" s="118">
        <f t="shared" ref="AA6:AA40" si="3">SUM(X6:Z6)</f>
        <v>0</v>
      </c>
      <c r="AB6" s="118">
        <f>+D6*各種係数!I5*各種係数!$L$5</f>
        <v>0</v>
      </c>
      <c r="AC6" s="118">
        <f>+J6*各種係数!I5*各種係数!$L$5</f>
        <v>0</v>
      </c>
      <c r="AD6" s="118">
        <f>+R6*各種係数!I5*各種係数!$L$5</f>
        <v>0</v>
      </c>
      <c r="AE6" s="118">
        <f t="shared" ref="AE6:AE40" si="4">SUM(AB6:AD6)</f>
        <v>0</v>
      </c>
    </row>
    <row r="7" spans="1:31" x14ac:dyDescent="0.15">
      <c r="A7" s="115">
        <v>3</v>
      </c>
      <c r="B7" s="60" t="s">
        <v>2</v>
      </c>
      <c r="C7" s="118">
        <f>+価格変換!J8</f>
        <v>0</v>
      </c>
      <c r="D7" s="118">
        <f>+$C7*各種係数!D6</f>
        <v>0</v>
      </c>
      <c r="E7" s="118">
        <f>+$D7*各種係数!E6</f>
        <v>0</v>
      </c>
      <c r="F7" s="118">
        <f>+$D7*各種係数!F6</f>
        <v>0</v>
      </c>
      <c r="G7" s="118">
        <f>+投入係数!AM56</f>
        <v>0</v>
      </c>
      <c r="H7" s="118">
        <f>+G7*各種係数!D6</f>
        <v>0</v>
      </c>
      <c r="I7" s="118">
        <f>+G7*各種係数!C6</f>
        <v>0</v>
      </c>
      <c r="J7" s="118">
        <v>0</v>
      </c>
      <c r="K7" s="118">
        <f>+J7*各種係数!E6</f>
        <v>0</v>
      </c>
      <c r="L7" s="118">
        <f>+J7*各種係数!F6</f>
        <v>0</v>
      </c>
      <c r="M7" s="118"/>
      <c r="N7" s="118"/>
      <c r="O7" s="118">
        <f>+$N$41*各種係数!G6</f>
        <v>0</v>
      </c>
      <c r="P7" s="118">
        <f>+O7*各種係数!D6</f>
        <v>0</v>
      </c>
      <c r="Q7" s="118">
        <f>+O7*各種係数!C6</f>
        <v>0</v>
      </c>
      <c r="R7" s="118">
        <v>0</v>
      </c>
      <c r="S7" s="118">
        <f>+R7*各種係数!E6</f>
        <v>0</v>
      </c>
      <c r="T7" s="118">
        <f>+R7*各種係数!F6</f>
        <v>0</v>
      </c>
      <c r="U7" s="118">
        <f t="shared" si="0"/>
        <v>0</v>
      </c>
      <c r="V7" s="118">
        <f t="shared" si="1"/>
        <v>0</v>
      </c>
      <c r="W7" s="118">
        <f t="shared" si="2"/>
        <v>0</v>
      </c>
      <c r="X7" s="118">
        <f>+D7*各種係数!H6*各種係数!$L$5</f>
        <v>0</v>
      </c>
      <c r="Y7" s="118">
        <f>+J7*各種係数!H6*各種係数!$L$5</f>
        <v>0</v>
      </c>
      <c r="Z7" s="118">
        <f>+R7*各種係数!H6*各種係数!$L$5</f>
        <v>0</v>
      </c>
      <c r="AA7" s="118">
        <f t="shared" si="3"/>
        <v>0</v>
      </c>
      <c r="AB7" s="118">
        <f>+D7*各種係数!I6*各種係数!$L$5</f>
        <v>0</v>
      </c>
      <c r="AC7" s="118">
        <f>+J7*各種係数!I6*各種係数!$L$5</f>
        <v>0</v>
      </c>
      <c r="AD7" s="118">
        <f>+R7*各種係数!I6*各種係数!$L$5</f>
        <v>0</v>
      </c>
      <c r="AE7" s="118">
        <f t="shared" si="4"/>
        <v>0</v>
      </c>
    </row>
    <row r="8" spans="1:31" x14ac:dyDescent="0.15">
      <c r="A8" s="115">
        <v>6</v>
      </c>
      <c r="B8" s="60" t="s">
        <v>3</v>
      </c>
      <c r="C8" s="118">
        <f>+価格変換!J9</f>
        <v>0</v>
      </c>
      <c r="D8" s="118">
        <f>+$C8*各種係数!D7</f>
        <v>0</v>
      </c>
      <c r="E8" s="118">
        <f>+$D8*各種係数!E7</f>
        <v>0</v>
      </c>
      <c r="F8" s="118">
        <f>+$D8*各種係数!F7</f>
        <v>0</v>
      </c>
      <c r="G8" s="118">
        <f>+投入係数!AM57</f>
        <v>0</v>
      </c>
      <c r="H8" s="118">
        <f>+G8*各種係数!D7</f>
        <v>0</v>
      </c>
      <c r="I8" s="118">
        <f>+G8*各種係数!C7</f>
        <v>0</v>
      </c>
      <c r="J8" s="118">
        <v>0</v>
      </c>
      <c r="K8" s="118">
        <f>+J8*各種係数!E7</f>
        <v>0</v>
      </c>
      <c r="L8" s="118">
        <f>+J8*各種係数!F7</f>
        <v>0</v>
      </c>
      <c r="M8" s="118"/>
      <c r="N8" s="118"/>
      <c r="O8" s="118">
        <f>+$N$41*各種係数!G7</f>
        <v>0</v>
      </c>
      <c r="P8" s="118">
        <f>+O8*各種係数!D7</f>
        <v>0</v>
      </c>
      <c r="Q8" s="118">
        <f>+O8*各種係数!C7</f>
        <v>0</v>
      </c>
      <c r="R8" s="118">
        <v>0</v>
      </c>
      <c r="S8" s="118">
        <f>+R8*各種係数!E7</f>
        <v>0</v>
      </c>
      <c r="T8" s="118">
        <f>+R8*各種係数!F7</f>
        <v>0</v>
      </c>
      <c r="U8" s="118">
        <f t="shared" si="0"/>
        <v>0</v>
      </c>
      <c r="V8" s="118">
        <f t="shared" si="1"/>
        <v>0</v>
      </c>
      <c r="W8" s="118">
        <f t="shared" si="2"/>
        <v>0</v>
      </c>
      <c r="X8" s="118">
        <f>+D8*各種係数!H7*各種係数!$L$5</f>
        <v>0</v>
      </c>
      <c r="Y8" s="118">
        <f>+J8*各種係数!H7*各種係数!$L$5</f>
        <v>0</v>
      </c>
      <c r="Z8" s="118">
        <f>+R8*各種係数!H7*各種係数!$L$5</f>
        <v>0</v>
      </c>
      <c r="AA8" s="118">
        <f t="shared" si="3"/>
        <v>0</v>
      </c>
      <c r="AB8" s="118">
        <f>+D8*各種係数!I7*各種係数!$L$5</f>
        <v>0</v>
      </c>
      <c r="AC8" s="118">
        <f>+J8*各種係数!I7*各種係数!$L$5</f>
        <v>0</v>
      </c>
      <c r="AD8" s="118">
        <f>+R8*各種係数!I7*各種係数!$L$5</f>
        <v>0</v>
      </c>
      <c r="AE8" s="118">
        <f t="shared" si="4"/>
        <v>0</v>
      </c>
    </row>
    <row r="9" spans="1:31" x14ac:dyDescent="0.15">
      <c r="A9" s="115">
        <v>11</v>
      </c>
      <c r="B9" s="60" t="s">
        <v>4</v>
      </c>
      <c r="C9" s="118">
        <f>+価格変換!J10</f>
        <v>0</v>
      </c>
      <c r="D9" s="118">
        <f>+$C9*各種係数!D8</f>
        <v>0</v>
      </c>
      <c r="E9" s="118">
        <f>+$D9*各種係数!E8</f>
        <v>0</v>
      </c>
      <c r="F9" s="118">
        <f>+$D9*各種係数!F8</f>
        <v>0</v>
      </c>
      <c r="G9" s="118">
        <f>+投入係数!AM58</f>
        <v>0</v>
      </c>
      <c r="H9" s="118">
        <f>+G9*各種係数!D8</f>
        <v>0</v>
      </c>
      <c r="I9" s="118">
        <f>+G9*各種係数!C8</f>
        <v>0</v>
      </c>
      <c r="J9" s="118">
        <v>0</v>
      </c>
      <c r="K9" s="118">
        <f>+J9*各種係数!E8</f>
        <v>0</v>
      </c>
      <c r="L9" s="118">
        <f>+J9*各種係数!F8</f>
        <v>0</v>
      </c>
      <c r="M9" s="118"/>
      <c r="N9" s="118"/>
      <c r="O9" s="118">
        <f>+$N$41*各種係数!G8</f>
        <v>0</v>
      </c>
      <c r="P9" s="118">
        <f>+O9*各種係数!D8</f>
        <v>0</v>
      </c>
      <c r="Q9" s="118">
        <f>+O9*各種係数!C8</f>
        <v>0</v>
      </c>
      <c r="R9" s="118">
        <v>0</v>
      </c>
      <c r="S9" s="118">
        <f>+R9*各種係数!E8</f>
        <v>0</v>
      </c>
      <c r="T9" s="118">
        <f>+R9*各種係数!F8</f>
        <v>0</v>
      </c>
      <c r="U9" s="118">
        <f t="shared" si="0"/>
        <v>0</v>
      </c>
      <c r="V9" s="118">
        <f t="shared" si="1"/>
        <v>0</v>
      </c>
      <c r="W9" s="118">
        <f t="shared" si="2"/>
        <v>0</v>
      </c>
      <c r="X9" s="118">
        <f>+D9*各種係数!H8*各種係数!$L$5</f>
        <v>0</v>
      </c>
      <c r="Y9" s="118">
        <f>+J9*各種係数!H8*各種係数!$L$5</f>
        <v>0</v>
      </c>
      <c r="Z9" s="118">
        <f>+R9*各種係数!H8*各種係数!$L$5</f>
        <v>0</v>
      </c>
      <c r="AA9" s="118">
        <f t="shared" si="3"/>
        <v>0</v>
      </c>
      <c r="AB9" s="118">
        <f>+D9*各種係数!I8*各種係数!$L$5</f>
        <v>0</v>
      </c>
      <c r="AC9" s="118">
        <f>+J9*各種係数!I8*各種係数!$L$5</f>
        <v>0</v>
      </c>
      <c r="AD9" s="118">
        <f>+R9*各種係数!I8*各種係数!$L$5</f>
        <v>0</v>
      </c>
      <c r="AE9" s="118">
        <f t="shared" si="4"/>
        <v>0</v>
      </c>
    </row>
    <row r="10" spans="1:31" x14ac:dyDescent="0.15">
      <c r="A10" s="87">
        <v>15</v>
      </c>
      <c r="B10" s="61" t="s">
        <v>5</v>
      </c>
      <c r="C10" s="119">
        <f>+価格変換!J11</f>
        <v>0</v>
      </c>
      <c r="D10" s="119">
        <f>+$C10*各種係数!D9</f>
        <v>0</v>
      </c>
      <c r="E10" s="119">
        <f>+$D10*各種係数!E9</f>
        <v>0</v>
      </c>
      <c r="F10" s="119">
        <f>+$D10*各種係数!F9</f>
        <v>0</v>
      </c>
      <c r="G10" s="119">
        <f>+投入係数!AM59</f>
        <v>0</v>
      </c>
      <c r="H10" s="119">
        <f>+G10*各種係数!D9</f>
        <v>0</v>
      </c>
      <c r="I10" s="119">
        <f>+G10*各種係数!C9</f>
        <v>0</v>
      </c>
      <c r="J10" s="119">
        <v>0</v>
      </c>
      <c r="K10" s="119">
        <f>+J10*各種係数!E9</f>
        <v>0</v>
      </c>
      <c r="L10" s="119">
        <f>+J10*各種係数!F9</f>
        <v>0</v>
      </c>
      <c r="M10" s="119"/>
      <c r="N10" s="119"/>
      <c r="O10" s="119">
        <f>+$N$41*各種係数!G9</f>
        <v>0</v>
      </c>
      <c r="P10" s="119">
        <f>+O10*各種係数!D9</f>
        <v>0</v>
      </c>
      <c r="Q10" s="119">
        <f>+O10*各種係数!C9</f>
        <v>0</v>
      </c>
      <c r="R10" s="119">
        <v>0</v>
      </c>
      <c r="S10" s="119">
        <f>+R10*各種係数!E9</f>
        <v>0</v>
      </c>
      <c r="T10" s="119">
        <f>+R10*各種係数!F9</f>
        <v>0</v>
      </c>
      <c r="U10" s="119">
        <f t="shared" si="0"/>
        <v>0</v>
      </c>
      <c r="V10" s="119">
        <f t="shared" si="1"/>
        <v>0</v>
      </c>
      <c r="W10" s="119">
        <f t="shared" si="2"/>
        <v>0</v>
      </c>
      <c r="X10" s="119">
        <f>+D10*各種係数!H9*各種係数!$L$5</f>
        <v>0</v>
      </c>
      <c r="Y10" s="119">
        <f>+J10*各種係数!H9*各種係数!$L$5</f>
        <v>0</v>
      </c>
      <c r="Z10" s="119">
        <f>+R10*各種係数!H9*各種係数!$L$5</f>
        <v>0</v>
      </c>
      <c r="AA10" s="119">
        <f t="shared" si="3"/>
        <v>0</v>
      </c>
      <c r="AB10" s="119">
        <f>+D10*各種係数!I9*各種係数!$L$5</f>
        <v>0</v>
      </c>
      <c r="AC10" s="119">
        <f>+J10*各種係数!I9*各種係数!$L$5</f>
        <v>0</v>
      </c>
      <c r="AD10" s="119">
        <f>+R10*各種係数!I9*各種係数!$L$5</f>
        <v>0</v>
      </c>
      <c r="AE10" s="119">
        <f t="shared" si="4"/>
        <v>0</v>
      </c>
    </row>
    <row r="11" spans="1:31" x14ac:dyDescent="0.15">
      <c r="A11" s="115">
        <v>16</v>
      </c>
      <c r="B11" s="60" t="s">
        <v>6</v>
      </c>
      <c r="C11" s="118">
        <f>+価格変換!J12</f>
        <v>0</v>
      </c>
      <c r="D11" s="118">
        <f>+$C11*各種係数!D10</f>
        <v>0</v>
      </c>
      <c r="E11" s="118">
        <f>+$D11*各種係数!E10</f>
        <v>0</v>
      </c>
      <c r="F11" s="118">
        <f>+$D11*各種係数!F10</f>
        <v>0</v>
      </c>
      <c r="G11" s="118">
        <f>+投入係数!AM60</f>
        <v>0</v>
      </c>
      <c r="H11" s="118">
        <f>+G11*各種係数!D10</f>
        <v>0</v>
      </c>
      <c r="I11" s="118">
        <f>+G11*各種係数!C10</f>
        <v>0</v>
      </c>
      <c r="J11" s="118">
        <v>0</v>
      </c>
      <c r="K11" s="118">
        <f>+J11*各種係数!E10</f>
        <v>0</v>
      </c>
      <c r="L11" s="118">
        <f>+J11*各種係数!F10</f>
        <v>0</v>
      </c>
      <c r="M11" s="118"/>
      <c r="N11" s="118"/>
      <c r="O11" s="118">
        <f>+$N$41*各種係数!G10</f>
        <v>0</v>
      </c>
      <c r="P11" s="118">
        <f>+O11*各種係数!D10</f>
        <v>0</v>
      </c>
      <c r="Q11" s="118">
        <f>+O11*各種係数!C10</f>
        <v>0</v>
      </c>
      <c r="R11" s="118">
        <v>0</v>
      </c>
      <c r="S11" s="118">
        <f>+R11*各種係数!E10</f>
        <v>0</v>
      </c>
      <c r="T11" s="118">
        <f>+R11*各種係数!F10</f>
        <v>0</v>
      </c>
      <c r="U11" s="118">
        <f t="shared" si="0"/>
        <v>0</v>
      </c>
      <c r="V11" s="118">
        <f t="shared" si="1"/>
        <v>0</v>
      </c>
      <c r="W11" s="118">
        <f t="shared" si="2"/>
        <v>0</v>
      </c>
      <c r="X11" s="118">
        <f>+D11*各種係数!H10*各種係数!$L$5</f>
        <v>0</v>
      </c>
      <c r="Y11" s="118">
        <f>+J11*各種係数!H10*各種係数!$L$5</f>
        <v>0</v>
      </c>
      <c r="Z11" s="118">
        <f>+R11*各種係数!H10*各種係数!$L$5</f>
        <v>0</v>
      </c>
      <c r="AA11" s="118">
        <f t="shared" si="3"/>
        <v>0</v>
      </c>
      <c r="AB11" s="118">
        <f>+D11*各種係数!I10*各種係数!$L$5</f>
        <v>0</v>
      </c>
      <c r="AC11" s="118">
        <f>+J11*各種係数!I10*各種係数!$L$5</f>
        <v>0</v>
      </c>
      <c r="AD11" s="118">
        <f>+R11*各種係数!I10*各種係数!$L$5</f>
        <v>0</v>
      </c>
      <c r="AE11" s="118">
        <f t="shared" si="4"/>
        <v>0</v>
      </c>
    </row>
    <row r="12" spans="1:31" x14ac:dyDescent="0.15">
      <c r="A12" s="115">
        <v>20</v>
      </c>
      <c r="B12" s="60" t="s">
        <v>7</v>
      </c>
      <c r="C12" s="118">
        <f>+価格変換!J13</f>
        <v>0</v>
      </c>
      <c r="D12" s="118">
        <f>+$C12*各種係数!D11</f>
        <v>0</v>
      </c>
      <c r="E12" s="118">
        <f>+$D12*各種係数!E11</f>
        <v>0</v>
      </c>
      <c r="F12" s="118">
        <f>+$D12*各種係数!F11</f>
        <v>0</v>
      </c>
      <c r="G12" s="118">
        <f>+投入係数!AM61</f>
        <v>0</v>
      </c>
      <c r="H12" s="118">
        <f>+G12*各種係数!D11</f>
        <v>0</v>
      </c>
      <c r="I12" s="118">
        <f>+G12*各種係数!C11</f>
        <v>0</v>
      </c>
      <c r="J12" s="118">
        <v>0</v>
      </c>
      <c r="K12" s="118">
        <f>+J12*各種係数!E11</f>
        <v>0</v>
      </c>
      <c r="L12" s="118">
        <f>+J12*各種係数!F11</f>
        <v>0</v>
      </c>
      <c r="M12" s="118"/>
      <c r="N12" s="118"/>
      <c r="O12" s="118">
        <f>+$N$41*各種係数!G11</f>
        <v>0</v>
      </c>
      <c r="P12" s="118">
        <f>+O12*各種係数!D11</f>
        <v>0</v>
      </c>
      <c r="Q12" s="118">
        <f>+O12*各種係数!C11</f>
        <v>0</v>
      </c>
      <c r="R12" s="118">
        <v>0</v>
      </c>
      <c r="S12" s="118">
        <f>+R12*各種係数!E11</f>
        <v>0</v>
      </c>
      <c r="T12" s="118">
        <f>+R12*各種係数!F11</f>
        <v>0</v>
      </c>
      <c r="U12" s="118">
        <f t="shared" si="0"/>
        <v>0</v>
      </c>
      <c r="V12" s="118">
        <f t="shared" si="1"/>
        <v>0</v>
      </c>
      <c r="W12" s="118">
        <f t="shared" si="2"/>
        <v>0</v>
      </c>
      <c r="X12" s="118">
        <f>+D12*各種係数!H11*各種係数!$L$5</f>
        <v>0</v>
      </c>
      <c r="Y12" s="118">
        <f>+J12*各種係数!H11*各種係数!$L$5</f>
        <v>0</v>
      </c>
      <c r="Z12" s="118">
        <f>+R12*各種係数!H11*各種係数!$L$5</f>
        <v>0</v>
      </c>
      <c r="AA12" s="118">
        <f t="shared" si="3"/>
        <v>0</v>
      </c>
      <c r="AB12" s="118">
        <f>+D12*各種係数!I11*各種係数!$L$5</f>
        <v>0</v>
      </c>
      <c r="AC12" s="118">
        <f>+J12*各種係数!I11*各種係数!$L$5</f>
        <v>0</v>
      </c>
      <c r="AD12" s="118">
        <f>+R12*各種係数!I11*各種係数!$L$5</f>
        <v>0</v>
      </c>
      <c r="AE12" s="118">
        <f t="shared" si="4"/>
        <v>0</v>
      </c>
    </row>
    <row r="13" spans="1:31" x14ac:dyDescent="0.15">
      <c r="A13" s="115">
        <v>21</v>
      </c>
      <c r="B13" s="60" t="s">
        <v>8</v>
      </c>
      <c r="C13" s="118">
        <f>+価格変換!J14</f>
        <v>0</v>
      </c>
      <c r="D13" s="118">
        <f>+$C13*各種係数!D12</f>
        <v>0</v>
      </c>
      <c r="E13" s="118">
        <f>+$D13*各種係数!E12</f>
        <v>0</v>
      </c>
      <c r="F13" s="118">
        <f>+$D13*各種係数!F12</f>
        <v>0</v>
      </c>
      <c r="G13" s="118">
        <f>+投入係数!AM62</f>
        <v>0</v>
      </c>
      <c r="H13" s="118">
        <f>+G13*各種係数!D12</f>
        <v>0</v>
      </c>
      <c r="I13" s="118">
        <f>+G13*各種係数!C12</f>
        <v>0</v>
      </c>
      <c r="J13" s="118">
        <v>0</v>
      </c>
      <c r="K13" s="118">
        <f>+J13*各種係数!E12</f>
        <v>0</v>
      </c>
      <c r="L13" s="118">
        <f>+J13*各種係数!F12</f>
        <v>0</v>
      </c>
      <c r="M13" s="118"/>
      <c r="N13" s="118"/>
      <c r="O13" s="118">
        <f>+$N$41*各種係数!G12</f>
        <v>0</v>
      </c>
      <c r="P13" s="118">
        <f>+O13*各種係数!D12</f>
        <v>0</v>
      </c>
      <c r="Q13" s="118">
        <f>+O13*各種係数!C12</f>
        <v>0</v>
      </c>
      <c r="R13" s="118">
        <v>0</v>
      </c>
      <c r="S13" s="118">
        <f>+R13*各種係数!E12</f>
        <v>0</v>
      </c>
      <c r="T13" s="118">
        <f>+R13*各種係数!F12</f>
        <v>0</v>
      </c>
      <c r="U13" s="118">
        <f t="shared" si="0"/>
        <v>0</v>
      </c>
      <c r="V13" s="118">
        <f t="shared" si="1"/>
        <v>0</v>
      </c>
      <c r="W13" s="118">
        <f t="shared" si="2"/>
        <v>0</v>
      </c>
      <c r="X13" s="118">
        <f>+D13*各種係数!H12*各種係数!$L$5</f>
        <v>0</v>
      </c>
      <c r="Y13" s="118">
        <f>+J13*各種係数!H12*各種係数!$L$5</f>
        <v>0</v>
      </c>
      <c r="Z13" s="118">
        <f>+R13*各種係数!H12*各種係数!$L$5</f>
        <v>0</v>
      </c>
      <c r="AA13" s="118">
        <f t="shared" si="3"/>
        <v>0</v>
      </c>
      <c r="AB13" s="118">
        <f>+D13*各種係数!I12*各種係数!$L$5</f>
        <v>0</v>
      </c>
      <c r="AC13" s="118">
        <f>+J13*各種係数!I12*各種係数!$L$5</f>
        <v>0</v>
      </c>
      <c r="AD13" s="118">
        <f>+R13*各種係数!I12*各種係数!$L$5</f>
        <v>0</v>
      </c>
      <c r="AE13" s="118">
        <f t="shared" si="4"/>
        <v>0</v>
      </c>
    </row>
    <row r="14" spans="1:31" x14ac:dyDescent="0.15">
      <c r="A14" s="88">
        <v>25</v>
      </c>
      <c r="B14" s="62" t="s">
        <v>9</v>
      </c>
      <c r="C14" s="120">
        <f>+価格変換!J15</f>
        <v>0</v>
      </c>
      <c r="D14" s="120">
        <f>+$C14*各種係数!D13</f>
        <v>0</v>
      </c>
      <c r="E14" s="120">
        <f>+$D14*各種係数!E13</f>
        <v>0</v>
      </c>
      <c r="F14" s="120">
        <f>+$D14*各種係数!F13</f>
        <v>0</v>
      </c>
      <c r="G14" s="120">
        <f>+投入係数!AM63</f>
        <v>0</v>
      </c>
      <c r="H14" s="120">
        <f>+G14*各種係数!D13</f>
        <v>0</v>
      </c>
      <c r="I14" s="120">
        <f>+G14*各種係数!C13</f>
        <v>0</v>
      </c>
      <c r="J14" s="120">
        <v>0</v>
      </c>
      <c r="K14" s="120">
        <f>+J14*各種係数!E13</f>
        <v>0</v>
      </c>
      <c r="L14" s="120">
        <f>+J14*各種係数!F13</f>
        <v>0</v>
      </c>
      <c r="M14" s="120"/>
      <c r="N14" s="120"/>
      <c r="O14" s="120">
        <f>+$N$41*各種係数!G13</f>
        <v>0</v>
      </c>
      <c r="P14" s="120">
        <f>+O14*各種係数!D13</f>
        <v>0</v>
      </c>
      <c r="Q14" s="120">
        <f>+O14*各種係数!C13</f>
        <v>0</v>
      </c>
      <c r="R14" s="120">
        <v>0</v>
      </c>
      <c r="S14" s="120">
        <f>+R14*各種係数!E13</f>
        <v>0</v>
      </c>
      <c r="T14" s="120">
        <f>+R14*各種係数!F13</f>
        <v>0</v>
      </c>
      <c r="U14" s="120">
        <f t="shared" si="0"/>
        <v>0</v>
      </c>
      <c r="V14" s="120">
        <f t="shared" si="1"/>
        <v>0</v>
      </c>
      <c r="W14" s="120">
        <f t="shared" si="2"/>
        <v>0</v>
      </c>
      <c r="X14" s="120">
        <f>+D14*各種係数!H13*各種係数!$L$5</f>
        <v>0</v>
      </c>
      <c r="Y14" s="120">
        <f>+J14*各種係数!H13*各種係数!$L$5</f>
        <v>0</v>
      </c>
      <c r="Z14" s="120">
        <f>+R14*各種係数!H13*各種係数!$L$5</f>
        <v>0</v>
      </c>
      <c r="AA14" s="120">
        <f t="shared" si="3"/>
        <v>0</v>
      </c>
      <c r="AB14" s="120">
        <f>+D14*各種係数!I13*各種係数!$L$5</f>
        <v>0</v>
      </c>
      <c r="AC14" s="120">
        <f>+J14*各種係数!I13*各種係数!$L$5</f>
        <v>0</v>
      </c>
      <c r="AD14" s="120">
        <f>+R14*各種係数!I13*各種係数!$L$5</f>
        <v>0</v>
      </c>
      <c r="AE14" s="120">
        <f t="shared" si="4"/>
        <v>0</v>
      </c>
    </row>
    <row r="15" spans="1:31" x14ac:dyDescent="0.15">
      <c r="A15" s="115">
        <v>26</v>
      </c>
      <c r="B15" s="60" t="s">
        <v>10</v>
      </c>
      <c r="C15" s="118">
        <f>+価格変換!J16</f>
        <v>0</v>
      </c>
      <c r="D15" s="118">
        <f>+$C15*各種係数!D14</f>
        <v>0</v>
      </c>
      <c r="E15" s="118">
        <f>+$D15*各種係数!E14</f>
        <v>0</v>
      </c>
      <c r="F15" s="118">
        <f>+$D15*各種係数!F14</f>
        <v>0</v>
      </c>
      <c r="G15" s="118">
        <f>+投入係数!AM64</f>
        <v>0</v>
      </c>
      <c r="H15" s="118">
        <f>+G15*各種係数!D14</f>
        <v>0</v>
      </c>
      <c r="I15" s="118">
        <f>+G15*各種係数!C14</f>
        <v>0</v>
      </c>
      <c r="J15" s="118">
        <v>0</v>
      </c>
      <c r="K15" s="118">
        <f>+J15*各種係数!E14</f>
        <v>0</v>
      </c>
      <c r="L15" s="118">
        <f>+J15*各種係数!F14</f>
        <v>0</v>
      </c>
      <c r="M15" s="118"/>
      <c r="N15" s="118"/>
      <c r="O15" s="118">
        <f>+$N$41*各種係数!G14</f>
        <v>0</v>
      </c>
      <c r="P15" s="118">
        <f>+O15*各種係数!D14</f>
        <v>0</v>
      </c>
      <c r="Q15" s="118">
        <f>+O15*各種係数!C14</f>
        <v>0</v>
      </c>
      <c r="R15" s="118">
        <v>0</v>
      </c>
      <c r="S15" s="118">
        <f>+R15*各種係数!E14</f>
        <v>0</v>
      </c>
      <c r="T15" s="118">
        <f>+R15*各種係数!F14</f>
        <v>0</v>
      </c>
      <c r="U15" s="118">
        <f t="shared" si="0"/>
        <v>0</v>
      </c>
      <c r="V15" s="118">
        <f t="shared" si="1"/>
        <v>0</v>
      </c>
      <c r="W15" s="118">
        <f t="shared" si="2"/>
        <v>0</v>
      </c>
      <c r="X15" s="118">
        <f>+D15*各種係数!H14*各種係数!$L$5</f>
        <v>0</v>
      </c>
      <c r="Y15" s="118">
        <f>+J15*各種係数!H14*各種係数!$L$5</f>
        <v>0</v>
      </c>
      <c r="Z15" s="118">
        <f>+R15*各種係数!H14*各種係数!$L$5</f>
        <v>0</v>
      </c>
      <c r="AA15" s="118">
        <f t="shared" si="3"/>
        <v>0</v>
      </c>
      <c r="AB15" s="118">
        <f>+D15*各種係数!I14*各種係数!$L$5</f>
        <v>0</v>
      </c>
      <c r="AC15" s="118">
        <f>+J15*各種係数!I14*各種係数!$L$5</f>
        <v>0</v>
      </c>
      <c r="AD15" s="118">
        <f>+R15*各種係数!I14*各種係数!$L$5</f>
        <v>0</v>
      </c>
      <c r="AE15" s="118">
        <f t="shared" si="4"/>
        <v>0</v>
      </c>
    </row>
    <row r="16" spans="1:31" x14ac:dyDescent="0.15">
      <c r="A16" s="115">
        <v>27</v>
      </c>
      <c r="B16" s="60" t="s">
        <v>11</v>
      </c>
      <c r="C16" s="118">
        <f>+価格変換!J17</f>
        <v>0</v>
      </c>
      <c r="D16" s="118">
        <f>+$C16*各種係数!D15</f>
        <v>0</v>
      </c>
      <c r="E16" s="118">
        <f>+$D16*各種係数!E15</f>
        <v>0</v>
      </c>
      <c r="F16" s="118">
        <f>+$D16*各種係数!F15</f>
        <v>0</v>
      </c>
      <c r="G16" s="118">
        <f>+投入係数!AM65</f>
        <v>0</v>
      </c>
      <c r="H16" s="118">
        <f>+G16*各種係数!D15</f>
        <v>0</v>
      </c>
      <c r="I16" s="118">
        <f>+G16*各種係数!C15</f>
        <v>0</v>
      </c>
      <c r="J16" s="118">
        <v>0</v>
      </c>
      <c r="K16" s="118">
        <f>+J16*各種係数!E15</f>
        <v>0</v>
      </c>
      <c r="L16" s="118">
        <f>+J16*各種係数!F15</f>
        <v>0</v>
      </c>
      <c r="M16" s="118"/>
      <c r="N16" s="118"/>
      <c r="O16" s="118">
        <f>+$N$41*各種係数!G15</f>
        <v>0</v>
      </c>
      <c r="P16" s="118">
        <f>+O16*各種係数!D15</f>
        <v>0</v>
      </c>
      <c r="Q16" s="118">
        <f>+O16*各種係数!C15</f>
        <v>0</v>
      </c>
      <c r="R16" s="118">
        <v>0</v>
      </c>
      <c r="S16" s="118">
        <f>+R16*各種係数!E15</f>
        <v>0</v>
      </c>
      <c r="T16" s="118">
        <f>+R16*各種係数!F15</f>
        <v>0</v>
      </c>
      <c r="U16" s="118">
        <f t="shared" si="0"/>
        <v>0</v>
      </c>
      <c r="V16" s="118">
        <f t="shared" si="1"/>
        <v>0</v>
      </c>
      <c r="W16" s="118">
        <f t="shared" si="2"/>
        <v>0</v>
      </c>
      <c r="X16" s="118">
        <f>+D16*各種係数!H15*各種係数!$L$5</f>
        <v>0</v>
      </c>
      <c r="Y16" s="118">
        <f>+J16*各種係数!H15*各種係数!$L$5</f>
        <v>0</v>
      </c>
      <c r="Z16" s="118">
        <f>+R16*各種係数!H15*各種係数!$L$5</f>
        <v>0</v>
      </c>
      <c r="AA16" s="118">
        <f t="shared" si="3"/>
        <v>0</v>
      </c>
      <c r="AB16" s="118">
        <f>+D16*各種係数!I15*各種係数!$L$5</f>
        <v>0</v>
      </c>
      <c r="AC16" s="118">
        <f>+J16*各種係数!I15*各種係数!$L$5</f>
        <v>0</v>
      </c>
      <c r="AD16" s="118">
        <f>+R16*各種係数!I15*各種係数!$L$5</f>
        <v>0</v>
      </c>
      <c r="AE16" s="118">
        <f t="shared" si="4"/>
        <v>0</v>
      </c>
    </row>
    <row r="17" spans="1:31" x14ac:dyDescent="0.15">
      <c r="A17" s="115">
        <v>28</v>
      </c>
      <c r="B17" s="60" t="s">
        <v>12</v>
      </c>
      <c r="C17" s="118">
        <f>+価格変換!J18</f>
        <v>0</v>
      </c>
      <c r="D17" s="118">
        <f>+$C17*各種係数!D16</f>
        <v>0</v>
      </c>
      <c r="E17" s="118">
        <f>+$D17*各種係数!E16</f>
        <v>0</v>
      </c>
      <c r="F17" s="118">
        <f>+$D17*各種係数!F16</f>
        <v>0</v>
      </c>
      <c r="G17" s="118">
        <f>+投入係数!AM66</f>
        <v>0</v>
      </c>
      <c r="H17" s="118">
        <f>+G17*各種係数!D16</f>
        <v>0</v>
      </c>
      <c r="I17" s="118">
        <f>+G17*各種係数!C16</f>
        <v>0</v>
      </c>
      <c r="J17" s="118">
        <v>0</v>
      </c>
      <c r="K17" s="118">
        <f>+J17*各種係数!E16</f>
        <v>0</v>
      </c>
      <c r="L17" s="118">
        <f>+J17*各種係数!F16</f>
        <v>0</v>
      </c>
      <c r="M17" s="118"/>
      <c r="N17" s="118"/>
      <c r="O17" s="118">
        <f>+$N$41*各種係数!G16</f>
        <v>0</v>
      </c>
      <c r="P17" s="118">
        <f>+O17*各種係数!D16</f>
        <v>0</v>
      </c>
      <c r="Q17" s="118">
        <f>+O17*各種係数!C16</f>
        <v>0</v>
      </c>
      <c r="R17" s="118">
        <v>0</v>
      </c>
      <c r="S17" s="118">
        <f>+R17*各種係数!E16</f>
        <v>0</v>
      </c>
      <c r="T17" s="118">
        <f>+R17*各種係数!F16</f>
        <v>0</v>
      </c>
      <c r="U17" s="118">
        <f t="shared" si="0"/>
        <v>0</v>
      </c>
      <c r="V17" s="118">
        <f t="shared" si="1"/>
        <v>0</v>
      </c>
      <c r="W17" s="118">
        <f t="shared" si="2"/>
        <v>0</v>
      </c>
      <c r="X17" s="118">
        <f>+D17*各種係数!H16*各種係数!$L$5</f>
        <v>0</v>
      </c>
      <c r="Y17" s="118">
        <f>+J17*各種係数!H16*各種係数!$L$5</f>
        <v>0</v>
      </c>
      <c r="Z17" s="118">
        <f>+R17*各種係数!H16*各種係数!$L$5</f>
        <v>0</v>
      </c>
      <c r="AA17" s="118">
        <f t="shared" si="3"/>
        <v>0</v>
      </c>
      <c r="AB17" s="118">
        <f>+D17*各種係数!I16*各種係数!$L$5</f>
        <v>0</v>
      </c>
      <c r="AC17" s="118">
        <f>+J17*各種係数!I16*各種係数!$L$5</f>
        <v>0</v>
      </c>
      <c r="AD17" s="118">
        <f>+R17*各種係数!I16*各種係数!$L$5</f>
        <v>0</v>
      </c>
      <c r="AE17" s="118">
        <f t="shared" si="4"/>
        <v>0</v>
      </c>
    </row>
    <row r="18" spans="1:31" x14ac:dyDescent="0.15">
      <c r="A18" s="115">
        <v>29</v>
      </c>
      <c r="B18" s="60" t="s">
        <v>13</v>
      </c>
      <c r="C18" s="118">
        <f>+価格変換!J19</f>
        <v>0</v>
      </c>
      <c r="D18" s="118">
        <f>+$C18*各種係数!D17</f>
        <v>0</v>
      </c>
      <c r="E18" s="118">
        <f>+$D18*各種係数!E17</f>
        <v>0</v>
      </c>
      <c r="F18" s="118">
        <f>+$D18*各種係数!F17</f>
        <v>0</v>
      </c>
      <c r="G18" s="118">
        <f>+投入係数!AM67</f>
        <v>0</v>
      </c>
      <c r="H18" s="118">
        <f>+G18*各種係数!D17</f>
        <v>0</v>
      </c>
      <c r="I18" s="118">
        <f>+G18*各種係数!C17</f>
        <v>0</v>
      </c>
      <c r="J18" s="118">
        <v>0</v>
      </c>
      <c r="K18" s="118">
        <f>+J18*各種係数!E17</f>
        <v>0</v>
      </c>
      <c r="L18" s="118">
        <f>+J18*各種係数!F17</f>
        <v>0</v>
      </c>
      <c r="M18" s="118"/>
      <c r="N18" s="118"/>
      <c r="O18" s="118">
        <f>+$N$41*各種係数!G17</f>
        <v>0</v>
      </c>
      <c r="P18" s="118">
        <f>+O18*各種係数!D17</f>
        <v>0</v>
      </c>
      <c r="Q18" s="118">
        <f>+O18*各種係数!C17</f>
        <v>0</v>
      </c>
      <c r="R18" s="118">
        <v>0</v>
      </c>
      <c r="S18" s="118">
        <f>+R18*各種係数!E17</f>
        <v>0</v>
      </c>
      <c r="T18" s="118">
        <f>+R18*各種係数!F17</f>
        <v>0</v>
      </c>
      <c r="U18" s="118">
        <f t="shared" si="0"/>
        <v>0</v>
      </c>
      <c r="V18" s="118">
        <f t="shared" si="1"/>
        <v>0</v>
      </c>
      <c r="W18" s="118">
        <f t="shared" si="2"/>
        <v>0</v>
      </c>
      <c r="X18" s="118">
        <f>+D18*各種係数!H17*各種係数!$L$5</f>
        <v>0</v>
      </c>
      <c r="Y18" s="118">
        <f>+J18*各種係数!H17*各種係数!$L$5</f>
        <v>0</v>
      </c>
      <c r="Z18" s="118">
        <f>+R18*各種係数!H17*各種係数!$L$5</f>
        <v>0</v>
      </c>
      <c r="AA18" s="118">
        <f t="shared" si="3"/>
        <v>0</v>
      </c>
      <c r="AB18" s="118">
        <f>+D18*各種係数!I17*各種係数!$L$5</f>
        <v>0</v>
      </c>
      <c r="AC18" s="118">
        <f>+J18*各種係数!I17*各種係数!$L$5</f>
        <v>0</v>
      </c>
      <c r="AD18" s="118">
        <f>+R18*各種係数!I17*各種係数!$L$5</f>
        <v>0</v>
      </c>
      <c r="AE18" s="118">
        <f t="shared" si="4"/>
        <v>0</v>
      </c>
    </row>
    <row r="19" spans="1:31" x14ac:dyDescent="0.15">
      <c r="A19" s="115">
        <v>32</v>
      </c>
      <c r="B19" s="60" t="s">
        <v>16</v>
      </c>
      <c r="C19" s="118">
        <f>+価格変換!J20</f>
        <v>0</v>
      </c>
      <c r="D19" s="118">
        <f>+$C19*各種係数!D18</f>
        <v>0</v>
      </c>
      <c r="E19" s="118">
        <f>+$D19*各種係数!E18</f>
        <v>0</v>
      </c>
      <c r="F19" s="118">
        <f>+$D19*各種係数!F18</f>
        <v>0</v>
      </c>
      <c r="G19" s="118">
        <f>+投入係数!AM68</f>
        <v>0</v>
      </c>
      <c r="H19" s="118">
        <f>+G19*各種係数!D18</f>
        <v>0</v>
      </c>
      <c r="I19" s="118">
        <f>+G19*各種係数!C18</f>
        <v>0</v>
      </c>
      <c r="J19" s="118">
        <v>0</v>
      </c>
      <c r="K19" s="118">
        <f>+J19*各種係数!E18</f>
        <v>0</v>
      </c>
      <c r="L19" s="118">
        <f>+J19*各種係数!F18</f>
        <v>0</v>
      </c>
      <c r="M19" s="118"/>
      <c r="N19" s="118"/>
      <c r="O19" s="118">
        <f>+$N$41*各種係数!G18</f>
        <v>0</v>
      </c>
      <c r="P19" s="118">
        <f>+O19*各種係数!D18</f>
        <v>0</v>
      </c>
      <c r="Q19" s="118">
        <f>+O19*各種係数!C18</f>
        <v>0</v>
      </c>
      <c r="R19" s="118">
        <v>0</v>
      </c>
      <c r="S19" s="118">
        <f>+R19*各種係数!E18</f>
        <v>0</v>
      </c>
      <c r="T19" s="118">
        <f>+R19*各種係数!F18</f>
        <v>0</v>
      </c>
      <c r="U19" s="118">
        <f t="shared" si="0"/>
        <v>0</v>
      </c>
      <c r="V19" s="118">
        <f t="shared" si="1"/>
        <v>0</v>
      </c>
      <c r="W19" s="118">
        <f t="shared" si="2"/>
        <v>0</v>
      </c>
      <c r="X19" s="118">
        <f>+D19*各種係数!H18*各種係数!$L$5</f>
        <v>0</v>
      </c>
      <c r="Y19" s="118">
        <f>+J19*各種係数!H18*各種係数!$L$5</f>
        <v>0</v>
      </c>
      <c r="Z19" s="118">
        <f>+R19*各種係数!H18*各種係数!$L$5</f>
        <v>0</v>
      </c>
      <c r="AA19" s="118">
        <f t="shared" si="3"/>
        <v>0</v>
      </c>
      <c r="AB19" s="118">
        <f>+D19*各種係数!I18*各種係数!$L$5</f>
        <v>0</v>
      </c>
      <c r="AC19" s="118">
        <f>+J19*各種係数!I18*各種係数!$L$5</f>
        <v>0</v>
      </c>
      <c r="AD19" s="118">
        <f>+R19*各種係数!I18*各種係数!$L$5</f>
        <v>0</v>
      </c>
      <c r="AE19" s="118">
        <f t="shared" si="4"/>
        <v>0</v>
      </c>
    </row>
    <row r="20" spans="1:31" x14ac:dyDescent="0.15">
      <c r="A20" s="87">
        <v>33</v>
      </c>
      <c r="B20" s="61" t="s">
        <v>14</v>
      </c>
      <c r="C20" s="119">
        <f>+価格変換!J21</f>
        <v>0</v>
      </c>
      <c r="D20" s="119">
        <f>+$C20*各種係数!D19</f>
        <v>0</v>
      </c>
      <c r="E20" s="119">
        <f>+$D20*各種係数!E19</f>
        <v>0</v>
      </c>
      <c r="F20" s="119">
        <f>+$D20*各種係数!F19</f>
        <v>0</v>
      </c>
      <c r="G20" s="119">
        <f>+投入係数!AM69</f>
        <v>0</v>
      </c>
      <c r="H20" s="119">
        <f>+G20*各種係数!D19</f>
        <v>0</v>
      </c>
      <c r="I20" s="119">
        <f>+G20*各種係数!C19</f>
        <v>0</v>
      </c>
      <c r="J20" s="119">
        <v>0</v>
      </c>
      <c r="K20" s="119">
        <f>+J20*各種係数!E19</f>
        <v>0</v>
      </c>
      <c r="L20" s="119">
        <f>+J20*各種係数!F19</f>
        <v>0</v>
      </c>
      <c r="M20" s="119"/>
      <c r="N20" s="119"/>
      <c r="O20" s="119">
        <f>+$N$41*各種係数!G19</f>
        <v>0</v>
      </c>
      <c r="P20" s="119">
        <f>+O20*各種係数!D19</f>
        <v>0</v>
      </c>
      <c r="Q20" s="119">
        <f>+O20*各種係数!C19</f>
        <v>0</v>
      </c>
      <c r="R20" s="119">
        <v>0</v>
      </c>
      <c r="S20" s="119">
        <f>+R20*各種係数!E19</f>
        <v>0</v>
      </c>
      <c r="T20" s="119">
        <f>+R20*各種係数!F19</f>
        <v>0</v>
      </c>
      <c r="U20" s="119">
        <f t="shared" si="0"/>
        <v>0</v>
      </c>
      <c r="V20" s="119">
        <f t="shared" si="1"/>
        <v>0</v>
      </c>
      <c r="W20" s="119">
        <f t="shared" si="2"/>
        <v>0</v>
      </c>
      <c r="X20" s="119">
        <f>+D20*各種係数!H19*各種係数!$L$5</f>
        <v>0</v>
      </c>
      <c r="Y20" s="119">
        <f>+J20*各種係数!H19*各種係数!$L$5</f>
        <v>0</v>
      </c>
      <c r="Z20" s="119">
        <f>+R20*各種係数!H19*各種係数!$L$5</f>
        <v>0</v>
      </c>
      <c r="AA20" s="119">
        <f t="shared" si="3"/>
        <v>0</v>
      </c>
      <c r="AB20" s="119">
        <f>+D20*各種係数!I19*各種係数!$L$5</f>
        <v>0</v>
      </c>
      <c r="AC20" s="119">
        <f>+J20*各種係数!I19*各種係数!$L$5</f>
        <v>0</v>
      </c>
      <c r="AD20" s="119">
        <f>+R20*各種係数!I19*各種係数!$L$5</f>
        <v>0</v>
      </c>
      <c r="AE20" s="119">
        <f t="shared" si="4"/>
        <v>0</v>
      </c>
    </row>
    <row r="21" spans="1:31" x14ac:dyDescent="0.15">
      <c r="A21" s="115">
        <v>34</v>
      </c>
      <c r="B21" s="60" t="s">
        <v>15</v>
      </c>
      <c r="C21" s="118">
        <f>+価格変換!J22</f>
        <v>0</v>
      </c>
      <c r="D21" s="118">
        <f>+$C21*各種係数!D20</f>
        <v>0</v>
      </c>
      <c r="E21" s="118">
        <f>+$D21*各種係数!E20</f>
        <v>0</v>
      </c>
      <c r="F21" s="118">
        <f>+$D21*各種係数!F20</f>
        <v>0</v>
      </c>
      <c r="G21" s="118">
        <f>+投入係数!AM70</f>
        <v>0</v>
      </c>
      <c r="H21" s="118">
        <f>+G21*各種係数!D20</f>
        <v>0</v>
      </c>
      <c r="I21" s="118">
        <f>+G21*各種係数!C20</f>
        <v>0</v>
      </c>
      <c r="J21" s="118">
        <v>0</v>
      </c>
      <c r="K21" s="118">
        <f>+J21*各種係数!E20</f>
        <v>0</v>
      </c>
      <c r="L21" s="118">
        <f>+J21*各種係数!F20</f>
        <v>0</v>
      </c>
      <c r="M21" s="118"/>
      <c r="N21" s="118"/>
      <c r="O21" s="118">
        <f>+$N$41*各種係数!G20</f>
        <v>0</v>
      </c>
      <c r="P21" s="118">
        <f>+O21*各種係数!D20</f>
        <v>0</v>
      </c>
      <c r="Q21" s="118">
        <f>+O21*各種係数!C20</f>
        <v>0</v>
      </c>
      <c r="R21" s="118">
        <v>0</v>
      </c>
      <c r="S21" s="118">
        <f>+R21*各種係数!E20</f>
        <v>0</v>
      </c>
      <c r="T21" s="118">
        <f>+R21*各種係数!F20</f>
        <v>0</v>
      </c>
      <c r="U21" s="118">
        <f t="shared" si="0"/>
        <v>0</v>
      </c>
      <c r="V21" s="118">
        <f t="shared" si="1"/>
        <v>0</v>
      </c>
      <c r="W21" s="118">
        <f t="shared" si="2"/>
        <v>0</v>
      </c>
      <c r="X21" s="118">
        <f>+D21*各種係数!H20*各種係数!$L$5</f>
        <v>0</v>
      </c>
      <c r="Y21" s="118">
        <f>+J21*各種係数!H20*各種係数!$L$5</f>
        <v>0</v>
      </c>
      <c r="Z21" s="118">
        <f>+R21*各種係数!H20*各種係数!$L$5</f>
        <v>0</v>
      </c>
      <c r="AA21" s="118">
        <f t="shared" si="3"/>
        <v>0</v>
      </c>
      <c r="AB21" s="118">
        <f>+D21*各種係数!I20*各種係数!$L$5</f>
        <v>0</v>
      </c>
      <c r="AC21" s="118">
        <f>+J21*各種係数!I20*各種係数!$L$5</f>
        <v>0</v>
      </c>
      <c r="AD21" s="118">
        <f>+R21*各種係数!I20*各種係数!$L$5</f>
        <v>0</v>
      </c>
      <c r="AE21" s="118">
        <f t="shared" si="4"/>
        <v>0</v>
      </c>
    </row>
    <row r="22" spans="1:31" x14ac:dyDescent="0.15">
      <c r="A22" s="115">
        <v>35</v>
      </c>
      <c r="B22" s="60" t="s">
        <v>17</v>
      </c>
      <c r="C22" s="118">
        <f>+価格変換!J23</f>
        <v>0</v>
      </c>
      <c r="D22" s="118">
        <f>+$C22*各種係数!D21</f>
        <v>0</v>
      </c>
      <c r="E22" s="118">
        <f>+$D22*各種係数!E21</f>
        <v>0</v>
      </c>
      <c r="F22" s="118">
        <f>+$D22*各種係数!F21</f>
        <v>0</v>
      </c>
      <c r="G22" s="118">
        <f>+投入係数!AM71</f>
        <v>0</v>
      </c>
      <c r="H22" s="118">
        <f>+G22*各種係数!D21</f>
        <v>0</v>
      </c>
      <c r="I22" s="118">
        <f>+G22*各種係数!C21</f>
        <v>0</v>
      </c>
      <c r="J22" s="118">
        <v>0</v>
      </c>
      <c r="K22" s="118">
        <f>+J22*各種係数!E21</f>
        <v>0</v>
      </c>
      <c r="L22" s="118">
        <f>+J22*各種係数!F21</f>
        <v>0</v>
      </c>
      <c r="M22" s="118"/>
      <c r="N22" s="118"/>
      <c r="O22" s="118">
        <f>+$N$41*各種係数!G21</f>
        <v>0</v>
      </c>
      <c r="P22" s="118">
        <f>+O22*各種係数!D21</f>
        <v>0</v>
      </c>
      <c r="Q22" s="118">
        <f>+O22*各種係数!C21</f>
        <v>0</v>
      </c>
      <c r="R22" s="118">
        <v>0</v>
      </c>
      <c r="S22" s="118">
        <f>+R22*各種係数!E21</f>
        <v>0</v>
      </c>
      <c r="T22" s="118">
        <f>+R22*各種係数!F21</f>
        <v>0</v>
      </c>
      <c r="U22" s="118">
        <f t="shared" si="0"/>
        <v>0</v>
      </c>
      <c r="V22" s="118">
        <f t="shared" si="1"/>
        <v>0</v>
      </c>
      <c r="W22" s="118">
        <f t="shared" si="2"/>
        <v>0</v>
      </c>
      <c r="X22" s="118">
        <f>+D22*各種係数!H21*各種係数!$L$5</f>
        <v>0</v>
      </c>
      <c r="Y22" s="118">
        <f>+J22*各種係数!H21*各種係数!$L$5</f>
        <v>0</v>
      </c>
      <c r="Z22" s="118">
        <f>+R22*各種係数!H21*各種係数!$L$5</f>
        <v>0</v>
      </c>
      <c r="AA22" s="118">
        <f t="shared" si="3"/>
        <v>0</v>
      </c>
      <c r="AB22" s="118">
        <f>+D22*各種係数!I21*各種係数!$L$5</f>
        <v>0</v>
      </c>
      <c r="AC22" s="118">
        <f>+J22*各種係数!I21*各種係数!$L$5</f>
        <v>0</v>
      </c>
      <c r="AD22" s="118">
        <f>+R22*各種係数!I21*各種係数!$L$5</f>
        <v>0</v>
      </c>
      <c r="AE22" s="118">
        <f t="shared" si="4"/>
        <v>0</v>
      </c>
    </row>
    <row r="23" spans="1:31" x14ac:dyDescent="0.15">
      <c r="A23" s="115">
        <v>39</v>
      </c>
      <c r="B23" s="60" t="s">
        <v>18</v>
      </c>
      <c r="C23" s="118">
        <f>+価格変換!J24</f>
        <v>0</v>
      </c>
      <c r="D23" s="118">
        <f>+$C23*各種係数!D22</f>
        <v>0</v>
      </c>
      <c r="E23" s="118">
        <f>+$D23*各種係数!E22</f>
        <v>0</v>
      </c>
      <c r="F23" s="118">
        <f>+$D23*各種係数!F22</f>
        <v>0</v>
      </c>
      <c r="G23" s="118">
        <f>+投入係数!AM72</f>
        <v>0</v>
      </c>
      <c r="H23" s="118">
        <f>+G23*各種係数!D22</f>
        <v>0</v>
      </c>
      <c r="I23" s="118">
        <f>+G23*各種係数!C22</f>
        <v>0</v>
      </c>
      <c r="J23" s="118">
        <v>0</v>
      </c>
      <c r="K23" s="118">
        <f>+J23*各種係数!E22</f>
        <v>0</v>
      </c>
      <c r="L23" s="118">
        <f>+J23*各種係数!F22</f>
        <v>0</v>
      </c>
      <c r="M23" s="118"/>
      <c r="N23" s="118"/>
      <c r="O23" s="118">
        <f>+$N$41*各種係数!G22</f>
        <v>0</v>
      </c>
      <c r="P23" s="118">
        <f>+O23*各種係数!D22</f>
        <v>0</v>
      </c>
      <c r="Q23" s="118">
        <f>+O23*各種係数!C22</f>
        <v>0</v>
      </c>
      <c r="R23" s="118">
        <v>0</v>
      </c>
      <c r="S23" s="118">
        <f>+R23*各種係数!E22</f>
        <v>0</v>
      </c>
      <c r="T23" s="118">
        <f>+R23*各種係数!F22</f>
        <v>0</v>
      </c>
      <c r="U23" s="118">
        <f t="shared" si="0"/>
        <v>0</v>
      </c>
      <c r="V23" s="118">
        <f t="shared" si="1"/>
        <v>0</v>
      </c>
      <c r="W23" s="118">
        <f t="shared" si="2"/>
        <v>0</v>
      </c>
      <c r="X23" s="118">
        <f>+D23*各種係数!H22*各種係数!$L$5</f>
        <v>0</v>
      </c>
      <c r="Y23" s="118">
        <f>+J23*各種係数!H22*各種係数!$L$5</f>
        <v>0</v>
      </c>
      <c r="Z23" s="118">
        <f>+R23*各種係数!H22*各種係数!$L$5</f>
        <v>0</v>
      </c>
      <c r="AA23" s="118">
        <f t="shared" si="3"/>
        <v>0</v>
      </c>
      <c r="AB23" s="118">
        <f>+D23*各種係数!I22*各種係数!$L$5</f>
        <v>0</v>
      </c>
      <c r="AC23" s="118">
        <f>+J23*各種係数!I22*各種係数!$L$5</f>
        <v>0</v>
      </c>
      <c r="AD23" s="118">
        <f>+R23*各種係数!I22*各種係数!$L$5</f>
        <v>0</v>
      </c>
      <c r="AE23" s="118">
        <f t="shared" si="4"/>
        <v>0</v>
      </c>
    </row>
    <row r="24" spans="1:31" x14ac:dyDescent="0.15">
      <c r="A24" s="88">
        <v>41</v>
      </c>
      <c r="B24" s="62" t="s">
        <v>19</v>
      </c>
      <c r="C24" s="120">
        <f>+価格変換!J25</f>
        <v>0</v>
      </c>
      <c r="D24" s="120">
        <f>+$C24*各種係数!D23</f>
        <v>0</v>
      </c>
      <c r="E24" s="120">
        <f>+$D24*各種係数!E23</f>
        <v>0</v>
      </c>
      <c r="F24" s="120">
        <f>+$D24*各種係数!F23</f>
        <v>0</v>
      </c>
      <c r="G24" s="120">
        <f>+投入係数!AM73</f>
        <v>0</v>
      </c>
      <c r="H24" s="120">
        <f>+G24*各種係数!D23</f>
        <v>0</v>
      </c>
      <c r="I24" s="120">
        <f>+G24*各種係数!C23</f>
        <v>0</v>
      </c>
      <c r="J24" s="120">
        <v>0</v>
      </c>
      <c r="K24" s="120">
        <f>+J24*各種係数!E23</f>
        <v>0</v>
      </c>
      <c r="L24" s="120">
        <f>+J24*各種係数!F23</f>
        <v>0</v>
      </c>
      <c r="M24" s="120"/>
      <c r="N24" s="120"/>
      <c r="O24" s="120">
        <f>+$N$41*各種係数!G23</f>
        <v>0</v>
      </c>
      <c r="P24" s="120">
        <f>+O24*各種係数!D23</f>
        <v>0</v>
      </c>
      <c r="Q24" s="120">
        <f>+O24*各種係数!C23</f>
        <v>0</v>
      </c>
      <c r="R24" s="120">
        <v>0</v>
      </c>
      <c r="S24" s="120">
        <f>+R24*各種係数!E23</f>
        <v>0</v>
      </c>
      <c r="T24" s="120">
        <f>+R24*各種係数!F23</f>
        <v>0</v>
      </c>
      <c r="U24" s="120">
        <f t="shared" si="0"/>
        <v>0</v>
      </c>
      <c r="V24" s="120">
        <f t="shared" si="1"/>
        <v>0</v>
      </c>
      <c r="W24" s="120">
        <f t="shared" si="2"/>
        <v>0</v>
      </c>
      <c r="X24" s="120">
        <f>+D24*各種係数!H23*各種係数!$L$5</f>
        <v>0</v>
      </c>
      <c r="Y24" s="120">
        <f>+J24*各種係数!H23*各種係数!$L$5</f>
        <v>0</v>
      </c>
      <c r="Z24" s="120">
        <f>+R24*各種係数!H23*各種係数!$L$5</f>
        <v>0</v>
      </c>
      <c r="AA24" s="120">
        <f t="shared" si="3"/>
        <v>0</v>
      </c>
      <c r="AB24" s="120">
        <f>+D24*各種係数!I23*各種係数!$L$5</f>
        <v>0</v>
      </c>
      <c r="AC24" s="120">
        <f>+J24*各種係数!I23*各種係数!$L$5</f>
        <v>0</v>
      </c>
      <c r="AD24" s="120">
        <f>+R24*各種係数!I23*各種係数!$L$5</f>
        <v>0</v>
      </c>
      <c r="AE24" s="120">
        <f t="shared" si="4"/>
        <v>0</v>
      </c>
    </row>
    <row r="25" spans="1:31" x14ac:dyDescent="0.15">
      <c r="A25" s="115">
        <v>46</v>
      </c>
      <c r="B25" s="60" t="s">
        <v>20</v>
      </c>
      <c r="C25" s="118">
        <f>+価格変換!J26</f>
        <v>0</v>
      </c>
      <c r="D25" s="118">
        <f>+$C25*各種係数!D24</f>
        <v>0</v>
      </c>
      <c r="E25" s="118">
        <f>+$D25*各種係数!E24</f>
        <v>0</v>
      </c>
      <c r="F25" s="118">
        <f>+$D25*各種係数!F24</f>
        <v>0</v>
      </c>
      <c r="G25" s="118">
        <f>+投入係数!AM74</f>
        <v>0</v>
      </c>
      <c r="H25" s="118">
        <f>+G25*各種係数!D24</f>
        <v>0</v>
      </c>
      <c r="I25" s="118">
        <f>+G25*各種係数!C24</f>
        <v>0</v>
      </c>
      <c r="J25" s="118">
        <v>0</v>
      </c>
      <c r="K25" s="118">
        <f>+J25*各種係数!E24</f>
        <v>0</v>
      </c>
      <c r="L25" s="118">
        <f>+J25*各種係数!F24</f>
        <v>0</v>
      </c>
      <c r="M25" s="118"/>
      <c r="N25" s="118"/>
      <c r="O25" s="118">
        <f>+$N$41*各種係数!G24</f>
        <v>0</v>
      </c>
      <c r="P25" s="118">
        <f>+O25*各種係数!D24</f>
        <v>0</v>
      </c>
      <c r="Q25" s="118">
        <f>+O25*各種係数!C24</f>
        <v>0</v>
      </c>
      <c r="R25" s="118">
        <v>0</v>
      </c>
      <c r="S25" s="118">
        <f>+R25*各種係数!E24</f>
        <v>0</v>
      </c>
      <c r="T25" s="118">
        <f>+R25*各種係数!F24</f>
        <v>0</v>
      </c>
      <c r="U25" s="118">
        <f t="shared" si="0"/>
        <v>0</v>
      </c>
      <c r="V25" s="118">
        <f t="shared" si="1"/>
        <v>0</v>
      </c>
      <c r="W25" s="118">
        <f t="shared" si="2"/>
        <v>0</v>
      </c>
      <c r="X25" s="118">
        <f>+D25*各種係数!H24*各種係数!$L$5</f>
        <v>0</v>
      </c>
      <c r="Y25" s="118">
        <f>+J25*各種係数!H24*各種係数!$L$5</f>
        <v>0</v>
      </c>
      <c r="Z25" s="118">
        <f>+R25*各種係数!H24*各種係数!$L$5</f>
        <v>0</v>
      </c>
      <c r="AA25" s="118">
        <f t="shared" si="3"/>
        <v>0</v>
      </c>
      <c r="AB25" s="118">
        <f>+D25*各種係数!I24*各種係数!$L$5</f>
        <v>0</v>
      </c>
      <c r="AC25" s="118">
        <f>+J25*各種係数!I24*各種係数!$L$5</f>
        <v>0</v>
      </c>
      <c r="AD25" s="118">
        <f>+R25*各種係数!I24*各種係数!$L$5</f>
        <v>0</v>
      </c>
      <c r="AE25" s="118">
        <f t="shared" si="4"/>
        <v>0</v>
      </c>
    </row>
    <row r="26" spans="1:31" x14ac:dyDescent="0.15">
      <c r="A26" s="115">
        <v>47</v>
      </c>
      <c r="B26" s="60" t="s">
        <v>237</v>
      </c>
      <c r="C26" s="118">
        <f>+価格変換!J27</f>
        <v>0</v>
      </c>
      <c r="D26" s="118">
        <f>+$C26*各種係数!D25</f>
        <v>0</v>
      </c>
      <c r="E26" s="118">
        <f>+$D26*各種係数!E25</f>
        <v>0</v>
      </c>
      <c r="F26" s="118">
        <f>+$D26*各種係数!F25</f>
        <v>0</v>
      </c>
      <c r="G26" s="118">
        <f>+投入係数!AM75</f>
        <v>0</v>
      </c>
      <c r="H26" s="118">
        <f>+G26*各種係数!D25</f>
        <v>0</v>
      </c>
      <c r="I26" s="118">
        <f>+G26*各種係数!C25</f>
        <v>0</v>
      </c>
      <c r="J26" s="118">
        <v>0</v>
      </c>
      <c r="K26" s="118">
        <f>+J26*各種係数!E25</f>
        <v>0</v>
      </c>
      <c r="L26" s="118">
        <f>+J26*各種係数!F25</f>
        <v>0</v>
      </c>
      <c r="M26" s="118"/>
      <c r="N26" s="118"/>
      <c r="O26" s="118">
        <f>+$N$41*各種係数!G25</f>
        <v>0</v>
      </c>
      <c r="P26" s="118">
        <f>+O26*各種係数!D25</f>
        <v>0</v>
      </c>
      <c r="Q26" s="118">
        <f>+O26*各種係数!C25</f>
        <v>0</v>
      </c>
      <c r="R26" s="118">
        <v>0</v>
      </c>
      <c r="S26" s="118">
        <f>+R26*各種係数!E25</f>
        <v>0</v>
      </c>
      <c r="T26" s="118">
        <f>+R26*各種係数!F25</f>
        <v>0</v>
      </c>
      <c r="U26" s="118">
        <f t="shared" si="0"/>
        <v>0</v>
      </c>
      <c r="V26" s="118">
        <f t="shared" si="1"/>
        <v>0</v>
      </c>
      <c r="W26" s="118">
        <f t="shared" si="2"/>
        <v>0</v>
      </c>
      <c r="X26" s="118">
        <f>+D26*各種係数!H25*各種係数!$L$5</f>
        <v>0</v>
      </c>
      <c r="Y26" s="118">
        <f>+J26*各種係数!H25*各種係数!$L$5</f>
        <v>0</v>
      </c>
      <c r="Z26" s="118">
        <f>+R26*各種係数!H25*各種係数!$L$5</f>
        <v>0</v>
      </c>
      <c r="AA26" s="118">
        <f t="shared" si="3"/>
        <v>0</v>
      </c>
      <c r="AB26" s="118">
        <f>+D26*各種係数!I25*各種係数!$L$5</f>
        <v>0</v>
      </c>
      <c r="AC26" s="118">
        <f>+J26*各種係数!I25*各種係数!$L$5</f>
        <v>0</v>
      </c>
      <c r="AD26" s="118">
        <f>+R26*各種係数!I25*各種係数!$L$5</f>
        <v>0</v>
      </c>
      <c r="AE26" s="118">
        <f t="shared" si="4"/>
        <v>0</v>
      </c>
    </row>
    <row r="27" spans="1:31" x14ac:dyDescent="0.15">
      <c r="A27" s="115">
        <v>48</v>
      </c>
      <c r="B27" s="60" t="s">
        <v>238</v>
      </c>
      <c r="C27" s="118">
        <f>+価格変換!J28</f>
        <v>0</v>
      </c>
      <c r="D27" s="118">
        <f>+$C27*各種係数!D26</f>
        <v>0</v>
      </c>
      <c r="E27" s="118">
        <f>+$D27*各種係数!E26</f>
        <v>0</v>
      </c>
      <c r="F27" s="118">
        <f>+$D27*各種係数!F26</f>
        <v>0</v>
      </c>
      <c r="G27" s="118">
        <f>+投入係数!AM76</f>
        <v>0</v>
      </c>
      <c r="H27" s="118">
        <f>+G27*各種係数!D26</f>
        <v>0</v>
      </c>
      <c r="I27" s="118">
        <f>+G27*各種係数!C26</f>
        <v>0</v>
      </c>
      <c r="J27" s="118">
        <v>0</v>
      </c>
      <c r="K27" s="118">
        <f>+J27*各種係数!E26</f>
        <v>0</v>
      </c>
      <c r="L27" s="118">
        <f>+J27*各種係数!F26</f>
        <v>0</v>
      </c>
      <c r="M27" s="118"/>
      <c r="N27" s="118"/>
      <c r="O27" s="118">
        <f>+$N$41*各種係数!G26</f>
        <v>0</v>
      </c>
      <c r="P27" s="118">
        <f>+O27*各種係数!D26</f>
        <v>0</v>
      </c>
      <c r="Q27" s="118">
        <f>+O27*各種係数!C26</f>
        <v>0</v>
      </c>
      <c r="R27" s="118">
        <v>0</v>
      </c>
      <c r="S27" s="118">
        <f>+R27*各種係数!E26</f>
        <v>0</v>
      </c>
      <c r="T27" s="118">
        <f>+R27*各種係数!F26</f>
        <v>0</v>
      </c>
      <c r="U27" s="118">
        <f t="shared" si="0"/>
        <v>0</v>
      </c>
      <c r="V27" s="118">
        <f t="shared" si="1"/>
        <v>0</v>
      </c>
      <c r="W27" s="118">
        <f t="shared" si="2"/>
        <v>0</v>
      </c>
      <c r="X27" s="118">
        <f>+D27*各種係数!H26*各種係数!$L$5</f>
        <v>0</v>
      </c>
      <c r="Y27" s="118">
        <f>+J27*各種係数!H26*各種係数!$L$5</f>
        <v>0</v>
      </c>
      <c r="Z27" s="118">
        <f>+R27*各種係数!H26*各種係数!$L$5</f>
        <v>0</v>
      </c>
      <c r="AA27" s="118">
        <f t="shared" si="3"/>
        <v>0</v>
      </c>
      <c r="AB27" s="118">
        <f>+D27*各種係数!I26*各種係数!$L$5</f>
        <v>0</v>
      </c>
      <c r="AC27" s="118">
        <f>+J27*各種係数!I26*各種係数!$L$5</f>
        <v>0</v>
      </c>
      <c r="AD27" s="118">
        <f>+R27*各種係数!I26*各種係数!$L$5</f>
        <v>0</v>
      </c>
      <c r="AE27" s="118">
        <f t="shared" si="4"/>
        <v>0</v>
      </c>
    </row>
    <row r="28" spans="1:31" x14ac:dyDescent="0.15">
      <c r="A28" s="115">
        <v>51</v>
      </c>
      <c r="B28" s="60" t="s">
        <v>21</v>
      </c>
      <c r="C28" s="118">
        <f>+価格変換!J29</f>
        <v>0</v>
      </c>
      <c r="D28" s="118">
        <f>+$C28*各種係数!D27</f>
        <v>0</v>
      </c>
      <c r="E28" s="118">
        <f>+$D28*各種係数!E27</f>
        <v>0</v>
      </c>
      <c r="F28" s="118">
        <f>+$D28*各種係数!F27</f>
        <v>0</v>
      </c>
      <c r="G28" s="118">
        <f>+投入係数!AM77</f>
        <v>0</v>
      </c>
      <c r="H28" s="118">
        <f>+G28*各種係数!D27</f>
        <v>0</v>
      </c>
      <c r="I28" s="118">
        <f>+G28*各種係数!C27</f>
        <v>0</v>
      </c>
      <c r="J28" s="118">
        <v>0</v>
      </c>
      <c r="K28" s="118">
        <f>+J28*各種係数!E27</f>
        <v>0</v>
      </c>
      <c r="L28" s="118">
        <f>+J28*各種係数!F27</f>
        <v>0</v>
      </c>
      <c r="M28" s="118"/>
      <c r="N28" s="118"/>
      <c r="O28" s="118">
        <f>+$N$41*各種係数!G27</f>
        <v>0</v>
      </c>
      <c r="P28" s="118">
        <f>+O28*各種係数!D27</f>
        <v>0</v>
      </c>
      <c r="Q28" s="118">
        <f>+O28*各種係数!C27</f>
        <v>0</v>
      </c>
      <c r="R28" s="118">
        <v>0</v>
      </c>
      <c r="S28" s="118">
        <f>+R28*各種係数!E27</f>
        <v>0</v>
      </c>
      <c r="T28" s="118">
        <f>+R28*各種係数!F27</f>
        <v>0</v>
      </c>
      <c r="U28" s="118">
        <f t="shared" si="0"/>
        <v>0</v>
      </c>
      <c r="V28" s="118">
        <f t="shared" si="1"/>
        <v>0</v>
      </c>
      <c r="W28" s="118">
        <f t="shared" si="2"/>
        <v>0</v>
      </c>
      <c r="X28" s="118">
        <f>+D28*各種係数!H27*各種係数!$L$5</f>
        <v>0</v>
      </c>
      <c r="Y28" s="118">
        <f>+J28*各種係数!H27*各種係数!$L$5</f>
        <v>0</v>
      </c>
      <c r="Z28" s="118">
        <f>+R28*各種係数!H27*各種係数!$L$5</f>
        <v>0</v>
      </c>
      <c r="AA28" s="118">
        <f t="shared" si="3"/>
        <v>0</v>
      </c>
      <c r="AB28" s="118">
        <f>+D28*各種係数!I27*各種係数!$L$5</f>
        <v>0</v>
      </c>
      <c r="AC28" s="118">
        <f>+J28*各種係数!I27*各種係数!$L$5</f>
        <v>0</v>
      </c>
      <c r="AD28" s="118">
        <f>+R28*各種係数!I27*各種係数!$L$5</f>
        <v>0</v>
      </c>
      <c r="AE28" s="118">
        <f t="shared" si="4"/>
        <v>0</v>
      </c>
    </row>
    <row r="29" spans="1:31" x14ac:dyDescent="0.15">
      <c r="A29" s="115">
        <v>53</v>
      </c>
      <c r="B29" s="60" t="s">
        <v>22</v>
      </c>
      <c r="C29" s="118">
        <f>+価格変換!J30</f>
        <v>0</v>
      </c>
      <c r="D29" s="118">
        <f>+$C29*各種係数!D28</f>
        <v>0</v>
      </c>
      <c r="E29" s="118">
        <f>+$D29*各種係数!E28</f>
        <v>0</v>
      </c>
      <c r="F29" s="118">
        <f>+$D29*各種係数!F28</f>
        <v>0</v>
      </c>
      <c r="G29" s="118">
        <f>+投入係数!AM78</f>
        <v>0</v>
      </c>
      <c r="H29" s="118">
        <f>+G29*各種係数!D28</f>
        <v>0</v>
      </c>
      <c r="I29" s="118">
        <f>+G29*各種係数!C28</f>
        <v>0</v>
      </c>
      <c r="J29" s="118">
        <v>0</v>
      </c>
      <c r="K29" s="118">
        <f>+J29*各種係数!E28</f>
        <v>0</v>
      </c>
      <c r="L29" s="118">
        <f>+J29*各種係数!F28</f>
        <v>0</v>
      </c>
      <c r="M29" s="118"/>
      <c r="N29" s="118"/>
      <c r="O29" s="118">
        <f>+$N$41*各種係数!G28</f>
        <v>0</v>
      </c>
      <c r="P29" s="118">
        <f>+O29*各種係数!D28</f>
        <v>0</v>
      </c>
      <c r="Q29" s="118">
        <f>+O29*各種係数!C28</f>
        <v>0</v>
      </c>
      <c r="R29" s="118">
        <v>0</v>
      </c>
      <c r="S29" s="118">
        <f>+R29*各種係数!E28</f>
        <v>0</v>
      </c>
      <c r="T29" s="118">
        <f>+R29*各種係数!F28</f>
        <v>0</v>
      </c>
      <c r="U29" s="118">
        <f t="shared" si="0"/>
        <v>0</v>
      </c>
      <c r="V29" s="118">
        <f t="shared" si="1"/>
        <v>0</v>
      </c>
      <c r="W29" s="118">
        <f t="shared" si="2"/>
        <v>0</v>
      </c>
      <c r="X29" s="118">
        <f>+D29*各種係数!H28*各種係数!$L$5</f>
        <v>0</v>
      </c>
      <c r="Y29" s="118">
        <f>+J29*各種係数!H28*各種係数!$L$5</f>
        <v>0</v>
      </c>
      <c r="Z29" s="118">
        <f>+R29*各種係数!H28*各種係数!$L$5</f>
        <v>0</v>
      </c>
      <c r="AA29" s="118">
        <f t="shared" si="3"/>
        <v>0</v>
      </c>
      <c r="AB29" s="118">
        <f>+D29*各種係数!I28*各種係数!$L$5</f>
        <v>0</v>
      </c>
      <c r="AC29" s="118">
        <f>+J29*各種係数!I28*各種係数!$L$5</f>
        <v>0</v>
      </c>
      <c r="AD29" s="118">
        <f>+R29*各種係数!I28*各種係数!$L$5</f>
        <v>0</v>
      </c>
      <c r="AE29" s="118">
        <f t="shared" si="4"/>
        <v>0</v>
      </c>
    </row>
    <row r="30" spans="1:31" x14ac:dyDescent="0.15">
      <c r="A30" s="87">
        <v>55</v>
      </c>
      <c r="B30" s="61" t="s">
        <v>23</v>
      </c>
      <c r="C30" s="119">
        <f>+価格変換!J31</f>
        <v>0</v>
      </c>
      <c r="D30" s="119">
        <f>+$C30*各種係数!D29</f>
        <v>0</v>
      </c>
      <c r="E30" s="119">
        <f>+$D30*各種係数!E29</f>
        <v>0</v>
      </c>
      <c r="F30" s="119">
        <f>+$D30*各種係数!F29</f>
        <v>0</v>
      </c>
      <c r="G30" s="119">
        <f>+投入係数!AM79</f>
        <v>0</v>
      </c>
      <c r="H30" s="119">
        <f>+G30*各種係数!D29</f>
        <v>0</v>
      </c>
      <c r="I30" s="119">
        <f>+G30*各種係数!C29</f>
        <v>0</v>
      </c>
      <c r="J30" s="119">
        <v>0</v>
      </c>
      <c r="K30" s="119">
        <f>+J30*各種係数!E29</f>
        <v>0</v>
      </c>
      <c r="L30" s="119">
        <f>+J30*各種係数!F29</f>
        <v>0</v>
      </c>
      <c r="M30" s="119"/>
      <c r="N30" s="119"/>
      <c r="O30" s="119">
        <f>+$N$41*各種係数!G29</f>
        <v>0</v>
      </c>
      <c r="P30" s="119">
        <f>+O30*各種係数!D29</f>
        <v>0</v>
      </c>
      <c r="Q30" s="119">
        <f>+O30*各種係数!C29</f>
        <v>0</v>
      </c>
      <c r="R30" s="119">
        <v>0</v>
      </c>
      <c r="S30" s="119">
        <f>+R30*各種係数!E29</f>
        <v>0</v>
      </c>
      <c r="T30" s="119">
        <f>+R30*各種係数!F29</f>
        <v>0</v>
      </c>
      <c r="U30" s="119">
        <f t="shared" si="0"/>
        <v>0</v>
      </c>
      <c r="V30" s="119">
        <f t="shared" si="1"/>
        <v>0</v>
      </c>
      <c r="W30" s="119">
        <f t="shared" si="2"/>
        <v>0</v>
      </c>
      <c r="X30" s="119">
        <f>+D30*各種係数!H29*各種係数!$L$5</f>
        <v>0</v>
      </c>
      <c r="Y30" s="119">
        <f>+J30*各種係数!H29*各種係数!$L$5</f>
        <v>0</v>
      </c>
      <c r="Z30" s="119">
        <f>+R30*各種係数!H29*各種係数!$L$5</f>
        <v>0</v>
      </c>
      <c r="AA30" s="119">
        <f t="shared" si="3"/>
        <v>0</v>
      </c>
      <c r="AB30" s="119">
        <f>+D30*各種係数!I29*各種係数!$L$5</f>
        <v>0</v>
      </c>
      <c r="AC30" s="119">
        <f>+J30*各種係数!I29*各種係数!$L$5</f>
        <v>0</v>
      </c>
      <c r="AD30" s="119">
        <f>+R30*各種係数!I29*各種係数!$L$5</f>
        <v>0</v>
      </c>
      <c r="AE30" s="119">
        <f t="shared" si="4"/>
        <v>0</v>
      </c>
    </row>
    <row r="31" spans="1:31" x14ac:dyDescent="0.15">
      <c r="A31" s="115">
        <v>57</v>
      </c>
      <c r="B31" s="60" t="s">
        <v>247</v>
      </c>
      <c r="C31" s="118">
        <f>+価格変換!J32</f>
        <v>0</v>
      </c>
      <c r="D31" s="118">
        <f>+$C31*各種係数!D30</f>
        <v>0</v>
      </c>
      <c r="E31" s="118">
        <f>+$D31*各種係数!E30</f>
        <v>0</v>
      </c>
      <c r="F31" s="118">
        <f>+$D31*各種係数!F30</f>
        <v>0</v>
      </c>
      <c r="G31" s="118">
        <f>+投入係数!AM80</f>
        <v>0</v>
      </c>
      <c r="H31" s="118">
        <f>+G31*各種係数!D30</f>
        <v>0</v>
      </c>
      <c r="I31" s="118">
        <f>+G31*各種係数!C30</f>
        <v>0</v>
      </c>
      <c r="J31" s="118">
        <v>0</v>
      </c>
      <c r="K31" s="118">
        <f>+J31*各種係数!E30</f>
        <v>0</v>
      </c>
      <c r="L31" s="118">
        <f>+J31*各種係数!F30</f>
        <v>0</v>
      </c>
      <c r="M31" s="118"/>
      <c r="N31" s="118"/>
      <c r="O31" s="118">
        <f>+$N$41*各種係数!G30</f>
        <v>0</v>
      </c>
      <c r="P31" s="118">
        <f>+O31*各種係数!D30</f>
        <v>0</v>
      </c>
      <c r="Q31" s="118">
        <f>+O31*各種係数!C30</f>
        <v>0</v>
      </c>
      <c r="R31" s="118">
        <v>0</v>
      </c>
      <c r="S31" s="118">
        <f>+R31*各種係数!E30</f>
        <v>0</v>
      </c>
      <c r="T31" s="118">
        <f>+R31*各種係数!F30</f>
        <v>0</v>
      </c>
      <c r="U31" s="118">
        <f t="shared" si="0"/>
        <v>0</v>
      </c>
      <c r="V31" s="118">
        <f t="shared" si="1"/>
        <v>0</v>
      </c>
      <c r="W31" s="118">
        <f t="shared" si="2"/>
        <v>0</v>
      </c>
      <c r="X31" s="118">
        <f>+D31*各種係数!H30*各種係数!$L$5</f>
        <v>0</v>
      </c>
      <c r="Y31" s="118">
        <f>+J31*各種係数!H30*各種係数!$L$5</f>
        <v>0</v>
      </c>
      <c r="Z31" s="118">
        <f>+R31*各種係数!H30*各種係数!$L$5</f>
        <v>0</v>
      </c>
      <c r="AA31" s="118">
        <f t="shared" si="3"/>
        <v>0</v>
      </c>
      <c r="AB31" s="118">
        <f>+D31*各種係数!I30*各種係数!$L$5</f>
        <v>0</v>
      </c>
      <c r="AC31" s="118">
        <f>+J31*各種係数!I30*各種係数!$L$5</f>
        <v>0</v>
      </c>
      <c r="AD31" s="118">
        <f>+R31*各種係数!I30*各種係数!$L$5</f>
        <v>0</v>
      </c>
      <c r="AE31" s="118">
        <f t="shared" si="4"/>
        <v>0</v>
      </c>
    </row>
    <row r="32" spans="1:31" x14ac:dyDescent="0.15">
      <c r="A32" s="115">
        <v>59</v>
      </c>
      <c r="B32" s="60" t="s">
        <v>25</v>
      </c>
      <c r="C32" s="118">
        <f>+価格変換!J33</f>
        <v>0</v>
      </c>
      <c r="D32" s="118">
        <f>+$C32*各種係数!D31</f>
        <v>0</v>
      </c>
      <c r="E32" s="118">
        <f>+$D32*各種係数!E31</f>
        <v>0</v>
      </c>
      <c r="F32" s="118">
        <f>+$D32*各種係数!F31</f>
        <v>0</v>
      </c>
      <c r="G32" s="118">
        <f>+投入係数!AM81</f>
        <v>0</v>
      </c>
      <c r="H32" s="118">
        <f>+G32*各種係数!D31</f>
        <v>0</v>
      </c>
      <c r="I32" s="118">
        <f>+G32*各種係数!C31</f>
        <v>0</v>
      </c>
      <c r="J32" s="118">
        <v>0</v>
      </c>
      <c r="K32" s="118">
        <f>+J32*各種係数!E31</f>
        <v>0</v>
      </c>
      <c r="L32" s="118">
        <f>+J32*各種係数!F31</f>
        <v>0</v>
      </c>
      <c r="M32" s="118"/>
      <c r="N32" s="118"/>
      <c r="O32" s="118">
        <f>+$N$41*各種係数!G31</f>
        <v>0</v>
      </c>
      <c r="P32" s="118">
        <f>+O32*各種係数!D31</f>
        <v>0</v>
      </c>
      <c r="Q32" s="118">
        <f>+O32*各種係数!C31</f>
        <v>0</v>
      </c>
      <c r="R32" s="118">
        <v>0</v>
      </c>
      <c r="S32" s="118">
        <f>+R32*各種係数!E31</f>
        <v>0</v>
      </c>
      <c r="T32" s="118">
        <f>+R32*各種係数!F31</f>
        <v>0</v>
      </c>
      <c r="U32" s="118">
        <f t="shared" si="0"/>
        <v>0</v>
      </c>
      <c r="V32" s="118">
        <f t="shared" si="1"/>
        <v>0</v>
      </c>
      <c r="W32" s="118">
        <f t="shared" si="2"/>
        <v>0</v>
      </c>
      <c r="X32" s="118">
        <f>+D32*各種係数!H31*各種係数!$L$5</f>
        <v>0</v>
      </c>
      <c r="Y32" s="118">
        <f>+J32*各種係数!H31*各種係数!$L$5</f>
        <v>0</v>
      </c>
      <c r="Z32" s="118">
        <f>+R32*各種係数!H31*各種係数!$L$5</f>
        <v>0</v>
      </c>
      <c r="AA32" s="118">
        <f t="shared" si="3"/>
        <v>0</v>
      </c>
      <c r="AB32" s="118">
        <f>+D32*各種係数!I31*各種係数!$L$5</f>
        <v>0</v>
      </c>
      <c r="AC32" s="118">
        <f>+J32*各種係数!I31*各種係数!$L$5</f>
        <v>0</v>
      </c>
      <c r="AD32" s="118">
        <f>+R32*各種係数!I31*各種係数!$L$5</f>
        <v>0</v>
      </c>
      <c r="AE32" s="118">
        <f t="shared" si="4"/>
        <v>0</v>
      </c>
    </row>
    <row r="33" spans="1:31" x14ac:dyDescent="0.15">
      <c r="A33" s="115">
        <v>61</v>
      </c>
      <c r="B33" s="60" t="s">
        <v>26</v>
      </c>
      <c r="C33" s="118">
        <f>+価格変換!J34</f>
        <v>0</v>
      </c>
      <c r="D33" s="118">
        <f>+$C33*各種係数!D32</f>
        <v>0</v>
      </c>
      <c r="E33" s="118">
        <f>+$D33*各種係数!E32</f>
        <v>0</v>
      </c>
      <c r="F33" s="118">
        <f>+$D33*各種係数!F32</f>
        <v>0</v>
      </c>
      <c r="G33" s="118">
        <f>+投入係数!AM82</f>
        <v>0</v>
      </c>
      <c r="H33" s="118">
        <f>+G33*各種係数!D32</f>
        <v>0</v>
      </c>
      <c r="I33" s="118">
        <f>+G33*各種係数!C32</f>
        <v>0</v>
      </c>
      <c r="J33" s="118">
        <v>0</v>
      </c>
      <c r="K33" s="118">
        <f>+J33*各種係数!E32</f>
        <v>0</v>
      </c>
      <c r="L33" s="118">
        <f>+J33*各種係数!F32</f>
        <v>0</v>
      </c>
      <c r="M33" s="118"/>
      <c r="N33" s="118"/>
      <c r="O33" s="118">
        <f>+$N$41*各種係数!G32</f>
        <v>0</v>
      </c>
      <c r="P33" s="118">
        <f>+O33*各種係数!D32</f>
        <v>0</v>
      </c>
      <c r="Q33" s="118">
        <f>+O33*各種係数!C32</f>
        <v>0</v>
      </c>
      <c r="R33" s="118">
        <v>0</v>
      </c>
      <c r="S33" s="118">
        <f>+R33*各種係数!E32</f>
        <v>0</v>
      </c>
      <c r="T33" s="118">
        <f>+R33*各種係数!F32</f>
        <v>0</v>
      </c>
      <c r="U33" s="118">
        <f t="shared" si="0"/>
        <v>0</v>
      </c>
      <c r="V33" s="118">
        <f t="shared" si="1"/>
        <v>0</v>
      </c>
      <c r="W33" s="118">
        <f t="shared" si="2"/>
        <v>0</v>
      </c>
      <c r="X33" s="118">
        <f>+D33*各種係数!H32*各種係数!$L$5</f>
        <v>0</v>
      </c>
      <c r="Y33" s="118">
        <f>+J33*各種係数!H32*各種係数!$L$5</f>
        <v>0</v>
      </c>
      <c r="Z33" s="118">
        <f>+R33*各種係数!H32*各種係数!$L$5</f>
        <v>0</v>
      </c>
      <c r="AA33" s="118">
        <f t="shared" si="3"/>
        <v>0</v>
      </c>
      <c r="AB33" s="118">
        <f>+D33*各種係数!I32*各種係数!$L$5</f>
        <v>0</v>
      </c>
      <c r="AC33" s="118">
        <f>+J33*各種係数!I32*各種係数!$L$5</f>
        <v>0</v>
      </c>
      <c r="AD33" s="118">
        <f>+R33*各種係数!I32*各種係数!$L$5</f>
        <v>0</v>
      </c>
      <c r="AE33" s="118">
        <f t="shared" si="4"/>
        <v>0</v>
      </c>
    </row>
    <row r="34" spans="1:31" x14ac:dyDescent="0.15">
      <c r="A34" s="88">
        <v>63</v>
      </c>
      <c r="B34" s="62" t="s">
        <v>27</v>
      </c>
      <c r="C34" s="120">
        <f>+価格変換!J35</f>
        <v>0</v>
      </c>
      <c r="D34" s="120">
        <f>+$C34*各種係数!D33</f>
        <v>0</v>
      </c>
      <c r="E34" s="120">
        <f>+$D34*各種係数!E33</f>
        <v>0</v>
      </c>
      <c r="F34" s="120">
        <f>+$D34*各種係数!F33</f>
        <v>0</v>
      </c>
      <c r="G34" s="120">
        <f>+投入係数!AM83</f>
        <v>0</v>
      </c>
      <c r="H34" s="120">
        <f>+G34*各種係数!D33</f>
        <v>0</v>
      </c>
      <c r="I34" s="120">
        <f>+G34*各種係数!C33</f>
        <v>0</v>
      </c>
      <c r="J34" s="120">
        <v>0</v>
      </c>
      <c r="K34" s="120">
        <f>+J34*各種係数!E33</f>
        <v>0</v>
      </c>
      <c r="L34" s="120">
        <f>+J34*各種係数!F33</f>
        <v>0</v>
      </c>
      <c r="M34" s="120"/>
      <c r="N34" s="120"/>
      <c r="O34" s="120">
        <f>+$N$41*各種係数!G33</f>
        <v>0</v>
      </c>
      <c r="P34" s="120">
        <f>+O34*各種係数!D33</f>
        <v>0</v>
      </c>
      <c r="Q34" s="120">
        <f>+O34*各種係数!C33</f>
        <v>0</v>
      </c>
      <c r="R34" s="120">
        <v>0</v>
      </c>
      <c r="S34" s="120">
        <f>+R34*各種係数!E33</f>
        <v>0</v>
      </c>
      <c r="T34" s="120">
        <f>+R34*各種係数!F33</f>
        <v>0</v>
      </c>
      <c r="U34" s="120">
        <f t="shared" si="0"/>
        <v>0</v>
      </c>
      <c r="V34" s="120">
        <f t="shared" si="1"/>
        <v>0</v>
      </c>
      <c r="W34" s="120">
        <f t="shared" si="2"/>
        <v>0</v>
      </c>
      <c r="X34" s="120">
        <f>+D34*各種係数!H33*各種係数!$L$5</f>
        <v>0</v>
      </c>
      <c r="Y34" s="120">
        <f>+J34*各種係数!H33*各種係数!$L$5</f>
        <v>0</v>
      </c>
      <c r="Z34" s="120">
        <f>+R34*各種係数!H33*各種係数!$L$5</f>
        <v>0</v>
      </c>
      <c r="AA34" s="120">
        <f t="shared" si="3"/>
        <v>0</v>
      </c>
      <c r="AB34" s="120">
        <f>+D34*各種係数!I33*各種係数!$L$5</f>
        <v>0</v>
      </c>
      <c r="AC34" s="120">
        <f>+J34*各種係数!I33*各種係数!$L$5</f>
        <v>0</v>
      </c>
      <c r="AD34" s="120">
        <f>+R34*各種係数!I33*各種係数!$L$5</f>
        <v>0</v>
      </c>
      <c r="AE34" s="120">
        <f t="shared" si="4"/>
        <v>0</v>
      </c>
    </row>
    <row r="35" spans="1:31" x14ac:dyDescent="0.15">
      <c r="A35" s="87">
        <v>64</v>
      </c>
      <c r="B35" s="61" t="s">
        <v>241</v>
      </c>
      <c r="C35" s="119">
        <f>+価格変換!J36</f>
        <v>0</v>
      </c>
      <c r="D35" s="119">
        <f>+$C35*各種係数!D34</f>
        <v>0</v>
      </c>
      <c r="E35" s="119">
        <f>+$D35*各種係数!E34</f>
        <v>0</v>
      </c>
      <c r="F35" s="119">
        <f>+$D35*各種係数!F34</f>
        <v>0</v>
      </c>
      <c r="G35" s="119">
        <f>+投入係数!AM84</f>
        <v>0</v>
      </c>
      <c r="H35" s="119">
        <f>+G35*各種係数!D34</f>
        <v>0</v>
      </c>
      <c r="I35" s="119">
        <f>+G35*各種係数!C34</f>
        <v>0</v>
      </c>
      <c r="J35" s="119">
        <v>0</v>
      </c>
      <c r="K35" s="119">
        <f>+J35*各種係数!E34</f>
        <v>0</v>
      </c>
      <c r="L35" s="119">
        <f>+J35*各種係数!F34</f>
        <v>0</v>
      </c>
      <c r="M35" s="119"/>
      <c r="N35" s="119"/>
      <c r="O35" s="119">
        <f>+$N$41*各種係数!G34</f>
        <v>0</v>
      </c>
      <c r="P35" s="119">
        <f>+O35*各種係数!D34</f>
        <v>0</v>
      </c>
      <c r="Q35" s="119">
        <f>+O35*各種係数!C34</f>
        <v>0</v>
      </c>
      <c r="R35" s="119">
        <v>0</v>
      </c>
      <c r="S35" s="119">
        <f>+R35*各種係数!E34</f>
        <v>0</v>
      </c>
      <c r="T35" s="119">
        <f>+R35*各種係数!F34</f>
        <v>0</v>
      </c>
      <c r="U35" s="119">
        <f t="shared" si="0"/>
        <v>0</v>
      </c>
      <c r="V35" s="119">
        <f t="shared" si="1"/>
        <v>0</v>
      </c>
      <c r="W35" s="119">
        <f t="shared" si="2"/>
        <v>0</v>
      </c>
      <c r="X35" s="119">
        <f>+D35*各種係数!H34*各種係数!$L$5</f>
        <v>0</v>
      </c>
      <c r="Y35" s="119">
        <f>+J35*各種係数!H34*各種係数!$L$5</f>
        <v>0</v>
      </c>
      <c r="Z35" s="119">
        <f>+R35*各種係数!H34*各種係数!$L$5</f>
        <v>0</v>
      </c>
      <c r="AA35" s="119">
        <f t="shared" si="3"/>
        <v>0</v>
      </c>
      <c r="AB35" s="119">
        <f>+D35*各種係数!I34*各種係数!$L$5</f>
        <v>0</v>
      </c>
      <c r="AC35" s="119">
        <f>+J35*各種係数!I34*各種係数!$L$5</f>
        <v>0</v>
      </c>
      <c r="AD35" s="119">
        <f>+R35*各種係数!I34*各種係数!$L$5</f>
        <v>0</v>
      </c>
      <c r="AE35" s="119">
        <f t="shared" si="4"/>
        <v>0</v>
      </c>
    </row>
    <row r="36" spans="1:31" x14ac:dyDescent="0.15">
      <c r="A36" s="115">
        <v>65</v>
      </c>
      <c r="B36" s="60" t="s">
        <v>242</v>
      </c>
      <c r="C36" s="118">
        <f>+価格変換!J37</f>
        <v>0</v>
      </c>
      <c r="D36" s="118">
        <f>+$C36*各種係数!D35</f>
        <v>0</v>
      </c>
      <c r="E36" s="118">
        <f>+$D36*各種係数!E35</f>
        <v>0</v>
      </c>
      <c r="F36" s="118">
        <f>+$D36*各種係数!F35</f>
        <v>0</v>
      </c>
      <c r="G36" s="118">
        <f>+投入係数!AM85</f>
        <v>0</v>
      </c>
      <c r="H36" s="118">
        <f>+G36*各種係数!D35</f>
        <v>0</v>
      </c>
      <c r="I36" s="118">
        <f>+G36*各種係数!C35</f>
        <v>0</v>
      </c>
      <c r="J36" s="118">
        <v>0</v>
      </c>
      <c r="K36" s="118">
        <f>+J36*各種係数!E35</f>
        <v>0</v>
      </c>
      <c r="L36" s="118">
        <f>+J36*各種係数!F35</f>
        <v>0</v>
      </c>
      <c r="M36" s="118"/>
      <c r="N36" s="118"/>
      <c r="O36" s="118">
        <f>+$N$41*各種係数!G35</f>
        <v>0</v>
      </c>
      <c r="P36" s="118">
        <f>+O36*各種係数!D35</f>
        <v>0</v>
      </c>
      <c r="Q36" s="118">
        <f>+O36*各種係数!C35</f>
        <v>0</v>
      </c>
      <c r="R36" s="118">
        <v>0</v>
      </c>
      <c r="S36" s="118">
        <f>+R36*各種係数!E35</f>
        <v>0</v>
      </c>
      <c r="T36" s="118">
        <f>+R36*各種係数!F35</f>
        <v>0</v>
      </c>
      <c r="U36" s="118">
        <f t="shared" si="0"/>
        <v>0</v>
      </c>
      <c r="V36" s="118">
        <f t="shared" si="1"/>
        <v>0</v>
      </c>
      <c r="W36" s="118">
        <f t="shared" si="2"/>
        <v>0</v>
      </c>
      <c r="X36" s="118">
        <f>+D36*各種係数!H35*各種係数!$L$5</f>
        <v>0</v>
      </c>
      <c r="Y36" s="118">
        <f>+J36*各種係数!H35*各種係数!$L$5</f>
        <v>0</v>
      </c>
      <c r="Z36" s="118">
        <f>+R36*各種係数!H35*各種係数!$L$5</f>
        <v>0</v>
      </c>
      <c r="AA36" s="118">
        <f t="shared" si="3"/>
        <v>0</v>
      </c>
      <c r="AB36" s="118">
        <f>+D36*各種係数!I35*各種係数!$L$5</f>
        <v>0</v>
      </c>
      <c r="AC36" s="118">
        <f>+J36*各種係数!I35*各種係数!$L$5</f>
        <v>0</v>
      </c>
      <c r="AD36" s="118">
        <f>+R36*各種係数!I35*各種係数!$L$5</f>
        <v>0</v>
      </c>
      <c r="AE36" s="118">
        <f t="shared" si="4"/>
        <v>0</v>
      </c>
    </row>
    <row r="37" spans="1:31" x14ac:dyDescent="0.15">
      <c r="A37" s="115">
        <v>66</v>
      </c>
      <c r="B37" s="60" t="s">
        <v>28</v>
      </c>
      <c r="C37" s="118">
        <f>+価格変換!J38</f>
        <v>0</v>
      </c>
      <c r="D37" s="118">
        <f>+$C37*各種係数!D36</f>
        <v>0</v>
      </c>
      <c r="E37" s="118">
        <f>+$D37*各種係数!E36</f>
        <v>0</v>
      </c>
      <c r="F37" s="118">
        <f>+$D37*各種係数!F36</f>
        <v>0</v>
      </c>
      <c r="G37" s="118">
        <f>+投入係数!AM86</f>
        <v>0</v>
      </c>
      <c r="H37" s="118">
        <f>+G37*各種係数!D36</f>
        <v>0</v>
      </c>
      <c r="I37" s="118">
        <f>+G37*各種係数!C36</f>
        <v>0</v>
      </c>
      <c r="J37" s="118">
        <v>0</v>
      </c>
      <c r="K37" s="118">
        <f>+J37*各種係数!E36</f>
        <v>0</v>
      </c>
      <c r="L37" s="118">
        <f>+J37*各種係数!F36</f>
        <v>0</v>
      </c>
      <c r="M37" s="118"/>
      <c r="N37" s="118"/>
      <c r="O37" s="118">
        <f>+$N$41*各種係数!G36</f>
        <v>0</v>
      </c>
      <c r="P37" s="118">
        <f>+O37*各種係数!D36</f>
        <v>0</v>
      </c>
      <c r="Q37" s="118">
        <f>+O37*各種係数!C36</f>
        <v>0</v>
      </c>
      <c r="R37" s="118">
        <v>0</v>
      </c>
      <c r="S37" s="118">
        <f>+R37*各種係数!E36</f>
        <v>0</v>
      </c>
      <c r="T37" s="118">
        <f>+R37*各種係数!F36</f>
        <v>0</v>
      </c>
      <c r="U37" s="118">
        <f t="shared" si="0"/>
        <v>0</v>
      </c>
      <c r="V37" s="118">
        <f t="shared" si="1"/>
        <v>0</v>
      </c>
      <c r="W37" s="118">
        <f t="shared" si="2"/>
        <v>0</v>
      </c>
      <c r="X37" s="118">
        <f>+D37*各種係数!H36*各種係数!$L$5</f>
        <v>0</v>
      </c>
      <c r="Y37" s="118">
        <f>+J37*各種係数!H36*各種係数!$L$5</f>
        <v>0</v>
      </c>
      <c r="Z37" s="118">
        <f>+R37*各種係数!H36*各種係数!$L$5</f>
        <v>0</v>
      </c>
      <c r="AA37" s="118">
        <f t="shared" si="3"/>
        <v>0</v>
      </c>
      <c r="AB37" s="118">
        <f>+D37*各種係数!I36*各種係数!$L$5</f>
        <v>0</v>
      </c>
      <c r="AC37" s="118">
        <f>+J37*各種係数!I36*各種係数!$L$5</f>
        <v>0</v>
      </c>
      <c r="AD37" s="118">
        <f>+R37*各種係数!I36*各種係数!$L$5</f>
        <v>0</v>
      </c>
      <c r="AE37" s="118">
        <f t="shared" si="4"/>
        <v>0</v>
      </c>
    </row>
    <row r="38" spans="1:31" x14ac:dyDescent="0.15">
      <c r="A38" s="115">
        <v>67</v>
      </c>
      <c r="B38" s="60" t="s">
        <v>29</v>
      </c>
      <c r="C38" s="118">
        <f>+価格変換!J39</f>
        <v>0</v>
      </c>
      <c r="D38" s="118">
        <f>+$C38*各種係数!D37</f>
        <v>0</v>
      </c>
      <c r="E38" s="118">
        <f>+$D38*各種係数!E37</f>
        <v>0</v>
      </c>
      <c r="F38" s="118">
        <f>+$D38*各種係数!F37</f>
        <v>0</v>
      </c>
      <c r="G38" s="118">
        <f>+投入係数!AM87</f>
        <v>0</v>
      </c>
      <c r="H38" s="118">
        <f>+G38*各種係数!D37</f>
        <v>0</v>
      </c>
      <c r="I38" s="118">
        <f>+G38*各種係数!C37</f>
        <v>0</v>
      </c>
      <c r="J38" s="118">
        <v>0</v>
      </c>
      <c r="K38" s="118">
        <f>+J38*各種係数!E37</f>
        <v>0</v>
      </c>
      <c r="L38" s="118">
        <f>+J38*各種係数!F37</f>
        <v>0</v>
      </c>
      <c r="M38" s="118"/>
      <c r="N38" s="118"/>
      <c r="O38" s="118">
        <f>+$N$41*各種係数!G37</f>
        <v>0</v>
      </c>
      <c r="P38" s="118">
        <f>+O38*各種係数!D37</f>
        <v>0</v>
      </c>
      <c r="Q38" s="118">
        <f>+O38*各種係数!C37</f>
        <v>0</v>
      </c>
      <c r="R38" s="118">
        <v>0</v>
      </c>
      <c r="S38" s="118">
        <f>+R38*各種係数!E37</f>
        <v>0</v>
      </c>
      <c r="T38" s="118">
        <f>+R38*各種係数!F37</f>
        <v>0</v>
      </c>
      <c r="U38" s="118">
        <f t="shared" si="0"/>
        <v>0</v>
      </c>
      <c r="V38" s="118">
        <f t="shared" si="1"/>
        <v>0</v>
      </c>
      <c r="W38" s="118">
        <f t="shared" si="2"/>
        <v>0</v>
      </c>
      <c r="X38" s="118">
        <f>+D38*各種係数!H37*各種係数!$L$5</f>
        <v>0</v>
      </c>
      <c r="Y38" s="118">
        <f>+J38*各種係数!H37*各種係数!$L$5</f>
        <v>0</v>
      </c>
      <c r="Z38" s="118">
        <f>+R38*各種係数!H37*各種係数!$L$5</f>
        <v>0</v>
      </c>
      <c r="AA38" s="118">
        <f t="shared" si="3"/>
        <v>0</v>
      </c>
      <c r="AB38" s="118">
        <f>+D38*各種係数!I37*各種係数!$L$5</f>
        <v>0</v>
      </c>
      <c r="AC38" s="118">
        <f>+J38*各種係数!I37*各種係数!$L$5</f>
        <v>0</v>
      </c>
      <c r="AD38" s="118">
        <f>+R38*各種係数!I37*各種係数!$L$5</f>
        <v>0</v>
      </c>
      <c r="AE38" s="118">
        <f t="shared" si="4"/>
        <v>0</v>
      </c>
    </row>
    <row r="39" spans="1:31" x14ac:dyDescent="0.15">
      <c r="A39" s="88">
        <v>68</v>
      </c>
      <c r="B39" s="62" t="s">
        <v>30</v>
      </c>
      <c r="C39" s="120">
        <f>+価格変換!J40</f>
        <v>0</v>
      </c>
      <c r="D39" s="120">
        <f>+$C39*各種係数!D38</f>
        <v>0</v>
      </c>
      <c r="E39" s="120">
        <f>+$D39*各種係数!E38</f>
        <v>0</v>
      </c>
      <c r="F39" s="120">
        <f>+$D39*各種係数!F38</f>
        <v>0</v>
      </c>
      <c r="G39" s="120">
        <f>+投入係数!AM88</f>
        <v>0</v>
      </c>
      <c r="H39" s="120">
        <f>+G39*各種係数!D38</f>
        <v>0</v>
      </c>
      <c r="I39" s="120">
        <f>+G39*各種係数!C38</f>
        <v>0</v>
      </c>
      <c r="J39" s="120">
        <v>0</v>
      </c>
      <c r="K39" s="120">
        <f>+J39*各種係数!E38</f>
        <v>0</v>
      </c>
      <c r="L39" s="120">
        <f>+J39*各種係数!F38</f>
        <v>0</v>
      </c>
      <c r="M39" s="120"/>
      <c r="N39" s="120"/>
      <c r="O39" s="120">
        <f>+$N$41*各種係数!G38</f>
        <v>0</v>
      </c>
      <c r="P39" s="120">
        <f>+O39*各種係数!D38</f>
        <v>0</v>
      </c>
      <c r="Q39" s="120">
        <f>+O39*各種係数!C38</f>
        <v>0</v>
      </c>
      <c r="R39" s="120">
        <v>0</v>
      </c>
      <c r="S39" s="120">
        <f>+R39*各種係数!E38</f>
        <v>0</v>
      </c>
      <c r="T39" s="120">
        <f>+R39*各種係数!F38</f>
        <v>0</v>
      </c>
      <c r="U39" s="120">
        <f t="shared" si="0"/>
        <v>0</v>
      </c>
      <c r="V39" s="120">
        <f t="shared" si="1"/>
        <v>0</v>
      </c>
      <c r="W39" s="120">
        <f t="shared" si="2"/>
        <v>0</v>
      </c>
      <c r="X39" s="120">
        <f>+D39*各種係数!H38*各種係数!$L$5</f>
        <v>0</v>
      </c>
      <c r="Y39" s="120">
        <f>+J39*各種係数!H38*各種係数!$L$5</f>
        <v>0</v>
      </c>
      <c r="Z39" s="120">
        <f>+R39*各種係数!H38*各種係数!$L$5</f>
        <v>0</v>
      </c>
      <c r="AA39" s="120">
        <f t="shared" si="3"/>
        <v>0</v>
      </c>
      <c r="AB39" s="120">
        <f>+D39*各種係数!I38*各種係数!$L$5</f>
        <v>0</v>
      </c>
      <c r="AC39" s="120">
        <f>+J39*各種係数!I38*各種係数!$L$5</f>
        <v>0</v>
      </c>
      <c r="AD39" s="120">
        <f>+R39*各種係数!I38*各種係数!$L$5</f>
        <v>0</v>
      </c>
      <c r="AE39" s="120">
        <f t="shared" si="4"/>
        <v>0</v>
      </c>
    </row>
    <row r="40" spans="1:31" x14ac:dyDescent="0.15">
      <c r="A40" s="89">
        <v>69</v>
      </c>
      <c r="B40" s="63" t="s">
        <v>31</v>
      </c>
      <c r="C40" s="118">
        <f>+価格変換!J41</f>
        <v>0</v>
      </c>
      <c r="D40" s="118">
        <f>+$C40*各種係数!D39</f>
        <v>0</v>
      </c>
      <c r="E40" s="118">
        <f>+$D40*各種係数!E39</f>
        <v>0</v>
      </c>
      <c r="F40" s="118">
        <f>+$D40*各種係数!F39</f>
        <v>0</v>
      </c>
      <c r="G40" s="118">
        <f>+投入係数!AM89</f>
        <v>0</v>
      </c>
      <c r="H40" s="118">
        <f>+G40*各種係数!D39</f>
        <v>0</v>
      </c>
      <c r="I40" s="118">
        <f>+G40*各種係数!C39</f>
        <v>0</v>
      </c>
      <c r="J40" s="118">
        <v>0</v>
      </c>
      <c r="K40" s="118">
        <f>+J40*各種係数!E39</f>
        <v>0</v>
      </c>
      <c r="L40" s="118">
        <f>+J40*各種係数!F39</f>
        <v>0</v>
      </c>
      <c r="M40" s="118"/>
      <c r="N40" s="118"/>
      <c r="O40" s="118">
        <f>+$N$41*各種係数!G39</f>
        <v>0</v>
      </c>
      <c r="P40" s="118">
        <f>+O40*各種係数!D39</f>
        <v>0</v>
      </c>
      <c r="Q40" s="118">
        <f>+O40*各種係数!C39</f>
        <v>0</v>
      </c>
      <c r="R40" s="118">
        <v>0</v>
      </c>
      <c r="S40" s="118">
        <f>+R40*各種係数!E39</f>
        <v>0</v>
      </c>
      <c r="T40" s="118">
        <f>+R40*各種係数!F39</f>
        <v>0</v>
      </c>
      <c r="U40" s="118">
        <f t="shared" si="0"/>
        <v>0</v>
      </c>
      <c r="V40" s="118">
        <f t="shared" si="1"/>
        <v>0</v>
      </c>
      <c r="W40" s="118">
        <f t="shared" si="2"/>
        <v>0</v>
      </c>
      <c r="X40" s="118">
        <f>+D40*各種係数!H39*各種係数!$L$5</f>
        <v>0</v>
      </c>
      <c r="Y40" s="118">
        <f>+J40*各種係数!H39*各種係数!$L$5</f>
        <v>0</v>
      </c>
      <c r="Z40" s="118">
        <f>+R40*各種係数!H39*各種係数!$L$5</f>
        <v>0</v>
      </c>
      <c r="AA40" s="118">
        <f t="shared" si="3"/>
        <v>0</v>
      </c>
      <c r="AB40" s="118">
        <f>+D40*各種係数!I39*各種係数!$L$5</f>
        <v>0</v>
      </c>
      <c r="AC40" s="118">
        <f>+J40*各種係数!I39*各種係数!$L$5</f>
        <v>0</v>
      </c>
      <c r="AD40" s="118">
        <f>+R40*各種係数!I39*各種係数!$L$5</f>
        <v>0</v>
      </c>
      <c r="AE40" s="118">
        <f t="shared" si="4"/>
        <v>0</v>
      </c>
    </row>
    <row r="41" spans="1:31" x14ac:dyDescent="0.15">
      <c r="A41" s="105"/>
      <c r="B41" s="67" t="s">
        <v>104</v>
      </c>
      <c r="C41" s="121">
        <f>SUM(C5:C40)</f>
        <v>0</v>
      </c>
      <c r="D41" s="121">
        <f t="shared" ref="D41:AE41" si="5">SUM(D5:D40)</f>
        <v>0</v>
      </c>
      <c r="E41" s="121">
        <f t="shared" si="5"/>
        <v>0</v>
      </c>
      <c r="F41" s="121">
        <f t="shared" si="5"/>
        <v>0</v>
      </c>
      <c r="G41" s="121">
        <f t="shared" si="5"/>
        <v>0</v>
      </c>
      <c r="H41" s="121">
        <f t="shared" si="5"/>
        <v>0</v>
      </c>
      <c r="I41" s="121">
        <f t="shared" si="5"/>
        <v>0</v>
      </c>
      <c r="J41" s="121">
        <f t="shared" si="5"/>
        <v>0</v>
      </c>
      <c r="K41" s="121">
        <f t="shared" si="5"/>
        <v>0</v>
      </c>
      <c r="L41" s="121">
        <f t="shared" si="5"/>
        <v>0</v>
      </c>
      <c r="M41" s="122">
        <f>+データ入力表!D52</f>
        <v>0</v>
      </c>
      <c r="N41" s="121">
        <f>+(F41+L41)*M41</f>
        <v>0</v>
      </c>
      <c r="O41" s="121">
        <f t="shared" si="5"/>
        <v>0</v>
      </c>
      <c r="P41" s="121">
        <f t="shared" si="5"/>
        <v>0</v>
      </c>
      <c r="Q41" s="121">
        <f t="shared" si="5"/>
        <v>0</v>
      </c>
      <c r="R41" s="121">
        <f t="shared" si="5"/>
        <v>0</v>
      </c>
      <c r="S41" s="121">
        <f t="shared" si="5"/>
        <v>0</v>
      </c>
      <c r="T41" s="121">
        <f t="shared" si="5"/>
        <v>0</v>
      </c>
      <c r="U41" s="121">
        <f t="shared" si="5"/>
        <v>0</v>
      </c>
      <c r="V41" s="121">
        <f t="shared" si="5"/>
        <v>0</v>
      </c>
      <c r="W41" s="121">
        <f t="shared" si="5"/>
        <v>0</v>
      </c>
      <c r="X41" s="121">
        <f t="shared" si="5"/>
        <v>0</v>
      </c>
      <c r="Y41" s="121">
        <f t="shared" si="5"/>
        <v>0</v>
      </c>
      <c r="Z41" s="121">
        <f t="shared" si="5"/>
        <v>0</v>
      </c>
      <c r="AA41" s="121">
        <f t="shared" si="5"/>
        <v>0</v>
      </c>
      <c r="AB41" s="121">
        <f t="shared" si="5"/>
        <v>0</v>
      </c>
      <c r="AC41" s="121">
        <f t="shared" si="5"/>
        <v>0</v>
      </c>
      <c r="AD41" s="121">
        <f t="shared" si="5"/>
        <v>0</v>
      </c>
      <c r="AE41" s="121">
        <f t="shared" si="5"/>
        <v>0</v>
      </c>
    </row>
  </sheetData>
  <mergeCells count="1">
    <mergeCell ref="C2:C3"/>
  </mergeCells>
  <phoneticPr fontId="7"/>
  <pageMargins left="0.7" right="0.7" top="0.75" bottom="0.75" header="0.3" footer="0.3"/>
  <pageSetup paperSize="9" orientation="portrait" copies="0" r:id="rId1"/>
  <ignoredErrors>
    <ignoredError sqref="M41"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J42"/>
  <sheetViews>
    <sheetView workbookViewId="0"/>
  </sheetViews>
  <sheetFormatPr defaultColWidth="9.33203125" defaultRowHeight="11.25" x14ac:dyDescent="0.15"/>
  <cols>
    <col min="1" max="1" width="4" style="33" customWidth="1"/>
    <col min="2" max="2" width="27.1640625" style="33" bestFit="1" customWidth="1"/>
    <col min="3" max="3" width="13.6640625" style="33" bestFit="1" customWidth="1"/>
    <col min="4" max="5" width="11" style="33" bestFit="1" customWidth="1"/>
    <col min="6" max="7" width="9.5" style="33" bestFit="1" customWidth="1"/>
    <col min="8" max="8" width="9.5" style="33" customWidth="1"/>
    <col min="9" max="9" width="9.33203125" style="33"/>
    <col min="10" max="10" width="13.6640625" style="33" bestFit="1" customWidth="1"/>
    <col min="11" max="16384" width="9.33203125" style="33"/>
  </cols>
  <sheetData>
    <row r="1" spans="1:10" x14ac:dyDescent="0.15">
      <c r="A1" s="33" t="s">
        <v>108</v>
      </c>
    </row>
    <row r="3" spans="1:10" x14ac:dyDescent="0.15">
      <c r="A3" s="34"/>
      <c r="B3" s="35"/>
      <c r="C3" s="64" t="s">
        <v>95</v>
      </c>
      <c r="D3" s="468" t="s">
        <v>94</v>
      </c>
      <c r="E3" s="469"/>
      <c r="F3" s="468" t="s">
        <v>99</v>
      </c>
      <c r="G3" s="470"/>
      <c r="H3" s="470"/>
      <c r="I3" s="469"/>
      <c r="J3" s="68" t="s">
        <v>95</v>
      </c>
    </row>
    <row r="4" spans="1:10" x14ac:dyDescent="0.15">
      <c r="A4" s="69"/>
      <c r="B4" s="43"/>
      <c r="C4" s="65" t="s">
        <v>96</v>
      </c>
      <c r="D4" s="68" t="s">
        <v>97</v>
      </c>
      <c r="E4" s="68" t="s">
        <v>98</v>
      </c>
      <c r="F4" s="68" t="s">
        <v>97</v>
      </c>
      <c r="G4" s="68" t="s">
        <v>98</v>
      </c>
      <c r="H4" s="68" t="s">
        <v>104</v>
      </c>
      <c r="I4" s="68" t="s">
        <v>102</v>
      </c>
      <c r="J4" s="65" t="s">
        <v>106</v>
      </c>
    </row>
    <row r="5" spans="1:10" x14ac:dyDescent="0.15">
      <c r="A5" s="70"/>
      <c r="B5" s="71"/>
      <c r="C5" s="66" t="s">
        <v>93</v>
      </c>
      <c r="D5" s="66" t="s">
        <v>100</v>
      </c>
      <c r="E5" s="66" t="s">
        <v>101</v>
      </c>
      <c r="F5" s="66" t="s">
        <v>121</v>
      </c>
      <c r="G5" s="66" t="s">
        <v>122</v>
      </c>
      <c r="H5" s="66" t="s">
        <v>105</v>
      </c>
      <c r="I5" s="66" t="s">
        <v>103</v>
      </c>
      <c r="J5" s="66" t="s">
        <v>107</v>
      </c>
    </row>
    <row r="6" spans="1:10" x14ac:dyDescent="0.15">
      <c r="A6" s="86">
        <v>1</v>
      </c>
      <c r="B6" s="60" t="s">
        <v>0</v>
      </c>
      <c r="C6" s="68">
        <f>+IF(データ入力表!$D$47="購入者価格",データ入力表!G9,"")</f>
        <v>0</v>
      </c>
      <c r="D6" s="29">
        <f>+マージン!C4</f>
        <v>0.260828</v>
      </c>
      <c r="E6" s="29">
        <f>+マージン!D4</f>
        <v>4.0828999999999997E-2</v>
      </c>
      <c r="F6" s="68">
        <f>+IF(データ入力表!$D$47="購入者価格",$C6*D6,"")</f>
        <v>0</v>
      </c>
      <c r="G6" s="68">
        <f>+IF(データ入力表!$D$47="購入者価格",$C6*E6,"")</f>
        <v>0</v>
      </c>
      <c r="H6" s="68">
        <f>SUM(F6:G6)</f>
        <v>0</v>
      </c>
      <c r="I6" s="68"/>
      <c r="J6" s="68">
        <f>+IF(データ入力表!$D$47="購入者価格",C6-H6+I6,IF(データ入力表!$D$47="生産者価格",データ入力表!G9))</f>
        <v>0</v>
      </c>
    </row>
    <row r="7" spans="1:10" x14ac:dyDescent="0.15">
      <c r="A7" s="86">
        <v>2</v>
      </c>
      <c r="B7" s="60" t="s">
        <v>1</v>
      </c>
      <c r="C7" s="65">
        <f>+IF(データ入力表!$D$47="購入者価格",データ入力表!G10,"")</f>
        <v>0</v>
      </c>
      <c r="D7" s="3">
        <f>+マージン!C5</f>
        <v>0.217977</v>
      </c>
      <c r="E7" s="3">
        <f>+マージン!D5</f>
        <v>3.1805E-2</v>
      </c>
      <c r="F7" s="65">
        <f>+IF(データ入力表!$D$47="購入者価格",$C7*D7,"")</f>
        <v>0</v>
      </c>
      <c r="G7" s="65">
        <f>+IF(データ入力表!$D$47="購入者価格",$C7*E7,"")</f>
        <v>0</v>
      </c>
      <c r="H7" s="65">
        <f t="shared" ref="H7:H41" si="0">SUM(F7:G7)</f>
        <v>0</v>
      </c>
      <c r="I7" s="65"/>
      <c r="J7" s="65">
        <f>+IF(データ入力表!$D$47="購入者価格",C7-H7+I7,IF(データ入力表!$D$47="生産者価格",データ入力表!G10))</f>
        <v>0</v>
      </c>
    </row>
    <row r="8" spans="1:10" x14ac:dyDescent="0.15">
      <c r="A8" s="86">
        <v>3</v>
      </c>
      <c r="B8" s="60" t="s">
        <v>2</v>
      </c>
      <c r="C8" s="65">
        <f>+IF(データ入力表!$D$47="購入者価格",データ入力表!G11,"")</f>
        <v>0</v>
      </c>
      <c r="D8" s="3">
        <f>+マージン!C6</f>
        <v>0.24929999999999999</v>
      </c>
      <c r="E8" s="3">
        <f>+マージン!D6</f>
        <v>3.3307999999999997E-2</v>
      </c>
      <c r="F8" s="65">
        <f>+IF(データ入力表!$D$47="購入者価格",$C8*D8,"")</f>
        <v>0</v>
      </c>
      <c r="G8" s="65">
        <f>+IF(データ入力表!$D$47="購入者価格",$C8*E8,"")</f>
        <v>0</v>
      </c>
      <c r="H8" s="65">
        <f t="shared" si="0"/>
        <v>0</v>
      </c>
      <c r="I8" s="65"/>
      <c r="J8" s="65">
        <f>+IF(データ入力表!$D$47="購入者価格",C8-H8+I8,IF(データ入力表!$D$47="生産者価格",データ入力表!G11))</f>
        <v>0</v>
      </c>
    </row>
    <row r="9" spans="1:10" x14ac:dyDescent="0.15">
      <c r="A9" s="86">
        <v>6</v>
      </c>
      <c r="B9" s="60" t="s">
        <v>3</v>
      </c>
      <c r="C9" s="65">
        <f>+IF(データ入力表!$D$47="購入者価格",データ入力表!G12,"")</f>
        <v>0</v>
      </c>
      <c r="D9" s="3">
        <f>+マージン!C7</f>
        <v>2.2527999999999999E-2</v>
      </c>
      <c r="E9" s="3">
        <f>+マージン!D7</f>
        <v>6.6403000000000004E-2</v>
      </c>
      <c r="F9" s="65">
        <f>+IF(データ入力表!$D$47="購入者価格",$C9*D9,"")</f>
        <v>0</v>
      </c>
      <c r="G9" s="65">
        <f>+IF(データ入力表!$D$47="購入者価格",$C9*E9,"")</f>
        <v>0</v>
      </c>
      <c r="H9" s="65">
        <f t="shared" si="0"/>
        <v>0</v>
      </c>
      <c r="I9" s="65"/>
      <c r="J9" s="65">
        <f>+IF(データ入力表!$D$47="購入者価格",C9-H9+I9,IF(データ入力表!$D$47="生産者価格",データ入力表!G12))</f>
        <v>0</v>
      </c>
    </row>
    <row r="10" spans="1:10" x14ac:dyDescent="0.15">
      <c r="A10" s="86">
        <v>11</v>
      </c>
      <c r="B10" s="60" t="s">
        <v>4</v>
      </c>
      <c r="C10" s="65">
        <f>+IF(データ入力表!$D$47="購入者価格",データ入力表!G13,"")</f>
        <v>0</v>
      </c>
      <c r="D10" s="3">
        <f>+マージン!C8</f>
        <v>0.322575</v>
      </c>
      <c r="E10" s="3">
        <f>+マージン!D8</f>
        <v>3.2170999999999998E-2</v>
      </c>
      <c r="F10" s="65">
        <f>+IF(データ入力表!$D$47="購入者価格",$C10*D10,"")</f>
        <v>0</v>
      </c>
      <c r="G10" s="65">
        <f>+IF(データ入力表!$D$47="購入者価格",$C10*E10,"")</f>
        <v>0</v>
      </c>
      <c r="H10" s="65">
        <f t="shared" si="0"/>
        <v>0</v>
      </c>
      <c r="I10" s="65"/>
      <c r="J10" s="65">
        <f>+IF(データ入力表!$D$47="購入者価格",C10-H10+I10,IF(データ入力表!$D$47="生産者価格",データ入力表!G13))</f>
        <v>0</v>
      </c>
    </row>
    <row r="11" spans="1:10" x14ac:dyDescent="0.15">
      <c r="A11" s="87">
        <v>15</v>
      </c>
      <c r="B11" s="61" t="s">
        <v>5</v>
      </c>
      <c r="C11" s="73">
        <f>+IF(データ入力表!$D$47="購入者価格",データ入力表!G14,"")</f>
        <v>0</v>
      </c>
      <c r="D11" s="5">
        <f>+マージン!C9</f>
        <v>0.43944899999999998</v>
      </c>
      <c r="E11" s="5">
        <f>+マージン!D9</f>
        <v>2.4549000000000001E-2</v>
      </c>
      <c r="F11" s="73">
        <f>+IF(データ入力表!$D$47="購入者価格",$C11*D11,"")</f>
        <v>0</v>
      </c>
      <c r="G11" s="73">
        <f>+IF(データ入力表!$D$47="購入者価格",$C11*E11,"")</f>
        <v>0</v>
      </c>
      <c r="H11" s="73">
        <f t="shared" si="0"/>
        <v>0</v>
      </c>
      <c r="I11" s="73"/>
      <c r="J11" s="73">
        <f>+IF(データ入力表!$D$47="購入者価格",C11-H11+I11,IF(データ入力表!$D$47="生産者価格",データ入力表!G14))</f>
        <v>0</v>
      </c>
    </row>
    <row r="12" spans="1:10" x14ac:dyDescent="0.15">
      <c r="A12" s="86">
        <v>16</v>
      </c>
      <c r="B12" s="60" t="s">
        <v>6</v>
      </c>
      <c r="C12" s="65">
        <f>+IF(データ入力表!$D$47="購入者価格",データ入力表!G15,"")</f>
        <v>0</v>
      </c>
      <c r="D12" s="3">
        <f>+マージン!C10</f>
        <v>0.23349700000000001</v>
      </c>
      <c r="E12" s="3">
        <f>+マージン!D10</f>
        <v>5.8004E-2</v>
      </c>
      <c r="F12" s="65">
        <f>+IF(データ入力表!$D$47="購入者価格",$C12*D12,"")</f>
        <v>0</v>
      </c>
      <c r="G12" s="65">
        <f>+IF(データ入力表!$D$47="購入者価格",$C12*E12,"")</f>
        <v>0</v>
      </c>
      <c r="H12" s="65">
        <f t="shared" si="0"/>
        <v>0</v>
      </c>
      <c r="I12" s="65"/>
      <c r="J12" s="65">
        <f>+IF(データ入力表!$D$47="購入者価格",C12-H12+I12,IF(データ入力表!$D$47="生産者価格",データ入力表!G15))</f>
        <v>0</v>
      </c>
    </row>
    <row r="13" spans="1:10" x14ac:dyDescent="0.15">
      <c r="A13" s="86">
        <v>20</v>
      </c>
      <c r="B13" s="60" t="s">
        <v>7</v>
      </c>
      <c r="C13" s="65">
        <f>+IF(データ入力表!$D$47="購入者価格",データ入力表!G16,"")</f>
        <v>0</v>
      </c>
      <c r="D13" s="3">
        <f>+マージン!C11</f>
        <v>0.200295</v>
      </c>
      <c r="E13" s="3">
        <f>+マージン!D11</f>
        <v>2.6939000000000001E-2</v>
      </c>
      <c r="F13" s="65">
        <f>+IF(データ入力表!$D$47="購入者価格",$C13*D13,"")</f>
        <v>0</v>
      </c>
      <c r="G13" s="65">
        <f>+IF(データ入力表!$D$47="購入者価格",$C13*E13,"")</f>
        <v>0</v>
      </c>
      <c r="H13" s="65">
        <f t="shared" si="0"/>
        <v>0</v>
      </c>
      <c r="I13" s="65"/>
      <c r="J13" s="65">
        <f>+IF(データ入力表!$D$47="購入者価格",C13-H13+I13,IF(データ入力表!$D$47="生産者価格",データ入力表!G16))</f>
        <v>0</v>
      </c>
    </row>
    <row r="14" spans="1:10" x14ac:dyDescent="0.15">
      <c r="A14" s="86">
        <v>21</v>
      </c>
      <c r="B14" s="60" t="s">
        <v>8</v>
      </c>
      <c r="C14" s="65">
        <f>+IF(データ入力表!$D$47="購入者価格",データ入力表!G17,"")</f>
        <v>0</v>
      </c>
      <c r="D14" s="3">
        <f>+マージン!C12</f>
        <v>0.19636400000000001</v>
      </c>
      <c r="E14" s="3">
        <f>+マージン!D12</f>
        <v>2.1218999999999998E-2</v>
      </c>
      <c r="F14" s="65">
        <f>+IF(データ入力表!$D$47="購入者価格",$C14*D14,"")</f>
        <v>0</v>
      </c>
      <c r="G14" s="65">
        <f>+IF(データ入力表!$D$47="購入者価格",$C14*E14,"")</f>
        <v>0</v>
      </c>
      <c r="H14" s="65">
        <f t="shared" si="0"/>
        <v>0</v>
      </c>
      <c r="I14" s="65"/>
      <c r="J14" s="65">
        <f>+IF(データ入力表!$D$47="購入者価格",C14-H14+I14,IF(データ入力表!$D$47="生産者価格",データ入力表!G17))</f>
        <v>0</v>
      </c>
    </row>
    <row r="15" spans="1:10" x14ac:dyDescent="0.15">
      <c r="A15" s="88">
        <v>25</v>
      </c>
      <c r="B15" s="62" t="s">
        <v>9</v>
      </c>
      <c r="C15" s="74">
        <f>+IF(データ入力表!$D$47="購入者価格",データ入力表!G18,"")</f>
        <v>0</v>
      </c>
      <c r="D15" s="6">
        <f>+マージン!C13</f>
        <v>0.174404</v>
      </c>
      <c r="E15" s="6">
        <f>+マージン!D13</f>
        <v>5.2554999999999998E-2</v>
      </c>
      <c r="F15" s="74">
        <f>+IF(データ入力表!$D$47="購入者価格",$C15*D15,"")</f>
        <v>0</v>
      </c>
      <c r="G15" s="74">
        <f>+IF(データ入力表!$D$47="購入者価格",$C15*E15,"")</f>
        <v>0</v>
      </c>
      <c r="H15" s="74">
        <f t="shared" si="0"/>
        <v>0</v>
      </c>
      <c r="I15" s="74"/>
      <c r="J15" s="74">
        <f>+IF(データ入力表!$D$47="購入者価格",C15-H15+I15,IF(データ入力表!$D$47="生産者価格",データ入力表!G18))</f>
        <v>0</v>
      </c>
    </row>
    <row r="16" spans="1:10" x14ac:dyDescent="0.15">
      <c r="A16" s="86">
        <v>26</v>
      </c>
      <c r="B16" s="60" t="s">
        <v>10</v>
      </c>
      <c r="C16" s="65">
        <f>+IF(データ入力表!$D$47="購入者価格",データ入力表!G19,"")</f>
        <v>0</v>
      </c>
      <c r="D16" s="3">
        <f>+マージン!C14</f>
        <v>5.9151000000000002E-2</v>
      </c>
      <c r="E16" s="3">
        <f>+マージン!D14</f>
        <v>2.7078000000000001E-2</v>
      </c>
      <c r="F16" s="65">
        <f>+IF(データ入力表!$D$47="購入者価格",$C16*D16,"")</f>
        <v>0</v>
      </c>
      <c r="G16" s="65">
        <f>+IF(データ入力表!$D$47="購入者価格",$C16*E16,"")</f>
        <v>0</v>
      </c>
      <c r="H16" s="65">
        <f t="shared" si="0"/>
        <v>0</v>
      </c>
      <c r="I16" s="65"/>
      <c r="J16" s="65">
        <f>+IF(データ入力表!$D$47="購入者価格",C16-H16+I16,IF(データ入力表!$D$47="生産者価格",データ入力表!G19))</f>
        <v>0</v>
      </c>
    </row>
    <row r="17" spans="1:10" x14ac:dyDescent="0.15">
      <c r="A17" s="86">
        <v>27</v>
      </c>
      <c r="B17" s="60" t="s">
        <v>11</v>
      </c>
      <c r="C17" s="65">
        <f>+IF(データ入力表!$D$47="購入者価格",データ入力表!G20,"")</f>
        <v>0</v>
      </c>
      <c r="D17" s="3">
        <f>+マージン!C15</f>
        <v>0.101621</v>
      </c>
      <c r="E17" s="3">
        <f>+マージン!D15</f>
        <v>2.9412000000000001E-2</v>
      </c>
      <c r="F17" s="65">
        <f>+IF(データ入力表!$D$47="購入者価格",$C17*D17,"")</f>
        <v>0</v>
      </c>
      <c r="G17" s="65">
        <f>+IF(データ入力表!$D$47="購入者価格",$C17*E17,"")</f>
        <v>0</v>
      </c>
      <c r="H17" s="65">
        <f t="shared" si="0"/>
        <v>0</v>
      </c>
      <c r="I17" s="65"/>
      <c r="J17" s="65">
        <f>+IF(データ入力表!$D$47="購入者価格",C17-H17+I17,IF(データ入力表!$D$47="生産者価格",データ入力表!G20))</f>
        <v>0</v>
      </c>
    </row>
    <row r="18" spans="1:10" x14ac:dyDescent="0.15">
      <c r="A18" s="86">
        <v>28</v>
      </c>
      <c r="B18" s="60" t="s">
        <v>12</v>
      </c>
      <c r="C18" s="65">
        <f>+IF(データ入力表!$D$47="購入者価格",データ入力表!G21,"")</f>
        <v>0</v>
      </c>
      <c r="D18" s="3">
        <f>+マージン!C16</f>
        <v>0.13281599999999999</v>
      </c>
      <c r="E18" s="3">
        <f>+マージン!D16</f>
        <v>4.3831000000000002E-2</v>
      </c>
      <c r="F18" s="65">
        <f>+IF(データ入力表!$D$47="購入者価格",$C18*D18,"")</f>
        <v>0</v>
      </c>
      <c r="G18" s="65">
        <f>+IF(データ入力表!$D$47="購入者価格",$C18*E18,"")</f>
        <v>0</v>
      </c>
      <c r="H18" s="65">
        <f t="shared" si="0"/>
        <v>0</v>
      </c>
      <c r="I18" s="65"/>
      <c r="J18" s="65">
        <f>+IF(データ入力表!$D$47="購入者価格",C18-H18+I18,IF(データ入力表!$D$47="生産者価格",データ入力表!G21))</f>
        <v>0</v>
      </c>
    </row>
    <row r="19" spans="1:10" x14ac:dyDescent="0.15">
      <c r="A19" s="86">
        <v>29</v>
      </c>
      <c r="B19" s="60" t="s">
        <v>13</v>
      </c>
      <c r="C19" s="65">
        <f>+IF(データ入力表!$D$47="購入者価格",データ入力表!G22,"")</f>
        <v>0</v>
      </c>
      <c r="D19" s="3">
        <f>+マージン!C17</f>
        <v>0.129495</v>
      </c>
      <c r="E19" s="3">
        <f>+マージン!D17</f>
        <v>1.2626E-2</v>
      </c>
      <c r="F19" s="65">
        <f>+IF(データ入力表!$D$47="購入者価格",$C19*D19,"")</f>
        <v>0</v>
      </c>
      <c r="G19" s="65">
        <f>+IF(データ入力表!$D$47="購入者価格",$C19*E19,"")</f>
        <v>0</v>
      </c>
      <c r="H19" s="65">
        <f t="shared" si="0"/>
        <v>0</v>
      </c>
      <c r="I19" s="65"/>
      <c r="J19" s="65">
        <f>+IF(データ入力表!$D$47="購入者価格",C19-H19+I19,IF(データ入力表!$D$47="生産者価格",データ入力表!G22))</f>
        <v>0</v>
      </c>
    </row>
    <row r="20" spans="1:10" x14ac:dyDescent="0.15">
      <c r="A20" s="86">
        <v>32</v>
      </c>
      <c r="B20" s="60" t="s">
        <v>16</v>
      </c>
      <c r="C20" s="65">
        <f>+IF(データ入力表!$D$47="購入者価格",データ入力表!G23,"")</f>
        <v>0</v>
      </c>
      <c r="D20" s="3">
        <f>+マージン!C18</f>
        <v>5.8937000000000003E-2</v>
      </c>
      <c r="E20" s="3">
        <f>+マージン!D18</f>
        <v>9.5119999999999996E-3</v>
      </c>
      <c r="F20" s="65">
        <f>+IF(データ入力表!$D$47="購入者価格",$C20*D20,"")</f>
        <v>0</v>
      </c>
      <c r="G20" s="65">
        <f>+IF(データ入力表!$D$47="購入者価格",$C20*E20,"")</f>
        <v>0</v>
      </c>
      <c r="H20" s="65">
        <f t="shared" si="0"/>
        <v>0</v>
      </c>
      <c r="I20" s="65"/>
      <c r="J20" s="65">
        <f>+IF(データ入力表!$D$47="購入者価格",C20-H20+I20,IF(データ入力表!$D$47="生産者価格",データ入力表!G23))</f>
        <v>0</v>
      </c>
    </row>
    <row r="21" spans="1:10" x14ac:dyDescent="0.15">
      <c r="A21" s="87">
        <v>33</v>
      </c>
      <c r="B21" s="61" t="s">
        <v>14</v>
      </c>
      <c r="C21" s="73">
        <f>+IF(データ入力表!$D$47="購入者価格",データ入力表!G24,"")</f>
        <v>0</v>
      </c>
      <c r="D21" s="5">
        <f>+マージン!C19</f>
        <v>0.17344699999999999</v>
      </c>
      <c r="E21" s="5">
        <f>+マージン!D19</f>
        <v>9.1140000000000006E-3</v>
      </c>
      <c r="F21" s="73">
        <f>+IF(データ入力表!$D$47="購入者価格",$C21*D21,"")</f>
        <v>0</v>
      </c>
      <c r="G21" s="73">
        <f>+IF(データ入力表!$D$47="購入者価格",$C21*E21,"")</f>
        <v>0</v>
      </c>
      <c r="H21" s="73">
        <f t="shared" si="0"/>
        <v>0</v>
      </c>
      <c r="I21" s="73"/>
      <c r="J21" s="73">
        <f>+IF(データ入力表!$D$47="購入者価格",C21-H21+I21,IF(データ入力表!$D$47="生産者価格",データ入力表!G24))</f>
        <v>0</v>
      </c>
    </row>
    <row r="22" spans="1:10" x14ac:dyDescent="0.15">
      <c r="A22" s="86">
        <v>34</v>
      </c>
      <c r="B22" s="60" t="s">
        <v>15</v>
      </c>
      <c r="C22" s="65">
        <f>+IF(データ入力表!$D$47="購入者価格",データ入力表!G25,"")</f>
        <v>0</v>
      </c>
      <c r="D22" s="3">
        <f>+マージン!C20</f>
        <v>0.17793400000000001</v>
      </c>
      <c r="E22" s="3">
        <f>+マージン!D20</f>
        <v>7.9089999999999994E-3</v>
      </c>
      <c r="F22" s="65">
        <f>+IF(データ入力表!$D$47="購入者価格",$C22*D22,"")</f>
        <v>0</v>
      </c>
      <c r="G22" s="65">
        <f>+IF(データ入力表!$D$47="購入者価格",$C22*E22,"")</f>
        <v>0</v>
      </c>
      <c r="H22" s="65">
        <f t="shared" si="0"/>
        <v>0</v>
      </c>
      <c r="I22" s="65"/>
      <c r="J22" s="65">
        <f>+IF(データ入力表!$D$47="購入者価格",C22-H22+I22,IF(データ入力表!$D$47="生産者価格",データ入力表!G25))</f>
        <v>0</v>
      </c>
    </row>
    <row r="23" spans="1:10" x14ac:dyDescent="0.15">
      <c r="A23" s="86">
        <v>35</v>
      </c>
      <c r="B23" s="60" t="s">
        <v>17</v>
      </c>
      <c r="C23" s="65">
        <f>+IF(データ入力表!$D$47="購入者価格",データ入力表!G26,"")</f>
        <v>0</v>
      </c>
      <c r="D23" s="3">
        <f>+マージン!C21</f>
        <v>8.6643999999999999E-2</v>
      </c>
      <c r="E23" s="3">
        <f>+マージン!D21</f>
        <v>1.5744000000000001E-2</v>
      </c>
      <c r="F23" s="65">
        <f>+IF(データ入力表!$D$47="購入者価格",$C23*D23,"")</f>
        <v>0</v>
      </c>
      <c r="G23" s="65">
        <f>+IF(データ入力表!$D$47="購入者価格",$C23*E23,"")</f>
        <v>0</v>
      </c>
      <c r="H23" s="65">
        <f t="shared" si="0"/>
        <v>0</v>
      </c>
      <c r="I23" s="65"/>
      <c r="J23" s="65">
        <f>+IF(データ入力表!$D$47="購入者価格",C23-H23+I23,IF(データ入力表!$D$47="生産者価格",データ入力表!G26))</f>
        <v>0</v>
      </c>
    </row>
    <row r="24" spans="1:10" x14ac:dyDescent="0.15">
      <c r="A24" s="86">
        <v>39</v>
      </c>
      <c r="B24" s="60" t="s">
        <v>18</v>
      </c>
      <c r="C24" s="65">
        <f>+IF(データ入力表!$D$47="購入者価格",データ入力表!G27,"")</f>
        <v>0</v>
      </c>
      <c r="D24" s="3">
        <f>+マージン!C22</f>
        <v>0.249781</v>
      </c>
      <c r="E24" s="3">
        <f>+マージン!D22</f>
        <v>3.3061E-2</v>
      </c>
      <c r="F24" s="65">
        <f>+IF(データ入力表!$D$47="購入者価格",$C24*D24,"")</f>
        <v>0</v>
      </c>
      <c r="G24" s="65">
        <f>+IF(データ入力表!$D$47="購入者価格",$C24*E24,"")</f>
        <v>0</v>
      </c>
      <c r="H24" s="65">
        <f t="shared" si="0"/>
        <v>0</v>
      </c>
      <c r="I24" s="65"/>
      <c r="J24" s="65">
        <f>+IF(データ入力表!$D$47="購入者価格",C24-H24+I24,IF(データ入力表!$D$47="生産者価格",データ入力表!G27))</f>
        <v>0</v>
      </c>
    </row>
    <row r="25" spans="1:10" x14ac:dyDescent="0.15">
      <c r="A25" s="88">
        <v>41</v>
      </c>
      <c r="B25" s="62" t="s">
        <v>19</v>
      </c>
      <c r="C25" s="74">
        <f>+IF(データ入力表!$D$47="購入者価格",データ入力表!G28,"")</f>
        <v>0</v>
      </c>
      <c r="D25" s="6">
        <f>+マージン!C23</f>
        <v>0</v>
      </c>
      <c r="E25" s="6">
        <f>+マージン!D23</f>
        <v>0</v>
      </c>
      <c r="F25" s="74">
        <f>+IF(データ入力表!$D$47="購入者価格",$C25*D25,"")</f>
        <v>0</v>
      </c>
      <c r="G25" s="74">
        <f>+IF(データ入力表!$D$47="購入者価格",$C25*E25,"")</f>
        <v>0</v>
      </c>
      <c r="H25" s="74">
        <f t="shared" si="0"/>
        <v>0</v>
      </c>
      <c r="I25" s="74"/>
      <c r="J25" s="74">
        <f>+IF(データ入力表!$D$47="購入者価格",C25-H25+I25,IF(データ入力表!$D$47="生産者価格",データ入力表!G28))</f>
        <v>0</v>
      </c>
    </row>
    <row r="26" spans="1:10" x14ac:dyDescent="0.15">
      <c r="A26" s="86">
        <v>46</v>
      </c>
      <c r="B26" s="60" t="s">
        <v>20</v>
      </c>
      <c r="C26" s="65">
        <f>+IF(データ入力表!$D$47="購入者価格",データ入力表!G29,"")</f>
        <v>0</v>
      </c>
      <c r="D26" s="3">
        <f>+マージン!C24</f>
        <v>0</v>
      </c>
      <c r="E26" s="3">
        <f>+マージン!D24</f>
        <v>0</v>
      </c>
      <c r="F26" s="65">
        <f>+IF(データ入力表!$D$47="購入者価格",$C26*D26,"")</f>
        <v>0</v>
      </c>
      <c r="G26" s="65">
        <f>+IF(データ入力表!$D$47="購入者価格",$C26*E26,"")</f>
        <v>0</v>
      </c>
      <c r="H26" s="65">
        <f t="shared" si="0"/>
        <v>0</v>
      </c>
      <c r="I26" s="65"/>
      <c r="J26" s="65">
        <f>+IF(データ入力表!$D$47="購入者価格",C26-H26+I26,IF(データ入力表!$D$47="生産者価格",データ入力表!G29))</f>
        <v>0</v>
      </c>
    </row>
    <row r="27" spans="1:10" x14ac:dyDescent="0.15">
      <c r="A27" s="86">
        <v>47</v>
      </c>
      <c r="B27" s="60" t="s">
        <v>237</v>
      </c>
      <c r="C27" s="65">
        <f>+IF(データ入力表!$D$47="購入者価格",データ入力表!G30,"")</f>
        <v>0</v>
      </c>
      <c r="D27" s="3">
        <f>+マージン!C25</f>
        <v>0</v>
      </c>
      <c r="E27" s="3">
        <f>+マージン!D25</f>
        <v>0</v>
      </c>
      <c r="F27" s="65">
        <f>+IF(データ入力表!$D$47="購入者価格",$C27*D27,"")</f>
        <v>0</v>
      </c>
      <c r="G27" s="65">
        <f>+IF(データ入力表!$D$47="購入者価格",$C27*E27,"")</f>
        <v>0</v>
      </c>
      <c r="H27" s="65">
        <f t="shared" si="0"/>
        <v>0</v>
      </c>
      <c r="I27" s="65"/>
      <c r="J27" s="65">
        <f>+IF(データ入力表!$D$47="購入者価格",C27-H27+I27,IF(データ入力表!$D$47="生産者価格",データ入力表!G30))</f>
        <v>0</v>
      </c>
    </row>
    <row r="28" spans="1:10" x14ac:dyDescent="0.15">
      <c r="A28" s="86">
        <v>48</v>
      </c>
      <c r="B28" s="60" t="s">
        <v>238</v>
      </c>
      <c r="C28" s="65">
        <f>+IF(データ入力表!$D$47="購入者価格",データ入力表!G31,"")</f>
        <v>0</v>
      </c>
      <c r="D28" s="3">
        <f>+マージン!C26</f>
        <v>0</v>
      </c>
      <c r="E28" s="3">
        <f>+マージン!D26</f>
        <v>0</v>
      </c>
      <c r="F28" s="65">
        <f>+IF(データ入力表!$D$47="購入者価格",$C28*D28,"")</f>
        <v>0</v>
      </c>
      <c r="G28" s="65">
        <f>+IF(データ入力表!$D$47="購入者価格",$C28*E28,"")</f>
        <v>0</v>
      </c>
      <c r="H28" s="65">
        <f t="shared" si="0"/>
        <v>0</v>
      </c>
      <c r="I28" s="65"/>
      <c r="J28" s="65">
        <f>+IF(データ入力表!$D$47="購入者価格",C28-H28+I28,IF(データ入力表!$D$47="生産者価格",データ入力表!G31))</f>
        <v>0</v>
      </c>
    </row>
    <row r="29" spans="1:10" x14ac:dyDescent="0.15">
      <c r="A29" s="86">
        <v>51</v>
      </c>
      <c r="B29" s="60" t="s">
        <v>21</v>
      </c>
      <c r="C29" s="65">
        <f>+IF(データ入力表!$D$47="購入者価格",データ入力表!G32,"")</f>
        <v>0</v>
      </c>
      <c r="D29" s="319"/>
      <c r="E29" s="3">
        <f>+マージン!D27</f>
        <v>0</v>
      </c>
      <c r="F29" s="318"/>
      <c r="G29" s="65">
        <f>+IF(データ入力表!$D$47="購入者価格",$C29*E29,"")</f>
        <v>0</v>
      </c>
      <c r="H29" s="65">
        <f t="shared" si="0"/>
        <v>0</v>
      </c>
      <c r="I29" s="65">
        <f>+F42</f>
        <v>0</v>
      </c>
      <c r="J29" s="65">
        <f>+IF(データ入力表!$D$47="購入者価格",C29-H29+I29,IF(データ入力表!$D$47="生産者価格",データ入力表!G32))</f>
        <v>0</v>
      </c>
    </row>
    <row r="30" spans="1:10" x14ac:dyDescent="0.15">
      <c r="A30" s="86">
        <v>53</v>
      </c>
      <c r="B30" s="60" t="s">
        <v>22</v>
      </c>
      <c r="C30" s="65">
        <f>+IF(データ入力表!$D$47="購入者価格",データ入力表!G33,"")</f>
        <v>0</v>
      </c>
      <c r="D30" s="3">
        <f>+マージン!C28</f>
        <v>0</v>
      </c>
      <c r="E30" s="3">
        <f>+マージン!D28</f>
        <v>0</v>
      </c>
      <c r="F30" s="65">
        <f>+IF(データ入力表!$D$47="購入者価格",$C30*D30,"")</f>
        <v>0</v>
      </c>
      <c r="G30" s="65">
        <f>+IF(データ入力表!$D$47="購入者価格",$C30*E30,"")</f>
        <v>0</v>
      </c>
      <c r="H30" s="65">
        <f t="shared" si="0"/>
        <v>0</v>
      </c>
      <c r="I30" s="65"/>
      <c r="J30" s="65">
        <f>+IF(データ入力表!$D$47="購入者価格",C30-H30+I30,IF(データ入力表!$D$47="生産者価格",データ入力表!G33))</f>
        <v>0</v>
      </c>
    </row>
    <row r="31" spans="1:10" x14ac:dyDescent="0.15">
      <c r="A31" s="87">
        <v>55</v>
      </c>
      <c r="B31" s="61" t="s">
        <v>23</v>
      </c>
      <c r="C31" s="73">
        <f>+IF(データ入力表!$D$47="購入者価格",データ入力表!G34,"")</f>
        <v>0</v>
      </c>
      <c r="D31" s="5">
        <f>+マージン!C29</f>
        <v>0</v>
      </c>
      <c r="E31" s="5">
        <f>+マージン!D29</f>
        <v>0</v>
      </c>
      <c r="F31" s="73">
        <f>+IF(データ入力表!$D$47="購入者価格",$C31*D31,"")</f>
        <v>0</v>
      </c>
      <c r="G31" s="73">
        <f>+IF(データ入力表!$D$47="購入者価格",$C31*E31,"")</f>
        <v>0</v>
      </c>
      <c r="H31" s="73">
        <f t="shared" si="0"/>
        <v>0</v>
      </c>
      <c r="I31" s="73"/>
      <c r="J31" s="73">
        <f>+IF(データ入力表!$D$47="購入者価格",C31-H31+I31,IF(データ入力表!$D$47="生産者価格",データ入力表!G34))</f>
        <v>0</v>
      </c>
    </row>
    <row r="32" spans="1:10" x14ac:dyDescent="0.15">
      <c r="A32" s="86">
        <v>57</v>
      </c>
      <c r="B32" s="60" t="s">
        <v>247</v>
      </c>
      <c r="C32" s="65">
        <f>+IF(データ入力表!$D$47="購入者価格",データ入力表!G35,"")</f>
        <v>0</v>
      </c>
      <c r="D32" s="3">
        <f>+マージン!C30</f>
        <v>0</v>
      </c>
      <c r="E32" s="319"/>
      <c r="F32" s="73">
        <f>+IF(データ入力表!$D$47="購入者価格",$C32*D32,"")</f>
        <v>0</v>
      </c>
      <c r="G32" s="318"/>
      <c r="H32" s="65">
        <f t="shared" si="0"/>
        <v>0</v>
      </c>
      <c r="I32" s="65">
        <f>+G42</f>
        <v>0</v>
      </c>
      <c r="J32" s="65">
        <f>+IF(データ入力表!$D$47="購入者価格",C32-H32+I32,IF(データ入力表!$D$47="生産者価格",データ入力表!G35))</f>
        <v>0</v>
      </c>
    </row>
    <row r="33" spans="1:10" x14ac:dyDescent="0.15">
      <c r="A33" s="86">
        <v>59</v>
      </c>
      <c r="B33" s="60" t="s">
        <v>25</v>
      </c>
      <c r="C33" s="65">
        <f>+IF(データ入力表!$D$47="購入者価格",データ入力表!G36,"")</f>
        <v>0</v>
      </c>
      <c r="D33" s="3">
        <f>+マージン!C31</f>
        <v>4.1769000000000001E-2</v>
      </c>
      <c r="E33" s="3">
        <f>+マージン!D31</f>
        <v>4.1079999999999997E-3</v>
      </c>
      <c r="F33" s="65">
        <f>+IF(データ入力表!$D$47="購入者価格",$C33*D33,"")</f>
        <v>0</v>
      </c>
      <c r="G33" s="65">
        <f>+IF(データ入力表!$D$47="購入者価格",$C33*E33,"")</f>
        <v>0</v>
      </c>
      <c r="H33" s="65">
        <f t="shared" si="0"/>
        <v>0</v>
      </c>
      <c r="I33" s="65"/>
      <c r="J33" s="65">
        <f>+IF(データ入力表!$D$47="購入者価格",C33-H33+I33,IF(データ入力表!$D$47="生産者価格",データ入力表!G36))</f>
        <v>0</v>
      </c>
    </row>
    <row r="34" spans="1:10" x14ac:dyDescent="0.15">
      <c r="A34" s="86">
        <v>61</v>
      </c>
      <c r="B34" s="60" t="s">
        <v>26</v>
      </c>
      <c r="C34" s="65">
        <f>+IF(データ入力表!$D$47="購入者価格",データ入力表!G37,"")</f>
        <v>0</v>
      </c>
      <c r="D34" s="3">
        <f>+マージン!C32</f>
        <v>0</v>
      </c>
      <c r="E34" s="3">
        <f>+マージン!D32</f>
        <v>0</v>
      </c>
      <c r="F34" s="65">
        <f>+IF(データ入力表!$D$47="購入者価格",$C34*D34,"")</f>
        <v>0</v>
      </c>
      <c r="G34" s="65">
        <f>+IF(データ入力表!$D$47="購入者価格",$C34*E34,"")</f>
        <v>0</v>
      </c>
      <c r="H34" s="65">
        <f t="shared" si="0"/>
        <v>0</v>
      </c>
      <c r="I34" s="65"/>
      <c r="J34" s="65">
        <f>+IF(データ入力表!$D$47="購入者価格",C34-H34+I34,IF(データ入力表!$D$47="生産者価格",データ入力表!G37))</f>
        <v>0</v>
      </c>
    </row>
    <row r="35" spans="1:10" x14ac:dyDescent="0.15">
      <c r="A35" s="88">
        <v>63</v>
      </c>
      <c r="B35" s="62" t="s">
        <v>27</v>
      </c>
      <c r="C35" s="74">
        <f>+IF(データ入力表!$D$47="購入者価格",データ入力表!G38,"")</f>
        <v>0</v>
      </c>
      <c r="D35" s="6">
        <f>+マージン!C33</f>
        <v>0</v>
      </c>
      <c r="E35" s="6">
        <f>+マージン!D33</f>
        <v>1.4E-5</v>
      </c>
      <c r="F35" s="74">
        <f>+IF(データ入力表!$D$47="購入者価格",$C35*D35,"")</f>
        <v>0</v>
      </c>
      <c r="G35" s="74">
        <f>+IF(データ入力表!$D$47="購入者価格",$C35*E35,"")</f>
        <v>0</v>
      </c>
      <c r="H35" s="74">
        <f t="shared" si="0"/>
        <v>0</v>
      </c>
      <c r="I35" s="74"/>
      <c r="J35" s="74">
        <f>+IF(データ入力表!$D$47="購入者価格",C35-H35+I35,IF(データ入力表!$D$47="生産者価格",データ入力表!G38))</f>
        <v>0</v>
      </c>
    </row>
    <row r="36" spans="1:10" x14ac:dyDescent="0.15">
      <c r="A36" s="87">
        <v>64</v>
      </c>
      <c r="B36" s="61" t="s">
        <v>241</v>
      </c>
      <c r="C36" s="73">
        <f>+IF(データ入力表!$D$47="購入者価格",データ入力表!G39,"")</f>
        <v>0</v>
      </c>
      <c r="D36" s="5">
        <f>+マージン!C34</f>
        <v>0</v>
      </c>
      <c r="E36" s="5">
        <f>+マージン!D34</f>
        <v>0</v>
      </c>
      <c r="F36" s="73">
        <f>+IF(データ入力表!$D$47="購入者価格",$C36*D36,"")</f>
        <v>0</v>
      </c>
      <c r="G36" s="73">
        <f>+IF(データ入力表!$D$47="購入者価格",$C36*E36,"")</f>
        <v>0</v>
      </c>
      <c r="H36" s="73">
        <f t="shared" si="0"/>
        <v>0</v>
      </c>
      <c r="I36" s="73"/>
      <c r="J36" s="73">
        <f>+IF(データ入力表!$D$47="購入者価格",C36-H36+I36,IF(データ入力表!$D$47="生産者価格",データ入力表!G39))</f>
        <v>0</v>
      </c>
    </row>
    <row r="37" spans="1:10" x14ac:dyDescent="0.15">
      <c r="A37" s="86">
        <v>65</v>
      </c>
      <c r="B37" s="60" t="s">
        <v>242</v>
      </c>
      <c r="C37" s="65">
        <f>+IF(データ入力表!$D$47="購入者価格",データ入力表!G40,"")</f>
        <v>0</v>
      </c>
      <c r="D37" s="3">
        <f>+マージン!C35</f>
        <v>0</v>
      </c>
      <c r="E37" s="3">
        <f>+マージン!D35</f>
        <v>0</v>
      </c>
      <c r="F37" s="65">
        <f>+IF(データ入力表!$D$47="購入者価格",$C37*D37,"")</f>
        <v>0</v>
      </c>
      <c r="G37" s="65">
        <f>+IF(データ入力表!$D$47="購入者価格",$C37*E37,"")</f>
        <v>0</v>
      </c>
      <c r="H37" s="65">
        <f t="shared" si="0"/>
        <v>0</v>
      </c>
      <c r="I37" s="65"/>
      <c r="J37" s="65">
        <f>+IF(データ入力表!$D$47="購入者価格",C37-H37+I37,IF(データ入力表!$D$47="生産者価格",データ入力表!G40))</f>
        <v>0</v>
      </c>
    </row>
    <row r="38" spans="1:10" x14ac:dyDescent="0.15">
      <c r="A38" s="86">
        <v>66</v>
      </c>
      <c r="B38" s="60" t="s">
        <v>28</v>
      </c>
      <c r="C38" s="65">
        <f>+IF(データ入力表!$D$47="購入者価格",データ入力表!G41,"")</f>
        <v>0</v>
      </c>
      <c r="D38" s="3">
        <f>+マージン!C36</f>
        <v>0</v>
      </c>
      <c r="E38" s="3">
        <f>+マージン!D36</f>
        <v>0</v>
      </c>
      <c r="F38" s="65">
        <f>+IF(データ入力表!$D$47="購入者価格",$C38*D38,"")</f>
        <v>0</v>
      </c>
      <c r="G38" s="65">
        <f>+IF(データ入力表!$D$47="購入者価格",$C38*E38,"")</f>
        <v>0</v>
      </c>
      <c r="H38" s="65">
        <f t="shared" si="0"/>
        <v>0</v>
      </c>
      <c r="I38" s="65"/>
      <c r="J38" s="65">
        <f>+IF(データ入力表!$D$47="購入者価格",C38-H38+I38,IF(データ入力表!$D$47="生産者価格",データ入力表!G41))</f>
        <v>0</v>
      </c>
    </row>
    <row r="39" spans="1:10" x14ac:dyDescent="0.15">
      <c r="A39" s="86">
        <v>67</v>
      </c>
      <c r="B39" s="60" t="s">
        <v>29</v>
      </c>
      <c r="C39" s="65">
        <f>+IF(データ入力表!$D$47="購入者価格",データ入力表!G42,"")</f>
        <v>0</v>
      </c>
      <c r="D39" s="3">
        <f>+マージン!C37</f>
        <v>1.8E-5</v>
      </c>
      <c r="E39" s="3">
        <f>+マージン!D37</f>
        <v>6.0000000000000002E-6</v>
      </c>
      <c r="F39" s="65">
        <f>+IF(データ入力表!$D$47="購入者価格",$C39*D39,"")</f>
        <v>0</v>
      </c>
      <c r="G39" s="65">
        <f>+IF(データ入力表!$D$47="購入者価格",$C39*E39,"")</f>
        <v>0</v>
      </c>
      <c r="H39" s="65">
        <f t="shared" si="0"/>
        <v>0</v>
      </c>
      <c r="I39" s="65"/>
      <c r="J39" s="65">
        <f>+IF(データ入力表!$D$47="購入者価格",C39-H39+I39,IF(データ入力表!$D$47="生産者価格",データ入力表!G42))</f>
        <v>0</v>
      </c>
    </row>
    <row r="40" spans="1:10" x14ac:dyDescent="0.15">
      <c r="A40" s="88">
        <v>68</v>
      </c>
      <c r="B40" s="62" t="s">
        <v>30</v>
      </c>
      <c r="C40" s="74">
        <f>+IF(データ入力表!$D$47="購入者価格",データ入力表!G43,"")</f>
        <v>0</v>
      </c>
      <c r="D40" s="6">
        <f>+マージン!C38</f>
        <v>0</v>
      </c>
      <c r="E40" s="6">
        <f>+マージン!D38</f>
        <v>0</v>
      </c>
      <c r="F40" s="74">
        <f>+IF(データ入力表!$D$47="購入者価格",$C40*D40,"")</f>
        <v>0</v>
      </c>
      <c r="G40" s="74">
        <f>+IF(データ入力表!$D$47="購入者価格",$C40*E40,"")</f>
        <v>0</v>
      </c>
      <c r="H40" s="74">
        <f t="shared" si="0"/>
        <v>0</v>
      </c>
      <c r="I40" s="74"/>
      <c r="J40" s="74">
        <f>+IF(データ入力表!$D$47="購入者価格",C40-H40+I40,IF(データ入力表!$D$47="生産者価格",データ入力表!G43))</f>
        <v>0</v>
      </c>
    </row>
    <row r="41" spans="1:10" x14ac:dyDescent="0.15">
      <c r="A41" s="89">
        <v>69</v>
      </c>
      <c r="B41" s="63" t="s">
        <v>31</v>
      </c>
      <c r="C41" s="66">
        <f>+IF(データ入力表!$D$47="購入者価格",データ入力表!G44,"")</f>
        <v>0</v>
      </c>
      <c r="D41" s="3">
        <f>+マージン!C39</f>
        <v>2.3505000000000002E-2</v>
      </c>
      <c r="E41" s="3">
        <f>+マージン!D39</f>
        <v>3.0098E-2</v>
      </c>
      <c r="F41" s="66">
        <f>+IF(データ入力表!$D$47="購入者価格",$C41*D41,"")</f>
        <v>0</v>
      </c>
      <c r="G41" s="66">
        <f>+IF(データ入力表!$D$47="購入者価格",$C41*E41,"")</f>
        <v>0</v>
      </c>
      <c r="H41" s="65">
        <f t="shared" si="0"/>
        <v>0</v>
      </c>
      <c r="I41" s="65"/>
      <c r="J41" s="66">
        <f>+IF(データ入力表!$D$47="購入者価格",C41-H41+I41,IF(データ入力表!$D$47="生産者価格",データ入力表!G44))</f>
        <v>0</v>
      </c>
    </row>
    <row r="42" spans="1:10" x14ac:dyDescent="0.15">
      <c r="A42" s="57"/>
      <c r="B42" s="67" t="s">
        <v>104</v>
      </c>
      <c r="C42" s="72">
        <f>SUM(C6:C41)</f>
        <v>0</v>
      </c>
      <c r="D42" s="72"/>
      <c r="E42" s="72"/>
      <c r="F42" s="72">
        <f>SUM(F6:F41)</f>
        <v>0</v>
      </c>
      <c r="G42" s="72">
        <f>SUM(G6:G41)</f>
        <v>0</v>
      </c>
      <c r="H42" s="72">
        <f>SUM(H6:H41)</f>
        <v>0</v>
      </c>
      <c r="I42" s="72">
        <f>SUM(I6:I41)</f>
        <v>0</v>
      </c>
      <c r="J42" s="72">
        <f>SUM(J6:J41)</f>
        <v>0</v>
      </c>
    </row>
  </sheetData>
  <mergeCells count="2">
    <mergeCell ref="D3:E3"/>
    <mergeCell ref="F3:I3"/>
  </mergeCells>
  <phoneticPr fontId="7"/>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F42"/>
  <sheetViews>
    <sheetView workbookViewId="0"/>
  </sheetViews>
  <sheetFormatPr defaultColWidth="9.33203125" defaultRowHeight="11.25" x14ac:dyDescent="0.15"/>
  <cols>
    <col min="1" max="1" width="4" style="8" bestFit="1" customWidth="1"/>
    <col min="2" max="2" width="27.1640625" style="8" bestFit="1" customWidth="1"/>
    <col min="3" max="3" width="13.33203125" style="8" bestFit="1" customWidth="1"/>
    <col min="4" max="4" width="13.33203125" style="8" customWidth="1"/>
    <col min="5" max="6" width="10" style="8" customWidth="1"/>
    <col min="7" max="16384" width="9.33203125" style="8"/>
  </cols>
  <sheetData>
    <row r="1" spans="1:4" x14ac:dyDescent="0.15">
      <c r="A1" s="8" t="s">
        <v>32</v>
      </c>
    </row>
    <row r="3" spans="1:4" ht="22.5" x14ac:dyDescent="0.15">
      <c r="A3" s="9"/>
      <c r="B3" s="59"/>
      <c r="C3" s="58" t="s">
        <v>41</v>
      </c>
      <c r="D3" s="58" t="s">
        <v>42</v>
      </c>
    </row>
    <row r="4" spans="1:4" x14ac:dyDescent="0.15">
      <c r="A4" s="11">
        <f>投入係数!A4</f>
        <v>1</v>
      </c>
      <c r="B4" s="12" t="str">
        <f>投入係数!B4</f>
        <v>農業</v>
      </c>
      <c r="C4" s="13">
        <v>0.260828</v>
      </c>
      <c r="D4" s="13">
        <v>4.0828999999999997E-2</v>
      </c>
    </row>
    <row r="5" spans="1:4" x14ac:dyDescent="0.15">
      <c r="A5" s="11">
        <f>投入係数!A5</f>
        <v>2</v>
      </c>
      <c r="B5" s="12" t="str">
        <f>投入係数!B5</f>
        <v>林業</v>
      </c>
      <c r="C5" s="13">
        <v>0.217977</v>
      </c>
      <c r="D5" s="13">
        <v>3.1805E-2</v>
      </c>
    </row>
    <row r="6" spans="1:4" x14ac:dyDescent="0.15">
      <c r="A6" s="11">
        <f>投入係数!A6</f>
        <v>3</v>
      </c>
      <c r="B6" s="12" t="str">
        <f>投入係数!B6</f>
        <v>漁業</v>
      </c>
      <c r="C6" s="13">
        <v>0.24929999999999999</v>
      </c>
      <c r="D6" s="13">
        <v>3.3307999999999997E-2</v>
      </c>
    </row>
    <row r="7" spans="1:4" x14ac:dyDescent="0.15">
      <c r="A7" s="11">
        <f>投入係数!A7</f>
        <v>6</v>
      </c>
      <c r="B7" s="12" t="str">
        <f>投入係数!B7</f>
        <v>鉱業</v>
      </c>
      <c r="C7" s="13">
        <v>2.2527999999999999E-2</v>
      </c>
      <c r="D7" s="13">
        <v>6.6403000000000004E-2</v>
      </c>
    </row>
    <row r="8" spans="1:4" x14ac:dyDescent="0.15">
      <c r="A8" s="11">
        <f>投入係数!A8</f>
        <v>11</v>
      </c>
      <c r="B8" s="12" t="str">
        <f>投入係数!B8</f>
        <v>飲食料品</v>
      </c>
      <c r="C8" s="13">
        <v>0.322575</v>
      </c>
      <c r="D8" s="13">
        <v>3.2170999999999998E-2</v>
      </c>
    </row>
    <row r="9" spans="1:4" x14ac:dyDescent="0.15">
      <c r="A9" s="14">
        <f>投入係数!A9</f>
        <v>15</v>
      </c>
      <c r="B9" s="15" t="str">
        <f>投入係数!B9</f>
        <v>繊維製品</v>
      </c>
      <c r="C9" s="16">
        <v>0.43944899999999998</v>
      </c>
      <c r="D9" s="16">
        <v>2.4549000000000001E-2</v>
      </c>
    </row>
    <row r="10" spans="1:4" x14ac:dyDescent="0.15">
      <c r="A10" s="11">
        <f>投入係数!A10</f>
        <v>16</v>
      </c>
      <c r="B10" s="12" t="str">
        <f>投入係数!B10</f>
        <v>パルプ・紙・木製品</v>
      </c>
      <c r="C10" s="13">
        <v>0.23349700000000001</v>
      </c>
      <c r="D10" s="13">
        <v>5.8004E-2</v>
      </c>
    </row>
    <row r="11" spans="1:4" x14ac:dyDescent="0.15">
      <c r="A11" s="11">
        <f>投入係数!A11</f>
        <v>20</v>
      </c>
      <c r="B11" s="12" t="str">
        <f>投入係数!B11</f>
        <v>化学製品</v>
      </c>
      <c r="C11" s="13">
        <v>0.200295</v>
      </c>
      <c r="D11" s="13">
        <v>2.6939000000000001E-2</v>
      </c>
    </row>
    <row r="12" spans="1:4" x14ac:dyDescent="0.15">
      <c r="A12" s="11">
        <f>投入係数!A12</f>
        <v>21</v>
      </c>
      <c r="B12" s="12" t="str">
        <f>投入係数!B12</f>
        <v>石油・石炭製品</v>
      </c>
      <c r="C12" s="13">
        <v>0.19636400000000001</v>
      </c>
      <c r="D12" s="13">
        <v>2.1218999999999998E-2</v>
      </c>
    </row>
    <row r="13" spans="1:4" x14ac:dyDescent="0.15">
      <c r="A13" s="17">
        <f>投入係数!A13</f>
        <v>25</v>
      </c>
      <c r="B13" s="18" t="str">
        <f>投入係数!B13</f>
        <v>窯業・土石製品</v>
      </c>
      <c r="C13" s="19">
        <v>0.174404</v>
      </c>
      <c r="D13" s="19">
        <v>5.2554999999999998E-2</v>
      </c>
    </row>
    <row r="14" spans="1:4" x14ac:dyDescent="0.15">
      <c r="A14" s="11">
        <f>投入係数!A14</f>
        <v>26</v>
      </c>
      <c r="B14" s="12" t="str">
        <f>投入係数!B14</f>
        <v>鉄鋼</v>
      </c>
      <c r="C14" s="13">
        <v>5.9151000000000002E-2</v>
      </c>
      <c r="D14" s="13">
        <v>2.7078000000000001E-2</v>
      </c>
    </row>
    <row r="15" spans="1:4" x14ac:dyDescent="0.15">
      <c r="A15" s="11">
        <f>投入係数!A15</f>
        <v>27</v>
      </c>
      <c r="B15" s="12" t="str">
        <f>投入係数!B15</f>
        <v>非鉄金属</v>
      </c>
      <c r="C15" s="13">
        <v>0.101621</v>
      </c>
      <c r="D15" s="13">
        <v>2.9412000000000001E-2</v>
      </c>
    </row>
    <row r="16" spans="1:4" x14ac:dyDescent="0.15">
      <c r="A16" s="11">
        <f>投入係数!A16</f>
        <v>28</v>
      </c>
      <c r="B16" s="12" t="str">
        <f>投入係数!B16</f>
        <v>金属製品</v>
      </c>
      <c r="C16" s="13">
        <v>0.13281599999999999</v>
      </c>
      <c r="D16" s="13">
        <v>4.3831000000000002E-2</v>
      </c>
    </row>
    <row r="17" spans="1:4" x14ac:dyDescent="0.15">
      <c r="A17" s="11">
        <f>投入係数!A17</f>
        <v>29</v>
      </c>
      <c r="B17" s="12" t="str">
        <f>投入係数!B17</f>
        <v>一般機械</v>
      </c>
      <c r="C17" s="13">
        <v>0.129495</v>
      </c>
      <c r="D17" s="13">
        <v>1.2626E-2</v>
      </c>
    </row>
    <row r="18" spans="1:4" x14ac:dyDescent="0.15">
      <c r="A18" s="11">
        <f>投入係数!A18</f>
        <v>32</v>
      </c>
      <c r="B18" s="12" t="str">
        <f>投入係数!B18</f>
        <v>電子部品</v>
      </c>
      <c r="C18" s="13">
        <v>5.8937000000000003E-2</v>
      </c>
      <c r="D18" s="13">
        <v>9.5119999999999996E-3</v>
      </c>
    </row>
    <row r="19" spans="1:4" x14ac:dyDescent="0.15">
      <c r="A19" s="14">
        <f>投入係数!A19</f>
        <v>33</v>
      </c>
      <c r="B19" s="15" t="str">
        <f>投入係数!B19</f>
        <v>電気機械</v>
      </c>
      <c r="C19" s="16">
        <v>0.17344699999999999</v>
      </c>
      <c r="D19" s="16">
        <v>9.1140000000000006E-3</v>
      </c>
    </row>
    <row r="20" spans="1:4" x14ac:dyDescent="0.15">
      <c r="A20" s="11">
        <f>投入係数!A20</f>
        <v>34</v>
      </c>
      <c r="B20" s="12" t="str">
        <f>投入係数!B20</f>
        <v>情報･通信機器</v>
      </c>
      <c r="C20" s="13">
        <v>0.17793400000000001</v>
      </c>
      <c r="D20" s="13">
        <v>7.9089999999999994E-3</v>
      </c>
    </row>
    <row r="21" spans="1:4" x14ac:dyDescent="0.15">
      <c r="A21" s="11">
        <f>投入係数!A21</f>
        <v>35</v>
      </c>
      <c r="B21" s="12" t="str">
        <f>投入係数!B21</f>
        <v>輸送機械</v>
      </c>
      <c r="C21" s="13">
        <v>8.6643999999999999E-2</v>
      </c>
      <c r="D21" s="13">
        <v>1.5744000000000001E-2</v>
      </c>
    </row>
    <row r="22" spans="1:4" x14ac:dyDescent="0.15">
      <c r="A22" s="11">
        <f>投入係数!A22</f>
        <v>39</v>
      </c>
      <c r="B22" s="12" t="str">
        <f>投入係数!B22</f>
        <v>その他の製造工業製品</v>
      </c>
      <c r="C22" s="13">
        <v>0.249781</v>
      </c>
      <c r="D22" s="13">
        <v>3.3061E-2</v>
      </c>
    </row>
    <row r="23" spans="1:4" x14ac:dyDescent="0.15">
      <c r="A23" s="17">
        <f>投入係数!A23</f>
        <v>41</v>
      </c>
      <c r="B23" s="18" t="str">
        <f>投入係数!B23</f>
        <v>建設</v>
      </c>
      <c r="C23" s="19">
        <v>0</v>
      </c>
      <c r="D23" s="19">
        <v>0</v>
      </c>
    </row>
    <row r="24" spans="1:4" x14ac:dyDescent="0.15">
      <c r="A24" s="11">
        <f>投入係数!A24</f>
        <v>46</v>
      </c>
      <c r="B24" s="12" t="str">
        <f>投入係数!B24</f>
        <v>電力・ガス・熱供給</v>
      </c>
      <c r="C24" s="13">
        <v>0</v>
      </c>
      <c r="D24" s="13">
        <v>0</v>
      </c>
    </row>
    <row r="25" spans="1:4" x14ac:dyDescent="0.15">
      <c r="A25" s="11">
        <f>投入係数!A25</f>
        <v>47</v>
      </c>
      <c r="B25" s="12" t="str">
        <f>投入係数!B25</f>
        <v>水道</v>
      </c>
      <c r="C25" s="13">
        <v>0</v>
      </c>
      <c r="D25" s="13">
        <v>0</v>
      </c>
    </row>
    <row r="26" spans="1:4" x14ac:dyDescent="0.15">
      <c r="A26" s="11">
        <f>投入係数!A26</f>
        <v>48</v>
      </c>
      <c r="B26" s="12" t="str">
        <f>投入係数!B26</f>
        <v>廃棄物処理</v>
      </c>
      <c r="C26" s="13">
        <v>0</v>
      </c>
      <c r="D26" s="13">
        <v>0</v>
      </c>
    </row>
    <row r="27" spans="1:4" x14ac:dyDescent="0.15">
      <c r="A27" s="11">
        <f>投入係数!A27</f>
        <v>51</v>
      </c>
      <c r="B27" s="12" t="str">
        <f>投入係数!B27</f>
        <v>商業</v>
      </c>
      <c r="C27" s="13">
        <v>-173.03460000000001</v>
      </c>
      <c r="D27" s="13">
        <v>0</v>
      </c>
    </row>
    <row r="28" spans="1:4" x14ac:dyDescent="0.15">
      <c r="A28" s="11">
        <f>投入係数!A28</f>
        <v>53</v>
      </c>
      <c r="B28" s="12" t="str">
        <f>投入係数!B28</f>
        <v>金融・保険</v>
      </c>
      <c r="C28" s="13">
        <v>0</v>
      </c>
      <c r="D28" s="13">
        <v>0</v>
      </c>
    </row>
    <row r="29" spans="1:4" x14ac:dyDescent="0.15">
      <c r="A29" s="14">
        <f>投入係数!A29</f>
        <v>55</v>
      </c>
      <c r="B29" s="15" t="str">
        <f>投入係数!B29</f>
        <v>不動産</v>
      </c>
      <c r="C29" s="16">
        <v>0</v>
      </c>
      <c r="D29" s="16">
        <v>0</v>
      </c>
    </row>
    <row r="30" spans="1:4" x14ac:dyDescent="0.15">
      <c r="A30" s="11">
        <f>投入係数!A30</f>
        <v>57</v>
      </c>
      <c r="B30" s="12" t="str">
        <f>投入係数!B30</f>
        <v>運輸・郵便</v>
      </c>
      <c r="C30" s="13">
        <v>0</v>
      </c>
      <c r="D30" s="13">
        <v>-0.326575</v>
      </c>
    </row>
    <row r="31" spans="1:4" x14ac:dyDescent="0.15">
      <c r="A31" s="11">
        <f>投入係数!A31</f>
        <v>59</v>
      </c>
      <c r="B31" s="12" t="str">
        <f>投入係数!B31</f>
        <v>情報通信</v>
      </c>
      <c r="C31" s="13">
        <v>4.1769000000000001E-2</v>
      </c>
      <c r="D31" s="13">
        <v>4.1079999999999997E-3</v>
      </c>
    </row>
    <row r="32" spans="1:4" x14ac:dyDescent="0.15">
      <c r="A32" s="11">
        <f>投入係数!A32</f>
        <v>61</v>
      </c>
      <c r="B32" s="12" t="str">
        <f>投入係数!B32</f>
        <v>公務</v>
      </c>
      <c r="C32" s="13">
        <v>0</v>
      </c>
      <c r="D32" s="13">
        <v>0</v>
      </c>
    </row>
    <row r="33" spans="1:6" x14ac:dyDescent="0.15">
      <c r="A33" s="17">
        <f>投入係数!A33</f>
        <v>63</v>
      </c>
      <c r="B33" s="18" t="str">
        <f>投入係数!B33</f>
        <v>教育・研究</v>
      </c>
      <c r="C33" s="19">
        <v>0</v>
      </c>
      <c r="D33" s="19">
        <v>1.4E-5</v>
      </c>
    </row>
    <row r="34" spans="1:6" x14ac:dyDescent="0.15">
      <c r="A34" s="14">
        <f>投入係数!A34</f>
        <v>64</v>
      </c>
      <c r="B34" s="15" t="str">
        <f>投入係数!B34</f>
        <v>医療・福祉</v>
      </c>
      <c r="C34" s="16">
        <v>0</v>
      </c>
      <c r="D34" s="16">
        <v>0</v>
      </c>
    </row>
    <row r="35" spans="1:6" x14ac:dyDescent="0.15">
      <c r="A35" s="11">
        <f>投入係数!A35</f>
        <v>65</v>
      </c>
      <c r="B35" s="12" t="str">
        <f>投入係数!B35</f>
        <v>その他の非営利団体サービス</v>
      </c>
      <c r="C35" s="13">
        <v>0</v>
      </c>
      <c r="D35" s="13">
        <v>0</v>
      </c>
    </row>
    <row r="36" spans="1:6" x14ac:dyDescent="0.15">
      <c r="A36" s="11">
        <f>投入係数!A36</f>
        <v>66</v>
      </c>
      <c r="B36" s="12" t="str">
        <f>投入係数!B36</f>
        <v>対事業所サービス</v>
      </c>
      <c r="C36" s="13">
        <v>0</v>
      </c>
      <c r="D36" s="13">
        <v>0</v>
      </c>
    </row>
    <row r="37" spans="1:6" x14ac:dyDescent="0.15">
      <c r="A37" s="11">
        <f>投入係数!A37</f>
        <v>67</v>
      </c>
      <c r="B37" s="12" t="str">
        <f>投入係数!B37</f>
        <v>対個人サービス</v>
      </c>
      <c r="C37" s="13">
        <v>1.8E-5</v>
      </c>
      <c r="D37" s="13">
        <v>6.0000000000000002E-6</v>
      </c>
    </row>
    <row r="38" spans="1:6" x14ac:dyDescent="0.15">
      <c r="A38" s="17">
        <f>投入係数!A38</f>
        <v>68</v>
      </c>
      <c r="B38" s="18" t="str">
        <f>投入係数!B38</f>
        <v>事務用品</v>
      </c>
      <c r="C38" s="19">
        <v>0</v>
      </c>
      <c r="D38" s="19">
        <v>0</v>
      </c>
    </row>
    <row r="39" spans="1:6" x14ac:dyDescent="0.15">
      <c r="A39" s="20">
        <f>投入係数!A39</f>
        <v>69</v>
      </c>
      <c r="B39" s="21" t="str">
        <f>投入係数!B39</f>
        <v>分類不明</v>
      </c>
      <c r="C39" s="22">
        <v>2.3505000000000002E-2</v>
      </c>
      <c r="D39" s="22">
        <v>3.0098E-2</v>
      </c>
    </row>
    <row r="41" spans="1:6" x14ac:dyDescent="0.15">
      <c r="A41" s="23" t="s">
        <v>454</v>
      </c>
      <c r="C41" s="23"/>
      <c r="D41" s="23"/>
      <c r="E41" s="23"/>
      <c r="F41" s="23"/>
    </row>
    <row r="42" spans="1:6" x14ac:dyDescent="0.15">
      <c r="B42" s="23" t="s">
        <v>280</v>
      </c>
      <c r="C42" s="23"/>
      <c r="D42" s="23"/>
      <c r="E42" s="23"/>
      <c r="F42" s="23"/>
    </row>
  </sheetData>
  <phoneticPr fontId="7"/>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S41"/>
  <sheetViews>
    <sheetView workbookViewId="0"/>
  </sheetViews>
  <sheetFormatPr defaultRowHeight="11.25" x14ac:dyDescent="0.15"/>
  <cols>
    <col min="1" max="1" width="4" customWidth="1"/>
    <col min="2" max="2" width="27.1640625" bestFit="1" customWidth="1"/>
    <col min="3" max="9" width="10.33203125" customWidth="1"/>
    <col min="11" max="11" width="14.33203125" customWidth="1"/>
    <col min="19" max="19" width="10" bestFit="1" customWidth="1"/>
  </cols>
  <sheetData>
    <row r="1" spans="1:19" x14ac:dyDescent="0.15">
      <c r="A1" t="s">
        <v>33</v>
      </c>
    </row>
    <row r="3" spans="1:19" ht="22.5" x14ac:dyDescent="0.15">
      <c r="A3" s="9"/>
      <c r="B3" s="10"/>
      <c r="C3" s="7" t="s">
        <v>113</v>
      </c>
      <c r="D3" s="24" t="s">
        <v>35</v>
      </c>
      <c r="E3" s="24" t="s">
        <v>36</v>
      </c>
      <c r="F3" s="24" t="s">
        <v>37</v>
      </c>
      <c r="G3" s="24" t="s">
        <v>34</v>
      </c>
      <c r="H3" s="24" t="s">
        <v>245</v>
      </c>
      <c r="I3" s="24" t="s">
        <v>38</v>
      </c>
      <c r="K3" s="307" t="s">
        <v>246</v>
      </c>
      <c r="L3" s="307"/>
    </row>
    <row r="4" spans="1:19" x14ac:dyDescent="0.15">
      <c r="A4" s="11">
        <f>投入係数!A4</f>
        <v>1</v>
      </c>
      <c r="B4" s="12" t="str">
        <f>投入係数!B4</f>
        <v>農業</v>
      </c>
      <c r="C4" s="13">
        <f>'H27取引基本表（生産者）(36)'!AY4/'H27取引基本表（生産者）(36)'!AU4*-1</f>
        <v>0.30399645530115493</v>
      </c>
      <c r="D4" s="13">
        <f>1-C4</f>
        <v>0.69600354469884507</v>
      </c>
      <c r="E4" s="13">
        <f t="array" ref="E4:E39">TRANSPOSE(投入係数!C47:AL47)</f>
        <v>0.46001199999999998</v>
      </c>
      <c r="F4" s="13">
        <f t="array" ref="F4:F39">TRANSPOSE(投入係数!C42:AL42)</f>
        <v>0.101509</v>
      </c>
      <c r="G4" s="13">
        <f>'H27取引基本表（生産者）(36)'!BB4/'H27取引基本表（生産者）(36)'!$BB$43</f>
        <v>1.302152899269415E-2</v>
      </c>
      <c r="H4" s="25">
        <v>0.30378899999999998</v>
      </c>
      <c r="I4" s="29">
        <v>4.7107000000000003E-2</v>
      </c>
      <c r="K4" s="307" t="s">
        <v>226</v>
      </c>
      <c r="L4" s="307"/>
      <c r="S4" s="317"/>
    </row>
    <row r="5" spans="1:19" x14ac:dyDescent="0.15">
      <c r="A5" s="11">
        <f>投入係数!A5</f>
        <v>2</v>
      </c>
      <c r="B5" s="12" t="str">
        <f>投入係数!B5</f>
        <v>林業</v>
      </c>
      <c r="C5" s="13">
        <f>'H27取引基本表（生産者）(36)'!AY5/'H27取引基本表（生産者）(36)'!AU5*-1</f>
        <v>0.36762099156684752</v>
      </c>
      <c r="D5" s="13">
        <f t="shared" ref="D5:D39" si="0">1-C5</f>
        <v>0.63237900843315242</v>
      </c>
      <c r="E5" s="13">
        <v>0.570137</v>
      </c>
      <c r="F5" s="13">
        <v>0.17749699999999999</v>
      </c>
      <c r="G5" s="13">
        <f>'H27取引基本表（生産者）(36)'!BB5/'H27取引基本表（生産者）(36)'!$BB$43</f>
        <v>6.3140573258121577E-4</v>
      </c>
      <c r="H5" s="27">
        <v>6.6350999999999993E-2</v>
      </c>
      <c r="I5" s="3">
        <v>3.7294000000000001E-2</v>
      </c>
      <c r="K5" s="308" t="s">
        <v>227</v>
      </c>
      <c r="L5" s="309">
        <f>VLOOKUP(データ入力表!E6,各種係数!K6:L10,2,FALSE)</f>
        <v>9.9999999999999995E-7</v>
      </c>
      <c r="S5" s="317"/>
    </row>
    <row r="6" spans="1:19" x14ac:dyDescent="0.15">
      <c r="A6" s="11">
        <f>投入係数!A6</f>
        <v>3</v>
      </c>
      <c r="B6" s="12" t="str">
        <f>投入係数!B6</f>
        <v>漁業</v>
      </c>
      <c r="C6" s="13">
        <f>'H27取引基本表（生産者）(36)'!AY6/'H27取引基本表（生産者）(36)'!AU6*-1</f>
        <v>0.57850004270949007</v>
      </c>
      <c r="D6" s="13">
        <f t="shared" si="0"/>
        <v>0.42149995729050993</v>
      </c>
      <c r="E6" s="13">
        <v>0.48953799999999997</v>
      </c>
      <c r="F6" s="13">
        <v>0.11745</v>
      </c>
      <c r="G6" s="13">
        <f>'H27取引基本表（生産者）(36)'!BB6/'H27取引基本表（生産者）(36)'!$BB$43</f>
        <v>1.2856392108788293E-3</v>
      </c>
      <c r="H6" s="27">
        <v>9.6186999999999995E-2</v>
      </c>
      <c r="I6" s="3">
        <v>4.8057000000000002E-2</v>
      </c>
      <c r="K6" s="310" t="s">
        <v>228</v>
      </c>
      <c r="L6" s="310">
        <v>100</v>
      </c>
      <c r="S6" s="317"/>
    </row>
    <row r="7" spans="1:19" x14ac:dyDescent="0.15">
      <c r="A7" s="11">
        <f>投入係数!A7</f>
        <v>6</v>
      </c>
      <c r="B7" s="12" t="str">
        <f>投入係数!B7</f>
        <v>鉱業</v>
      </c>
      <c r="C7" s="13">
        <f>'H27取引基本表（生産者）(36)'!AY7/'H27取引基本表（生産者）(36)'!AU7*-1</f>
        <v>0.99500629348524428</v>
      </c>
      <c r="D7" s="13">
        <f t="shared" si="0"/>
        <v>4.9937065147557247E-3</v>
      </c>
      <c r="E7" s="13">
        <v>0.51363199999999998</v>
      </c>
      <c r="F7" s="13">
        <v>0.19927400000000001</v>
      </c>
      <c r="G7" s="13">
        <f>'H27取引基本表（生産者）(36)'!BB7/'H27取引基本表（生産者）(36)'!$BB$43</f>
        <v>-2.7199016172729295E-5</v>
      </c>
      <c r="H7" s="27">
        <v>2.3403E-2</v>
      </c>
      <c r="I7" s="3">
        <v>2.1772E-2</v>
      </c>
      <c r="K7" s="311" t="s">
        <v>229</v>
      </c>
      <c r="L7" s="312">
        <v>1</v>
      </c>
      <c r="S7" s="317"/>
    </row>
    <row r="8" spans="1:19" x14ac:dyDescent="0.15">
      <c r="A8" s="11">
        <f>投入係数!A8</f>
        <v>11</v>
      </c>
      <c r="B8" s="12" t="str">
        <f>投入係数!B8</f>
        <v>飲食料品</v>
      </c>
      <c r="C8" s="13">
        <f>'H27取引基本表（生産者）(36)'!AY8/'H27取引基本表（生産者）(36)'!AU8*-1</f>
        <v>0.74373435010243572</v>
      </c>
      <c r="D8" s="13">
        <f t="shared" si="0"/>
        <v>0.25626564989756428</v>
      </c>
      <c r="E8" s="13">
        <v>0.41820299999999999</v>
      </c>
      <c r="F8" s="13">
        <v>0.15396799999999999</v>
      </c>
      <c r="G8" s="13">
        <f>'H27取引基本表（生産者）(36)'!BB8/'H27取引基本表（生産者）(36)'!$BB$43</f>
        <v>0.11399544805036481</v>
      </c>
      <c r="H8" s="27">
        <v>5.3193999999999998E-2</v>
      </c>
      <c r="I8" s="3">
        <v>4.5185000000000003E-2</v>
      </c>
      <c r="K8" s="311" t="s">
        <v>230</v>
      </c>
      <c r="L8" s="313">
        <v>0.01</v>
      </c>
      <c r="S8" s="317"/>
    </row>
    <row r="9" spans="1:19" x14ac:dyDescent="0.15">
      <c r="A9" s="14">
        <f>投入係数!A9</f>
        <v>15</v>
      </c>
      <c r="B9" s="15" t="str">
        <f>投入係数!B9</f>
        <v>繊維製品</v>
      </c>
      <c r="C9" s="16">
        <f>'H27取引基本表（生産者）(36)'!AY9/'H27取引基本表（生産者）(36)'!AU9*-1</f>
        <v>0.9110343479110995</v>
      </c>
      <c r="D9" s="16">
        <f t="shared" si="0"/>
        <v>8.8965652088900504E-2</v>
      </c>
      <c r="E9" s="16">
        <v>0.41369899999999998</v>
      </c>
      <c r="F9" s="16">
        <v>0.17602699999999999</v>
      </c>
      <c r="G9" s="16">
        <f>'H27取引基本表（生産者）(36)'!BB9/'H27取引基本表（生産者）(36)'!$BB$43</f>
        <v>2.1179776754360828E-2</v>
      </c>
      <c r="H9" s="30">
        <v>0.105005</v>
      </c>
      <c r="I9" s="5">
        <v>8.3613999999999994E-2</v>
      </c>
      <c r="K9" s="311" t="s">
        <v>231</v>
      </c>
      <c r="L9" s="314">
        <v>1E-3</v>
      </c>
      <c r="S9" s="317"/>
    </row>
    <row r="10" spans="1:19" x14ac:dyDescent="0.15">
      <c r="A10" s="11">
        <f>投入係数!A10</f>
        <v>16</v>
      </c>
      <c r="B10" s="12" t="str">
        <f>投入係数!B10</f>
        <v>パルプ・紙・木製品</v>
      </c>
      <c r="C10" s="13">
        <f>'H27取引基本表（生産者）(36)'!AY10/'H27取引基本表（生産者）(36)'!AU10*-1</f>
        <v>0.87735859176383513</v>
      </c>
      <c r="D10" s="13">
        <f t="shared" si="0"/>
        <v>0.12264140823616487</v>
      </c>
      <c r="E10" s="13">
        <v>0.32378200000000001</v>
      </c>
      <c r="F10" s="13">
        <v>0.230687</v>
      </c>
      <c r="G10" s="13">
        <f>'H27取引基本表（生産者）(36)'!BB10/'H27取引基本表（生産者）(36)'!$BB$43</f>
        <v>1.6227127327337245E-3</v>
      </c>
      <c r="H10" s="27">
        <v>6.7393999999999996E-2</v>
      </c>
      <c r="I10" s="3">
        <v>4.8055E-2</v>
      </c>
      <c r="K10" s="311" t="s">
        <v>232</v>
      </c>
      <c r="L10" s="315">
        <v>9.9999999999999995E-7</v>
      </c>
      <c r="S10" s="317"/>
    </row>
    <row r="11" spans="1:19" x14ac:dyDescent="0.15">
      <c r="A11" s="11">
        <f>投入係数!A11</f>
        <v>20</v>
      </c>
      <c r="B11" s="12" t="str">
        <f>投入係数!B11</f>
        <v>化学製品</v>
      </c>
      <c r="C11" s="13">
        <f>'H27取引基本表（生産者）(36)'!AY11/'H27取引基本表（生産者）(36)'!AU11*-1</f>
        <v>0.66957573197673581</v>
      </c>
      <c r="D11" s="13">
        <f t="shared" si="0"/>
        <v>0.33042426802326419</v>
      </c>
      <c r="E11" s="13">
        <v>0.206897</v>
      </c>
      <c r="F11" s="13">
        <v>2.2426000000000001E-2</v>
      </c>
      <c r="G11" s="13">
        <f>'H27取引基本表（生産者）(36)'!BB11/'H27取引基本表（生産者）(36)'!$BB$43</f>
        <v>1.0440050939871718E-2</v>
      </c>
      <c r="H11" s="27">
        <v>3.4250000000000001E-3</v>
      </c>
      <c r="I11" s="3">
        <v>3.3210000000000002E-3</v>
      </c>
      <c r="S11" s="317"/>
    </row>
    <row r="12" spans="1:19" x14ac:dyDescent="0.15">
      <c r="A12" s="11">
        <f>投入係数!A12</f>
        <v>21</v>
      </c>
      <c r="B12" s="12" t="str">
        <f>投入係数!B12</f>
        <v>石油・石炭製品</v>
      </c>
      <c r="C12" s="13">
        <f>'H27取引基本表（生産者）(36)'!AY12/'H27取引基本表（生産者）(36)'!AU12*-1</f>
        <v>0.66886218429027455</v>
      </c>
      <c r="D12" s="13">
        <f t="shared" si="0"/>
        <v>0.33113781570972545</v>
      </c>
      <c r="E12" s="13">
        <v>0.27954899999999999</v>
      </c>
      <c r="F12" s="13">
        <v>5.2810000000000001E-3</v>
      </c>
      <c r="G12" s="13">
        <f>'H27取引基本表（生産者）(36)'!BB12/'H27取引基本表（生産者）(36)'!$BB$43</f>
        <v>2.5952232699240078E-2</v>
      </c>
      <c r="H12" s="27">
        <v>7.0200000000000004E-4</v>
      </c>
      <c r="I12" s="3">
        <v>6.8599999999999998E-4</v>
      </c>
      <c r="S12" s="317"/>
    </row>
    <row r="13" spans="1:19" x14ac:dyDescent="0.15">
      <c r="A13" s="17">
        <f>投入係数!A13</f>
        <v>25</v>
      </c>
      <c r="B13" s="18" t="str">
        <f>投入係数!B13</f>
        <v>窯業・土石製品</v>
      </c>
      <c r="C13" s="19">
        <f>'H27取引基本表（生産者）(36)'!AY13/'H27取引基本表（生産者）(36)'!AU13*-1</f>
        <v>0.53794807106065379</v>
      </c>
      <c r="D13" s="19">
        <f t="shared" si="0"/>
        <v>0.46205192893934621</v>
      </c>
      <c r="E13" s="19">
        <v>0.45327099999999998</v>
      </c>
      <c r="F13" s="19">
        <v>0.20641499999999999</v>
      </c>
      <c r="G13" s="19">
        <f>'H27取引基本表（生産者）(36)'!BB13/'H27取引基本表（生産者）(36)'!$BB$43</f>
        <v>4.9152507797860798E-4</v>
      </c>
      <c r="H13" s="31">
        <v>3.0945E-2</v>
      </c>
      <c r="I13" s="6">
        <v>2.8087999999999998E-2</v>
      </c>
      <c r="S13" s="317"/>
    </row>
    <row r="14" spans="1:19" x14ac:dyDescent="0.15">
      <c r="A14" s="11">
        <f>投入係数!A14</f>
        <v>26</v>
      </c>
      <c r="B14" s="12" t="str">
        <f>投入係数!B14</f>
        <v>鉄鋼</v>
      </c>
      <c r="C14" s="13">
        <f>'H27取引基本表（生産者）(36)'!AY14/'H27取引基本表（生産者）(36)'!AU14*-1</f>
        <v>0.2288036995036892</v>
      </c>
      <c r="D14" s="13">
        <f t="shared" si="0"/>
        <v>0.77119630049631083</v>
      </c>
      <c r="E14" s="13">
        <v>0.253969</v>
      </c>
      <c r="F14" s="13">
        <v>1.6234999999999999E-2</v>
      </c>
      <c r="G14" s="13">
        <f>'H27取引基本表（生産者）(36)'!BB14/'H27取引基本表（生産者）(36)'!$BB$43</f>
        <v>-1.5299446597160228E-4</v>
      </c>
      <c r="H14" s="27">
        <v>1.9109999999999999E-3</v>
      </c>
      <c r="I14" s="3">
        <v>1.745E-3</v>
      </c>
      <c r="S14" s="317"/>
    </row>
    <row r="15" spans="1:19" x14ac:dyDescent="0.15">
      <c r="A15" s="11">
        <f>投入係数!A15</f>
        <v>27</v>
      </c>
      <c r="B15" s="12" t="str">
        <f>投入係数!B15</f>
        <v>非鉄金属</v>
      </c>
      <c r="C15" s="13">
        <f>'H27取引基本表（生産者）(36)'!AY15/'H27取引基本表（生産者）(36)'!AU15*-1</f>
        <v>0.79235034513975333</v>
      </c>
      <c r="D15" s="13">
        <f t="shared" si="0"/>
        <v>0.20764965486024667</v>
      </c>
      <c r="E15" s="13">
        <v>0.26096999999999998</v>
      </c>
      <c r="F15" s="13">
        <v>1.6102999999999999E-2</v>
      </c>
      <c r="G15" s="13">
        <f>'H27取引基本表（生産者）(36)'!BB15/'H27取引基本表（生産者）(36)'!$BB$43</f>
        <v>-4.8569671737016601E-7</v>
      </c>
      <c r="H15" s="27">
        <v>2.032E-3</v>
      </c>
      <c r="I15" s="3">
        <v>2.0070000000000001E-3</v>
      </c>
      <c r="S15" s="317"/>
    </row>
    <row r="16" spans="1:19" x14ac:dyDescent="0.15">
      <c r="A16" s="11">
        <f>投入係数!A16</f>
        <v>28</v>
      </c>
      <c r="B16" s="12" t="str">
        <f>投入係数!B16</f>
        <v>金属製品</v>
      </c>
      <c r="C16" s="13">
        <f>'H27取引基本表（生産者）(36)'!AY16/'H27取引基本表（生産者）(36)'!AU16*-1</f>
        <v>0.73489728551741818</v>
      </c>
      <c r="D16" s="13">
        <f t="shared" si="0"/>
        <v>0.26510271448258182</v>
      </c>
      <c r="E16" s="13">
        <v>0.445212</v>
      </c>
      <c r="F16" s="13">
        <v>0.270951</v>
      </c>
      <c r="G16" s="13">
        <f>'H27取引基本表（生産者）(36)'!BB16/'H27取引基本表（生産者）(36)'!$BB$43</f>
        <v>9.7090773802296177E-4</v>
      </c>
      <c r="H16" s="27">
        <v>9.0673000000000004E-2</v>
      </c>
      <c r="I16" s="3">
        <v>7.7281000000000002E-2</v>
      </c>
      <c r="S16" s="317"/>
    </row>
    <row r="17" spans="1:19" x14ac:dyDescent="0.15">
      <c r="A17" s="11">
        <f>投入係数!A17</f>
        <v>29</v>
      </c>
      <c r="B17" s="12" t="str">
        <f>投入係数!B17</f>
        <v>一般機械</v>
      </c>
      <c r="C17" s="13">
        <f>'H27取引基本表（生産者）(36)'!AY17/'H27取引基本表（生産者）(36)'!AU17*-1</f>
        <v>0.88362595471080152</v>
      </c>
      <c r="D17" s="13">
        <f t="shared" si="0"/>
        <v>0.11637404528919848</v>
      </c>
      <c r="E17" s="13">
        <v>0.395845</v>
      </c>
      <c r="F17" s="13">
        <v>0.13978499999999999</v>
      </c>
      <c r="G17" s="13">
        <f>'H27取引基本表（生産者）(36)'!BB17/'H27取引基本表（生産者）(36)'!$BB$43</f>
        <v>3.5892987413655266E-4</v>
      </c>
      <c r="H17" s="27">
        <v>3.6438999999999999E-2</v>
      </c>
      <c r="I17" s="3">
        <v>3.3715000000000002E-2</v>
      </c>
      <c r="S17" s="317"/>
    </row>
    <row r="18" spans="1:19" x14ac:dyDescent="0.15">
      <c r="A18" s="11">
        <f>投入係数!A18</f>
        <v>32</v>
      </c>
      <c r="B18" s="12" t="str">
        <f>投入係数!B18</f>
        <v>電子部品</v>
      </c>
      <c r="C18" s="13">
        <f>'H27取引基本表（生産者）(36)'!AY18/'H27取引基本表（生産者）(36)'!AU18*-1</f>
        <v>0.89056193388755478</v>
      </c>
      <c r="D18" s="13">
        <f t="shared" si="0"/>
        <v>0.10943806611244522</v>
      </c>
      <c r="E18" s="13">
        <v>0.42114299999999999</v>
      </c>
      <c r="F18" s="13">
        <v>0.239007</v>
      </c>
      <c r="G18" s="13">
        <f>'H27取引基本表（生産者）(36)'!BB18/'H27取引基本表（生産者）(36)'!$BB$43</f>
        <v>3.6281544787551397E-4</v>
      </c>
      <c r="H18" s="27">
        <v>3.3541000000000001E-2</v>
      </c>
      <c r="I18" s="3">
        <v>3.3236000000000002E-2</v>
      </c>
      <c r="S18" s="317"/>
    </row>
    <row r="19" spans="1:19" x14ac:dyDescent="0.15">
      <c r="A19" s="14">
        <f>投入係数!A19</f>
        <v>33</v>
      </c>
      <c r="B19" s="15" t="str">
        <f>投入係数!B19</f>
        <v>電気機械</v>
      </c>
      <c r="C19" s="16">
        <f>'H27取引基本表（生産者）(36)'!AY19/'H27取引基本表（生産者）(36)'!AU19*-1</f>
        <v>0.93431203950586117</v>
      </c>
      <c r="D19" s="16">
        <f t="shared" si="0"/>
        <v>6.5687960494138831E-2</v>
      </c>
      <c r="E19" s="16">
        <v>0.37705100000000003</v>
      </c>
      <c r="F19" s="16">
        <v>0.222467</v>
      </c>
      <c r="G19" s="16">
        <f>'H27取引基本表（生産者）(36)'!BB19/'H27取引基本表（生産者）(36)'!$BB$43</f>
        <v>1.0874749501918017E-2</v>
      </c>
      <c r="H19" s="30">
        <v>5.6640000000000003E-2</v>
      </c>
      <c r="I19" s="5">
        <v>5.3127000000000001E-2</v>
      </c>
      <c r="S19" s="317"/>
    </row>
    <row r="20" spans="1:19" x14ac:dyDescent="0.15">
      <c r="A20" s="11">
        <f>投入係数!A20</f>
        <v>34</v>
      </c>
      <c r="B20" s="12" t="str">
        <f>投入係数!B20</f>
        <v>情報･通信機器</v>
      </c>
      <c r="C20" s="13">
        <f>'H27取引基本表（生産者）(36)'!AY20/'H27取引基本表（生産者）(36)'!AU20*-1</f>
        <v>0.93858024691358022</v>
      </c>
      <c r="D20" s="13">
        <f t="shared" si="0"/>
        <v>6.1419753086419782E-2</v>
      </c>
      <c r="E20" s="13">
        <v>0.387015</v>
      </c>
      <c r="F20" s="13">
        <v>0.20969199999999999</v>
      </c>
      <c r="G20" s="13">
        <f>'H27取引基本表（生産者）(36)'!BB20/'H27取引基本表（生産者）(36)'!$BB$43</f>
        <v>1.0038379754606591E-2</v>
      </c>
      <c r="H20" s="27">
        <v>3.2562000000000001E-2</v>
      </c>
      <c r="I20" s="3">
        <v>3.2051999999999997E-2</v>
      </c>
      <c r="S20" s="317"/>
    </row>
    <row r="21" spans="1:19" x14ac:dyDescent="0.15">
      <c r="A21" s="11">
        <f>投入係数!A21</f>
        <v>35</v>
      </c>
      <c r="B21" s="12" t="str">
        <f>投入係数!B21</f>
        <v>輸送機械</v>
      </c>
      <c r="C21" s="13">
        <f>'H27取引基本表（生産者）(36)'!AY21/'H27取引基本表（生産者）(36)'!AU21*-1</f>
        <v>0.71523263127605341</v>
      </c>
      <c r="D21" s="13">
        <f t="shared" si="0"/>
        <v>0.28476736872394659</v>
      </c>
      <c r="E21" s="13">
        <v>0.23452500000000001</v>
      </c>
      <c r="F21" s="13">
        <v>7.3922000000000002E-2</v>
      </c>
      <c r="G21" s="13">
        <f>'H27取引基本表（生産者）(36)'!BB21/'H27取引基本表（生産者）(36)'!$BB$43</f>
        <v>2.3780682675878066E-2</v>
      </c>
      <c r="H21" s="27">
        <v>1.2843E-2</v>
      </c>
      <c r="I21" s="3">
        <v>1.244E-2</v>
      </c>
      <c r="S21" s="317"/>
    </row>
    <row r="22" spans="1:19" x14ac:dyDescent="0.15">
      <c r="A22" s="11">
        <f>投入係数!A22</f>
        <v>39</v>
      </c>
      <c r="B22" s="12" t="str">
        <f>投入係数!B22</f>
        <v>その他の製造工業製品</v>
      </c>
      <c r="C22" s="13">
        <f>'H27取引基本表（生産者）(36)'!AY22/'H27取引基本表（生産者）(36)'!AU22*-1</f>
        <v>0.75723601571478205</v>
      </c>
      <c r="D22" s="13">
        <f t="shared" si="0"/>
        <v>0.24276398428521795</v>
      </c>
      <c r="E22" s="13">
        <v>0.39385399999999998</v>
      </c>
      <c r="F22" s="13">
        <v>0.22426499999999999</v>
      </c>
      <c r="G22" s="13">
        <f>'H27取引基本表（生産者）(36)'!BB22/'H27取引基本表（生産者）(36)'!$BB$43</f>
        <v>1.7083896336778218E-2</v>
      </c>
      <c r="H22" s="27">
        <v>5.5399999999999998E-2</v>
      </c>
      <c r="I22" s="3">
        <v>4.6937E-2</v>
      </c>
      <c r="S22" s="317"/>
    </row>
    <row r="23" spans="1:19" x14ac:dyDescent="0.15">
      <c r="A23" s="17">
        <f>投入係数!A23</f>
        <v>41</v>
      </c>
      <c r="B23" s="18" t="str">
        <f>投入係数!B23</f>
        <v>建設</v>
      </c>
      <c r="C23" s="19">
        <f>'H27取引基本表（生産者）(36)'!AY23/'H27取引基本表（生産者）(36)'!AU23*-1</f>
        <v>4.7413183572049052E-2</v>
      </c>
      <c r="D23" s="19">
        <f t="shared" si="0"/>
        <v>0.95258681642795096</v>
      </c>
      <c r="E23" s="19">
        <v>0.477522</v>
      </c>
      <c r="F23" s="19">
        <v>0.36487000000000003</v>
      </c>
      <c r="G23" s="13">
        <f>'H27取引基本表（生産者）(36)'!BB23/'H27取引基本表（生産者）(36)'!$BB$43</f>
        <v>0</v>
      </c>
      <c r="H23" s="31">
        <v>0.13810800000000001</v>
      </c>
      <c r="I23" s="6">
        <v>9.7782999999999995E-2</v>
      </c>
      <c r="S23" s="317"/>
    </row>
    <row r="24" spans="1:19" x14ac:dyDescent="0.15">
      <c r="A24" s="11">
        <f>投入係数!A24</f>
        <v>46</v>
      </c>
      <c r="B24" s="12" t="str">
        <f>投入係数!B24</f>
        <v>電力・ガス・熱供給</v>
      </c>
      <c r="C24" s="13">
        <f>'H27取引基本表（生産者）(36)'!AY24/'H27取引基本表（生産者）(36)'!AU24*-1</f>
        <v>0.39582698807029387</v>
      </c>
      <c r="D24" s="13">
        <f t="shared" si="0"/>
        <v>0.60417301192970618</v>
      </c>
      <c r="E24" s="13">
        <v>0.36437700000000001</v>
      </c>
      <c r="F24" s="13">
        <v>6.9545999999999997E-2</v>
      </c>
      <c r="G24" s="16">
        <f>'H27取引基本表（生産者）(36)'!BB24/'H27取引基本表（生産者）(36)'!$BB$43</f>
        <v>2.534559749924474E-2</v>
      </c>
      <c r="H24" s="27">
        <v>7.0800000000000004E-3</v>
      </c>
      <c r="I24" s="3">
        <v>6.9569999999999996E-3</v>
      </c>
      <c r="S24" s="317"/>
    </row>
    <row r="25" spans="1:19" x14ac:dyDescent="0.15">
      <c r="A25" s="11">
        <f>投入係数!A25</f>
        <v>47</v>
      </c>
      <c r="B25" s="12" t="str">
        <f>投入係数!B25</f>
        <v>水道</v>
      </c>
      <c r="C25" s="13">
        <f>'H27取引基本表（生産者）(36)'!AY25/'H27取引基本表（生産者）(36)'!AU25*-1</f>
        <v>0</v>
      </c>
      <c r="D25" s="13">
        <f t="shared" si="0"/>
        <v>1</v>
      </c>
      <c r="E25" s="13">
        <v>0.53801399999999999</v>
      </c>
      <c r="F25" s="13">
        <v>0.147531</v>
      </c>
      <c r="G25" s="13">
        <f>'H27取引基本表（生産者）(36)'!BB25/'H27取引基本表（生産者）(36)'!$BB$43</f>
        <v>7.7211207160335282E-3</v>
      </c>
      <c r="H25" s="27">
        <v>4.4311000000000003E-2</v>
      </c>
      <c r="I25" s="3">
        <v>4.4283999999999997E-2</v>
      </c>
      <c r="S25" s="317"/>
    </row>
    <row r="26" spans="1:19" x14ac:dyDescent="0.15">
      <c r="A26" s="11">
        <f>投入係数!A26</f>
        <v>48</v>
      </c>
      <c r="B26" s="12" t="str">
        <f>投入係数!B26</f>
        <v>廃棄物処理</v>
      </c>
      <c r="C26" s="13">
        <f>'H27取引基本表（生産者）(36)'!AY26/'H27取引基本表（生産者）(36)'!AU26*-1</f>
        <v>6.0371782977699892E-2</v>
      </c>
      <c r="D26" s="13">
        <f t="shared" si="0"/>
        <v>0.93962821702230015</v>
      </c>
      <c r="E26" s="13">
        <v>0.66197799999999996</v>
      </c>
      <c r="F26" s="13">
        <v>0.40787600000000002</v>
      </c>
      <c r="G26" s="13">
        <f>'H27取引基本表（生産者）(36)'!BB26/'H27取引基本表（生産者）(36)'!$BB$43</f>
        <v>7.7080069046645341E-4</v>
      </c>
      <c r="H26" s="27">
        <v>0.144487</v>
      </c>
      <c r="I26" s="3">
        <v>0.13186400000000001</v>
      </c>
      <c r="S26" s="317"/>
    </row>
    <row r="27" spans="1:19" x14ac:dyDescent="0.15">
      <c r="A27" s="11">
        <f>投入係数!A27</f>
        <v>51</v>
      </c>
      <c r="B27" s="12" t="str">
        <f>投入係数!B27</f>
        <v>商業</v>
      </c>
      <c r="C27" s="13">
        <f>'H27取引基本表（生産者）(36)'!AY27/'H27取引基本表（生産者）(36)'!AU27*-1</f>
        <v>0.57887320062823022</v>
      </c>
      <c r="D27" s="13">
        <f t="shared" si="0"/>
        <v>0.42112679937176978</v>
      </c>
      <c r="E27" s="13">
        <v>0.70593600000000001</v>
      </c>
      <c r="F27" s="13">
        <v>0.46028599999999997</v>
      </c>
      <c r="G27" s="13">
        <f>'H27取引基本表（生産者）(36)'!BB27/'H27取引基本表（生産者）(36)'!$BB$43</f>
        <v>0.19223293237450326</v>
      </c>
      <c r="H27" s="27">
        <v>0.153915</v>
      </c>
      <c r="I27" s="3">
        <v>0.127527</v>
      </c>
      <c r="S27" s="317"/>
    </row>
    <row r="28" spans="1:19" x14ac:dyDescent="0.15">
      <c r="A28" s="11">
        <f>投入係数!A28</f>
        <v>53</v>
      </c>
      <c r="B28" s="12" t="str">
        <f>投入係数!B28</f>
        <v>金融・保険</v>
      </c>
      <c r="C28" s="13">
        <f>'H27取引基本表（生産者）(36)'!AY28/'H27取引基本表（生産者）(36)'!AU28*-1</f>
        <v>0.25014993341939679</v>
      </c>
      <c r="D28" s="13">
        <f t="shared" si="0"/>
        <v>0.74985006658060316</v>
      </c>
      <c r="E28" s="13">
        <v>0.68148200000000003</v>
      </c>
      <c r="F28" s="13">
        <v>0.33348299999999997</v>
      </c>
      <c r="G28" s="19">
        <f>'H27取引基本表（生産者）(36)'!BB28/'H27取引基本表（生産者）(36)'!$BB$43</f>
        <v>7.194868322762954E-2</v>
      </c>
      <c r="H28" s="27">
        <v>4.5137999999999998E-2</v>
      </c>
      <c r="I28" s="3">
        <v>4.1188000000000002E-2</v>
      </c>
      <c r="S28" s="317"/>
    </row>
    <row r="29" spans="1:19" x14ac:dyDescent="0.15">
      <c r="A29" s="14">
        <f>投入係数!A29</f>
        <v>55</v>
      </c>
      <c r="B29" s="15" t="str">
        <f>投入係数!B29</f>
        <v>不動産</v>
      </c>
      <c r="C29" s="16">
        <f>'H27取引基本表（生産者）(36)'!AY29/'H27取引基本表（生産者）(36)'!AU29*-1</f>
        <v>5.2115255109375829E-3</v>
      </c>
      <c r="D29" s="16">
        <f t="shared" si="0"/>
        <v>0.99478847448906238</v>
      </c>
      <c r="E29" s="16">
        <v>0.85026999999999997</v>
      </c>
      <c r="F29" s="16">
        <v>4.0515000000000002E-2</v>
      </c>
      <c r="G29" s="13">
        <f>'H27取引基本表（生産者）(36)'!BB42/'H27取引基本表（生産者）(36)'!$BB$43</f>
        <v>5.8934925382413308E-2</v>
      </c>
      <c r="H29" s="30">
        <v>9.9970000000000007E-3</v>
      </c>
      <c r="I29" s="5">
        <v>3.8869999999999998E-3</v>
      </c>
      <c r="S29" s="317"/>
    </row>
    <row r="30" spans="1:19" x14ac:dyDescent="0.15">
      <c r="A30" s="11">
        <f>投入係数!A30</f>
        <v>57</v>
      </c>
      <c r="B30" s="12" t="str">
        <f>投入係数!B30</f>
        <v>運輸・郵便</v>
      </c>
      <c r="C30" s="13">
        <f>'H27取引基本表（生産者）(36)'!AY30/'H27取引基本表（生産者）(36)'!AU30*-1</f>
        <v>0.53514971052303251</v>
      </c>
      <c r="D30" s="13">
        <f t="shared" si="0"/>
        <v>0.46485028947696749</v>
      </c>
      <c r="E30" s="13">
        <v>0.47875600000000001</v>
      </c>
      <c r="F30" s="13">
        <v>0.23637900000000001</v>
      </c>
      <c r="G30" s="13">
        <f>'H27取引基本表（生産者）(36)'!BB30/'H27取引基本表（生産者）(36)'!$BB$43</f>
        <v>6.7353506584590397E-2</v>
      </c>
      <c r="H30" s="27">
        <v>5.1264999999999998E-2</v>
      </c>
      <c r="I30" s="3">
        <v>4.6239000000000002E-2</v>
      </c>
      <c r="S30" s="317"/>
    </row>
    <row r="31" spans="1:19" x14ac:dyDescent="0.15">
      <c r="A31" s="11">
        <f>投入係数!A31</f>
        <v>59</v>
      </c>
      <c r="B31" s="12" t="str">
        <f>投入係数!B31</f>
        <v>情報通信</v>
      </c>
      <c r="C31" s="13">
        <f>'H27取引基本表（生産者）(36)'!AY31/'H27取引基本表（生産者）(36)'!AU31*-1</f>
        <v>0.41687580090233828</v>
      </c>
      <c r="D31" s="13">
        <f t="shared" si="0"/>
        <v>0.58312419909766167</v>
      </c>
      <c r="E31" s="13">
        <v>0.53522199999999998</v>
      </c>
      <c r="F31" s="13">
        <v>0.156359</v>
      </c>
      <c r="G31" s="13">
        <f>'H27取引基本表（生産者）(36)'!BB31/'H27取引基本表（生産者）(36)'!$BB$43</f>
        <v>6.0030657176800402E-2</v>
      </c>
      <c r="H31" s="27">
        <v>3.1399999999999997E-2</v>
      </c>
      <c r="I31" s="3">
        <v>2.7632E-2</v>
      </c>
      <c r="S31" s="317"/>
    </row>
    <row r="32" spans="1:19" x14ac:dyDescent="0.15">
      <c r="A32" s="11">
        <f>投入係数!A32</f>
        <v>61</v>
      </c>
      <c r="B32" s="12" t="str">
        <f>投入係数!B32</f>
        <v>公務</v>
      </c>
      <c r="C32" s="13">
        <f>'H27取引基本表（生産者）(36)'!AY32/'H27取引基本表（生産者）(36)'!AU32*-1</f>
        <v>0</v>
      </c>
      <c r="D32" s="13">
        <f t="shared" si="0"/>
        <v>1</v>
      </c>
      <c r="E32" s="13">
        <v>0.71802100000000002</v>
      </c>
      <c r="F32" s="13">
        <v>0.41886699999999999</v>
      </c>
      <c r="G32" s="13">
        <f>'H27取引基本表（生産者）(36)'!BB32/'H27取引基本表（生産者）(36)'!$BB$43</f>
        <v>5.9774695006746328E-3</v>
      </c>
      <c r="H32" s="27">
        <v>5.9193999999999997E-2</v>
      </c>
      <c r="I32" s="3">
        <v>5.9193999999999997E-2</v>
      </c>
      <c r="S32" s="317"/>
    </row>
    <row r="33" spans="1:19" x14ac:dyDescent="0.15">
      <c r="A33" s="17">
        <f>投入係数!A33</f>
        <v>63</v>
      </c>
      <c r="B33" s="18" t="str">
        <f>投入係数!B33</f>
        <v>教育・研究</v>
      </c>
      <c r="C33" s="19">
        <f>'H27取引基本表（生産者）(36)'!AY33/'H27取引基本表（生産者）(36)'!AU33*-1</f>
        <v>0.31285763713304765</v>
      </c>
      <c r="D33" s="19">
        <f t="shared" si="0"/>
        <v>0.68714236286695241</v>
      </c>
      <c r="E33" s="19">
        <v>0.79669699999999999</v>
      </c>
      <c r="F33" s="19">
        <v>0.596105</v>
      </c>
      <c r="G33" s="13">
        <f>'H27取引基本表（生産者）(36)'!BB33/'H27取引基本表（生産者）(36)'!$BB$43</f>
        <v>2.1646531299753559E-2</v>
      </c>
      <c r="H33" s="31">
        <v>7.7635999999999997E-2</v>
      </c>
      <c r="I33" s="6">
        <v>7.6626E-2</v>
      </c>
      <c r="S33" s="317"/>
    </row>
    <row r="34" spans="1:19" x14ac:dyDescent="0.15">
      <c r="A34" s="14">
        <f>投入係数!A34</f>
        <v>64</v>
      </c>
      <c r="B34" s="15" t="str">
        <f>投入係数!B34</f>
        <v>医療・福祉</v>
      </c>
      <c r="C34" s="13">
        <f>'H27取引基本表（生産者）(36)'!AY34/'H27取引基本表（生産者）(36)'!AU34*-1</f>
        <v>2.7900602693348087E-2</v>
      </c>
      <c r="D34" s="16">
        <f t="shared" si="0"/>
        <v>0.97209939730665196</v>
      </c>
      <c r="E34" s="16">
        <v>0.63212400000000002</v>
      </c>
      <c r="F34" s="16">
        <v>0.53967699999999996</v>
      </c>
      <c r="G34" s="16">
        <f>'H27取引基本表（生産者）(36)'!BB34/'H27取引基本表（生産者）(36)'!$BB$43</f>
        <v>4.3767102595660398E-2</v>
      </c>
      <c r="H34" s="27">
        <v>0.10956200000000001</v>
      </c>
      <c r="I34" s="3">
        <v>0.103711</v>
      </c>
      <c r="S34" s="317"/>
    </row>
    <row r="35" spans="1:19" x14ac:dyDescent="0.15">
      <c r="A35" s="11">
        <f>投入係数!A35</f>
        <v>65</v>
      </c>
      <c r="B35" s="12" t="str">
        <f>投入係数!B35</f>
        <v>その他の非営利団体サービス</v>
      </c>
      <c r="C35" s="13">
        <f>'H27取引基本表（生産者）(36)'!AY35/'H27取引基本表（生産者）(36)'!AU35*-1</f>
        <v>5.4337314171333466E-2</v>
      </c>
      <c r="D35" s="13">
        <f t="shared" si="0"/>
        <v>0.94566268582866653</v>
      </c>
      <c r="E35" s="13">
        <v>0.60416000000000003</v>
      </c>
      <c r="F35" s="13">
        <v>0.45696199999999998</v>
      </c>
      <c r="G35" s="13">
        <f>'H27取引基本表（生産者）(36)'!BB35/'H27取引基本表（生産者）(36)'!$BB$43</f>
        <v>1.0342425899680315E-2</v>
      </c>
      <c r="H35" s="27">
        <v>0.102356</v>
      </c>
      <c r="I35" s="3">
        <v>7.2078000000000003E-2</v>
      </c>
      <c r="S35" s="317"/>
    </row>
    <row r="36" spans="1:19" x14ac:dyDescent="0.15">
      <c r="A36" s="11">
        <f>投入係数!A36</f>
        <v>66</v>
      </c>
      <c r="B36" s="12" t="str">
        <f>投入係数!B36</f>
        <v>対事業所サービス</v>
      </c>
      <c r="C36" s="13">
        <f>'H27取引基本表（生産者）(36)'!AY36/'H27取引基本表（生産者）(36)'!AU36*-1</f>
        <v>0.52165225018257622</v>
      </c>
      <c r="D36" s="13">
        <f t="shared" si="0"/>
        <v>0.47834774981742378</v>
      </c>
      <c r="E36" s="13">
        <v>0.637602</v>
      </c>
      <c r="F36" s="13">
        <v>0.46322200000000002</v>
      </c>
      <c r="G36" s="13">
        <f>'H27取引基本表（生産者）(36)'!BB36/'H27取引基本表（生産者）(36)'!$BB$43</f>
        <v>1.0705241347555829E-2</v>
      </c>
      <c r="H36" s="27">
        <v>0.16844000000000001</v>
      </c>
      <c r="I36" s="3">
        <v>0.13272999999999999</v>
      </c>
      <c r="S36" s="317"/>
    </row>
    <row r="37" spans="1:19" x14ac:dyDescent="0.15">
      <c r="A37" s="11">
        <f>投入係数!A37</f>
        <v>67</v>
      </c>
      <c r="B37" s="12" t="str">
        <f>投入係数!B37</f>
        <v>対個人サービス</v>
      </c>
      <c r="C37" s="13">
        <f>'H27取引基本表（生産者）(36)'!AY37/'H27取引基本表（生産者）(36)'!AU37*-1</f>
        <v>0.45511531284560763</v>
      </c>
      <c r="D37" s="13">
        <f t="shared" si="0"/>
        <v>0.54488468715439242</v>
      </c>
      <c r="E37" s="13">
        <v>0.54392799999999997</v>
      </c>
      <c r="F37" s="13">
        <v>0.26046599999999998</v>
      </c>
      <c r="G37" s="13">
        <f>'H27取引基本表（生産者）(36)'!BB37/'H27取引基本表（生産者）(36)'!$BB$43</f>
        <v>0.17126880496265479</v>
      </c>
      <c r="H37" s="27">
        <v>0.166764</v>
      </c>
      <c r="I37" s="3">
        <v>0.12906000000000001</v>
      </c>
      <c r="S37" s="317"/>
    </row>
    <row r="38" spans="1:19" x14ac:dyDescent="0.15">
      <c r="A38" s="17">
        <f>投入係数!A38</f>
        <v>68</v>
      </c>
      <c r="B38" s="18" t="str">
        <f>投入係数!B38</f>
        <v>事務用品</v>
      </c>
      <c r="C38" s="13">
        <f>'H27取引基本表（生産者）(36)'!AY38/'H27取引基本表（生産者）(36)'!AU38*-1</f>
        <v>0</v>
      </c>
      <c r="D38" s="19">
        <f t="shared" si="0"/>
        <v>1</v>
      </c>
      <c r="E38" s="19">
        <v>0</v>
      </c>
      <c r="F38" s="19">
        <v>0</v>
      </c>
      <c r="G38" s="19">
        <f>'H27取引基本表（生産者）(36)'!BB38/'H27取引基本表（生産者）(36)'!$BB$43</f>
        <v>0</v>
      </c>
      <c r="H38" s="6">
        <v>0</v>
      </c>
      <c r="I38" s="6">
        <v>0</v>
      </c>
      <c r="S38" s="317"/>
    </row>
    <row r="39" spans="1:19" x14ac:dyDescent="0.15">
      <c r="A39" s="20">
        <f>投入係数!A39</f>
        <v>69</v>
      </c>
      <c r="B39" s="21" t="str">
        <f>投入係数!B39</f>
        <v>分類不明</v>
      </c>
      <c r="C39" s="136">
        <f>'H27取引基本表（生産者）(36)'!AY39/'H27取引基本表（生産者）(36)'!AU39*-1</f>
        <v>0.20105095822661839</v>
      </c>
      <c r="D39" s="22">
        <f t="shared" si="0"/>
        <v>0.79894904177338155</v>
      </c>
      <c r="E39" s="22">
        <v>0.42782599999999998</v>
      </c>
      <c r="F39" s="22">
        <v>8.9130000000000008E-3</v>
      </c>
      <c r="G39" s="22">
        <f>'H27取引基本表（生産者）(36)'!BB39/'H27取引基本表（生産者）(36)'!$BB$43</f>
        <v>4.4198401280685105E-5</v>
      </c>
      <c r="H39" s="28">
        <v>1.325E-3</v>
      </c>
      <c r="I39" s="4">
        <v>1.214E-3</v>
      </c>
      <c r="S39" s="317"/>
    </row>
    <row r="41" spans="1:19" x14ac:dyDescent="0.15">
      <c r="A41" t="s">
        <v>455</v>
      </c>
    </row>
  </sheetData>
  <phoneticPr fontId="7"/>
  <pageMargins left="0.7" right="0.7"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AN42"/>
  <sheetViews>
    <sheetView zoomScaleNormal="100" workbookViewId="0">
      <pane xSplit="2" ySplit="3" topLeftCell="C4" activePane="bottomRight" state="frozen"/>
      <selection activeCell="M1" sqref="M1"/>
      <selection pane="topRight" activeCell="M1" sqref="M1"/>
      <selection pane="bottomLeft" activeCell="M1" sqref="M1"/>
      <selection pane="bottomRight"/>
    </sheetView>
  </sheetViews>
  <sheetFormatPr defaultColWidth="10.33203125" defaultRowHeight="11.25" x14ac:dyDescent="0.15"/>
  <cols>
    <col min="1" max="1" width="4.6640625" style="33" bestFit="1" customWidth="1"/>
    <col min="2" max="2" width="31.6640625" style="33" bestFit="1" customWidth="1"/>
    <col min="3" max="16384" width="10.33203125" style="33"/>
  </cols>
  <sheetData>
    <row r="1" spans="1:40" ht="21" customHeight="1" x14ac:dyDescent="0.15">
      <c r="A1" s="32" t="s">
        <v>39</v>
      </c>
      <c r="C1" s="33" t="s">
        <v>448</v>
      </c>
      <c r="J1" s="32" t="s">
        <v>40</v>
      </c>
      <c r="AN1" s="52"/>
    </row>
    <row r="2" spans="1:40" x14ac:dyDescent="0.15">
      <c r="A2" s="34"/>
      <c r="B2" s="35"/>
      <c r="C2" s="53">
        <v>1</v>
      </c>
      <c r="D2" s="54">
        <v>2</v>
      </c>
      <c r="E2" s="54">
        <v>3</v>
      </c>
      <c r="F2" s="54">
        <v>6</v>
      </c>
      <c r="G2" s="54">
        <v>11</v>
      </c>
      <c r="H2" s="54">
        <v>15</v>
      </c>
      <c r="I2" s="54">
        <v>16</v>
      </c>
      <c r="J2" s="54">
        <v>20</v>
      </c>
      <c r="K2" s="54">
        <v>21</v>
      </c>
      <c r="L2" s="54">
        <v>25</v>
      </c>
      <c r="M2" s="54">
        <v>26</v>
      </c>
      <c r="N2" s="54">
        <v>27</v>
      </c>
      <c r="O2" s="54">
        <v>28</v>
      </c>
      <c r="P2" s="54">
        <v>29</v>
      </c>
      <c r="Q2" s="54">
        <v>32</v>
      </c>
      <c r="R2" s="54">
        <v>33</v>
      </c>
      <c r="S2" s="54">
        <v>34</v>
      </c>
      <c r="T2" s="54">
        <v>35</v>
      </c>
      <c r="U2" s="54">
        <v>39</v>
      </c>
      <c r="V2" s="54">
        <v>41</v>
      </c>
      <c r="W2" s="54">
        <v>46</v>
      </c>
      <c r="X2" s="54">
        <v>47</v>
      </c>
      <c r="Y2" s="54">
        <v>48</v>
      </c>
      <c r="Z2" s="54">
        <v>51</v>
      </c>
      <c r="AA2" s="54">
        <v>53</v>
      </c>
      <c r="AB2" s="54">
        <v>55</v>
      </c>
      <c r="AC2" s="54">
        <v>57</v>
      </c>
      <c r="AD2" s="54">
        <v>59</v>
      </c>
      <c r="AE2" s="54">
        <v>61</v>
      </c>
      <c r="AF2" s="54">
        <v>63</v>
      </c>
      <c r="AG2" s="54">
        <v>64</v>
      </c>
      <c r="AH2" s="54">
        <v>65</v>
      </c>
      <c r="AI2" s="54">
        <v>66</v>
      </c>
      <c r="AJ2" s="54">
        <v>67</v>
      </c>
      <c r="AK2" s="54">
        <v>68</v>
      </c>
      <c r="AL2" s="55">
        <v>69</v>
      </c>
      <c r="AM2" s="56"/>
      <c r="AN2" s="56"/>
    </row>
    <row r="3" spans="1:40" ht="33.75" x14ac:dyDescent="0.15">
      <c r="A3" s="36"/>
      <c r="B3" s="37"/>
      <c r="C3" s="38" t="s">
        <v>0</v>
      </c>
      <c r="D3" s="39" t="s">
        <v>1</v>
      </c>
      <c r="E3" s="39" t="s">
        <v>2</v>
      </c>
      <c r="F3" s="39" t="s">
        <v>3</v>
      </c>
      <c r="G3" s="39" t="s">
        <v>4</v>
      </c>
      <c r="H3" s="39" t="s">
        <v>5</v>
      </c>
      <c r="I3" s="39" t="s">
        <v>6</v>
      </c>
      <c r="J3" s="39" t="s">
        <v>7</v>
      </c>
      <c r="K3" s="39" t="s">
        <v>248</v>
      </c>
      <c r="L3" s="39" t="s">
        <v>249</v>
      </c>
      <c r="M3" s="39" t="s">
        <v>10</v>
      </c>
      <c r="N3" s="39" t="s">
        <v>11</v>
      </c>
      <c r="O3" s="39" t="s">
        <v>12</v>
      </c>
      <c r="P3" s="39" t="s">
        <v>13</v>
      </c>
      <c r="Q3" s="39" t="s">
        <v>16</v>
      </c>
      <c r="R3" s="39" t="s">
        <v>14</v>
      </c>
      <c r="S3" s="39" t="s">
        <v>250</v>
      </c>
      <c r="T3" s="39" t="s">
        <v>17</v>
      </c>
      <c r="U3" s="39" t="s">
        <v>18</v>
      </c>
      <c r="V3" s="39" t="s">
        <v>19</v>
      </c>
      <c r="W3" s="39" t="s">
        <v>251</v>
      </c>
      <c r="X3" s="39" t="s">
        <v>237</v>
      </c>
      <c r="Y3" s="39" t="s">
        <v>238</v>
      </c>
      <c r="Z3" s="39" t="s">
        <v>21</v>
      </c>
      <c r="AA3" s="39" t="s">
        <v>22</v>
      </c>
      <c r="AB3" s="39" t="s">
        <v>23</v>
      </c>
      <c r="AC3" s="39" t="s">
        <v>247</v>
      </c>
      <c r="AD3" s="39" t="s">
        <v>25</v>
      </c>
      <c r="AE3" s="39" t="s">
        <v>26</v>
      </c>
      <c r="AF3" s="39" t="s">
        <v>27</v>
      </c>
      <c r="AG3" s="39" t="s">
        <v>241</v>
      </c>
      <c r="AH3" s="39" t="s">
        <v>242</v>
      </c>
      <c r="AI3" s="39" t="s">
        <v>252</v>
      </c>
      <c r="AJ3" s="39" t="s">
        <v>253</v>
      </c>
      <c r="AK3" s="39" t="s">
        <v>30</v>
      </c>
      <c r="AL3" s="40" t="s">
        <v>31</v>
      </c>
      <c r="AM3" s="41" t="s">
        <v>263</v>
      </c>
      <c r="AN3" s="41" t="s">
        <v>264</v>
      </c>
    </row>
    <row r="4" spans="1:40" x14ac:dyDescent="0.15">
      <c r="A4" s="91">
        <v>1</v>
      </c>
      <c r="B4" s="35" t="s">
        <v>0</v>
      </c>
      <c r="C4" s="25">
        <v>1.106865</v>
      </c>
      <c r="D4" s="42">
        <v>2.8999999999999998E-3</v>
      </c>
      <c r="E4" s="42">
        <v>4.8700000000000002E-3</v>
      </c>
      <c r="F4" s="42">
        <v>2.9E-5</v>
      </c>
      <c r="G4" s="42">
        <v>0.12522800000000001</v>
      </c>
      <c r="H4" s="42">
        <v>6.901E-3</v>
      </c>
      <c r="I4" s="42">
        <v>3.1500000000000001E-4</v>
      </c>
      <c r="J4" s="42">
        <v>2.8400000000000002E-4</v>
      </c>
      <c r="K4" s="42">
        <v>3.9999999999999998E-6</v>
      </c>
      <c r="L4" s="42">
        <v>5.1999999999999997E-5</v>
      </c>
      <c r="M4" s="42">
        <v>1.9000000000000001E-5</v>
      </c>
      <c r="N4" s="42">
        <v>1.8E-5</v>
      </c>
      <c r="O4" s="42">
        <v>1.9000000000000001E-5</v>
      </c>
      <c r="P4" s="42">
        <v>3.3000000000000003E-5</v>
      </c>
      <c r="Q4" s="42">
        <v>3.1999999999999999E-5</v>
      </c>
      <c r="R4" s="42">
        <v>3.6000000000000001E-5</v>
      </c>
      <c r="S4" s="42">
        <v>2.9E-5</v>
      </c>
      <c r="T4" s="42">
        <v>2.6999999999999999E-5</v>
      </c>
      <c r="U4" s="42">
        <v>1.6130000000000001E-3</v>
      </c>
      <c r="V4" s="42">
        <v>9.3700000000000001E-4</v>
      </c>
      <c r="W4" s="42">
        <v>2.4000000000000001E-5</v>
      </c>
      <c r="X4" s="42">
        <v>7.6000000000000004E-5</v>
      </c>
      <c r="Y4" s="42">
        <v>2.5000000000000001E-5</v>
      </c>
      <c r="Z4" s="42">
        <v>1.3100000000000001E-4</v>
      </c>
      <c r="AA4" s="42">
        <v>2.8E-5</v>
      </c>
      <c r="AB4" s="42">
        <v>1.8E-5</v>
      </c>
      <c r="AC4" s="42">
        <v>4.8000000000000001E-5</v>
      </c>
      <c r="AD4" s="42">
        <v>9.8999999999999994E-5</v>
      </c>
      <c r="AE4" s="42">
        <v>5.8999999999999998E-5</v>
      </c>
      <c r="AF4" s="42">
        <v>1.9530000000000001E-3</v>
      </c>
      <c r="AG4" s="42">
        <v>2.2599999999999999E-3</v>
      </c>
      <c r="AH4" s="42">
        <v>1.6930000000000001E-3</v>
      </c>
      <c r="AI4" s="42">
        <v>4.6E-5</v>
      </c>
      <c r="AJ4" s="42">
        <v>1.6E-2</v>
      </c>
      <c r="AK4" s="42">
        <v>1.2E-4</v>
      </c>
      <c r="AL4" s="26">
        <v>1.5200000000000001E-4</v>
      </c>
      <c r="AM4" s="29">
        <v>1.2729440000000001</v>
      </c>
      <c r="AN4" s="29">
        <v>0.99883</v>
      </c>
    </row>
    <row r="5" spans="1:40" x14ac:dyDescent="0.15">
      <c r="A5" s="106">
        <v>2</v>
      </c>
      <c r="B5" s="43" t="s">
        <v>1</v>
      </c>
      <c r="C5" s="27">
        <v>4.9399999999999997E-4</v>
      </c>
      <c r="D5" s="1">
        <v>1.144522</v>
      </c>
      <c r="E5" s="1">
        <v>3.2200000000000002E-4</v>
      </c>
      <c r="F5" s="1">
        <v>9.2999999999999997E-5</v>
      </c>
      <c r="G5" s="1">
        <v>4.0499999999999998E-4</v>
      </c>
      <c r="H5" s="1">
        <v>1.08E-4</v>
      </c>
      <c r="I5" s="1">
        <v>9.4728999999999994E-2</v>
      </c>
      <c r="J5" s="1">
        <v>7.2999999999999999E-5</v>
      </c>
      <c r="K5" s="1">
        <v>3.0000000000000001E-6</v>
      </c>
      <c r="L5" s="1">
        <v>2.5300000000000002E-4</v>
      </c>
      <c r="M5" s="1">
        <v>1.4E-5</v>
      </c>
      <c r="N5" s="1">
        <v>1.4E-5</v>
      </c>
      <c r="O5" s="1">
        <v>4.1E-5</v>
      </c>
      <c r="P5" s="1">
        <v>6.0000000000000002E-5</v>
      </c>
      <c r="Q5" s="1">
        <v>6.0000000000000002E-5</v>
      </c>
      <c r="R5" s="1">
        <v>9.2999999999999997E-5</v>
      </c>
      <c r="S5" s="1">
        <v>7.2000000000000002E-5</v>
      </c>
      <c r="T5" s="1">
        <v>6.2000000000000003E-5</v>
      </c>
      <c r="U5" s="1">
        <v>3.0200000000000002E-4</v>
      </c>
      <c r="V5" s="1">
        <v>5.5900000000000004E-4</v>
      </c>
      <c r="W5" s="1">
        <v>5.5999999999999999E-5</v>
      </c>
      <c r="X5" s="1">
        <v>8.2999999999999998E-5</v>
      </c>
      <c r="Y5" s="1">
        <v>7.2000000000000002E-5</v>
      </c>
      <c r="Z5" s="1">
        <v>1.1900000000000001E-4</v>
      </c>
      <c r="AA5" s="1">
        <v>8.8999999999999995E-5</v>
      </c>
      <c r="AB5" s="1">
        <v>1.9000000000000001E-5</v>
      </c>
      <c r="AC5" s="1">
        <v>5.5999999999999999E-5</v>
      </c>
      <c r="AD5" s="1">
        <v>2.1000000000000001E-4</v>
      </c>
      <c r="AE5" s="1">
        <v>4.8999999999999998E-5</v>
      </c>
      <c r="AF5" s="1">
        <v>1.25E-4</v>
      </c>
      <c r="AG5" s="1">
        <v>1.4799999999999999E-4</v>
      </c>
      <c r="AH5" s="1">
        <v>2.6200000000000003E-4</v>
      </c>
      <c r="AI5" s="1">
        <v>8.3999999999999995E-5</v>
      </c>
      <c r="AJ5" s="1">
        <v>8.3600000000000005E-4</v>
      </c>
      <c r="AK5" s="1">
        <v>5.0460000000000001E-3</v>
      </c>
      <c r="AL5" s="2">
        <v>4.6E-5</v>
      </c>
      <c r="AM5" s="3">
        <v>1.2495810000000001</v>
      </c>
      <c r="AN5" s="3">
        <v>0.98049799999999998</v>
      </c>
    </row>
    <row r="6" spans="1:40" x14ac:dyDescent="0.15">
      <c r="A6" s="106">
        <v>3</v>
      </c>
      <c r="B6" s="43" t="s">
        <v>2</v>
      </c>
      <c r="C6" s="27">
        <v>8.6499999999999999E-4</v>
      </c>
      <c r="D6" s="1">
        <v>2.0100000000000001E-4</v>
      </c>
      <c r="E6" s="1">
        <v>1.0256749999999999</v>
      </c>
      <c r="F6" s="1">
        <v>1.9999999999999999E-6</v>
      </c>
      <c r="G6" s="1">
        <v>2.4993000000000001E-2</v>
      </c>
      <c r="H6" s="1">
        <v>1.1E-5</v>
      </c>
      <c r="I6" s="1">
        <v>2.5999999999999998E-5</v>
      </c>
      <c r="J6" s="1">
        <v>1.1E-5</v>
      </c>
      <c r="K6" s="1">
        <v>0</v>
      </c>
      <c r="L6" s="1">
        <v>5.0000000000000004E-6</v>
      </c>
      <c r="M6" s="1">
        <v>9.9999999999999995E-7</v>
      </c>
      <c r="N6" s="1">
        <v>9.9999999999999995E-7</v>
      </c>
      <c r="O6" s="1">
        <v>9.9999999999999995E-7</v>
      </c>
      <c r="P6" s="1">
        <v>1.9999999999999999E-6</v>
      </c>
      <c r="Q6" s="1">
        <v>1.9999999999999999E-6</v>
      </c>
      <c r="R6" s="1">
        <v>1.9999999999999999E-6</v>
      </c>
      <c r="S6" s="1">
        <v>1.9999999999999999E-6</v>
      </c>
      <c r="T6" s="1">
        <v>1.9999999999999999E-6</v>
      </c>
      <c r="U6" s="1">
        <v>1.1900000000000001E-4</v>
      </c>
      <c r="V6" s="1">
        <v>3.0000000000000001E-6</v>
      </c>
      <c r="W6" s="1">
        <v>9.9999999999999995E-7</v>
      </c>
      <c r="X6" s="1">
        <v>3.0000000000000001E-6</v>
      </c>
      <c r="Y6" s="1">
        <v>1.9999999999999999E-6</v>
      </c>
      <c r="Z6" s="1">
        <v>3.0000000000000001E-6</v>
      </c>
      <c r="AA6" s="1">
        <v>1.9999999999999999E-6</v>
      </c>
      <c r="AB6" s="1">
        <v>9.9999999999999995E-7</v>
      </c>
      <c r="AC6" s="1">
        <v>3.9999999999999998E-6</v>
      </c>
      <c r="AD6" s="1">
        <v>1.1E-5</v>
      </c>
      <c r="AE6" s="1">
        <v>6.0000000000000002E-6</v>
      </c>
      <c r="AF6" s="1">
        <v>7.4999999999999993E-5</v>
      </c>
      <c r="AG6" s="1">
        <v>3.2400000000000001E-4</v>
      </c>
      <c r="AH6" s="1">
        <v>1.5999999999999999E-5</v>
      </c>
      <c r="AI6" s="1">
        <v>3.0000000000000001E-6</v>
      </c>
      <c r="AJ6" s="1">
        <v>2.3089999999999999E-3</v>
      </c>
      <c r="AK6" s="1">
        <v>6.9999999999999999E-6</v>
      </c>
      <c r="AL6" s="2">
        <v>2.5000000000000001E-5</v>
      </c>
      <c r="AM6" s="3">
        <v>1.0547169999999999</v>
      </c>
      <c r="AN6" s="3">
        <v>0.827596</v>
      </c>
    </row>
    <row r="7" spans="1:40" x14ac:dyDescent="0.15">
      <c r="A7" s="106">
        <v>6</v>
      </c>
      <c r="B7" s="43" t="s">
        <v>3</v>
      </c>
      <c r="C7" s="27">
        <v>3.6000000000000001E-5</v>
      </c>
      <c r="D7" s="1">
        <v>3.3000000000000003E-5</v>
      </c>
      <c r="E7" s="1">
        <v>5.5000000000000002E-5</v>
      </c>
      <c r="F7" s="1">
        <v>1.000113</v>
      </c>
      <c r="G7" s="1">
        <v>3.1000000000000001E-5</v>
      </c>
      <c r="H7" s="1">
        <v>4.8999999999999998E-5</v>
      </c>
      <c r="I7" s="1">
        <v>1.06E-4</v>
      </c>
      <c r="J7" s="1">
        <v>3.5100000000000002E-4</v>
      </c>
      <c r="K7" s="1">
        <v>3.117E-3</v>
      </c>
      <c r="L7" s="1">
        <v>7.8200000000000003E-4</v>
      </c>
      <c r="M7" s="1">
        <v>9.9400000000000009E-4</v>
      </c>
      <c r="N7" s="1">
        <v>2.65E-3</v>
      </c>
      <c r="O7" s="1">
        <v>2.61E-4</v>
      </c>
      <c r="P7" s="1">
        <v>7.7999999999999999E-5</v>
      </c>
      <c r="Q7" s="1">
        <v>7.7000000000000001E-5</v>
      </c>
      <c r="R7" s="1">
        <v>7.7000000000000001E-5</v>
      </c>
      <c r="S7" s="1">
        <v>5.8E-5</v>
      </c>
      <c r="T7" s="1">
        <v>1.1400000000000001E-4</v>
      </c>
      <c r="U7" s="1">
        <v>6.4999999999999994E-5</v>
      </c>
      <c r="V7" s="1">
        <v>1.0900000000000001E-4</v>
      </c>
      <c r="W7" s="1">
        <v>1.7179999999999999E-3</v>
      </c>
      <c r="X7" s="1">
        <v>7.4999999999999993E-5</v>
      </c>
      <c r="Y7" s="1">
        <v>9.7E-5</v>
      </c>
      <c r="Z7" s="1">
        <v>3.3000000000000003E-5</v>
      </c>
      <c r="AA7" s="1">
        <v>1.1E-5</v>
      </c>
      <c r="AB7" s="1">
        <v>6.0000000000000002E-6</v>
      </c>
      <c r="AC7" s="1">
        <v>1.2799999999999999E-4</v>
      </c>
      <c r="AD7" s="1">
        <v>1.5E-5</v>
      </c>
      <c r="AE7" s="1">
        <v>3.1000000000000001E-5</v>
      </c>
      <c r="AF7" s="1">
        <v>3.4E-5</v>
      </c>
      <c r="AG7" s="1">
        <v>3.6000000000000001E-5</v>
      </c>
      <c r="AH7" s="1">
        <v>1.5999999999999999E-5</v>
      </c>
      <c r="AI7" s="1">
        <v>1.4E-5</v>
      </c>
      <c r="AJ7" s="1">
        <v>5.8E-5</v>
      </c>
      <c r="AK7" s="1">
        <v>1.9000000000000001E-5</v>
      </c>
      <c r="AL7" s="2">
        <v>5.0000000000000002E-5</v>
      </c>
      <c r="AM7" s="3">
        <v>1.011498</v>
      </c>
      <c r="AN7" s="3">
        <v>0.79368300000000003</v>
      </c>
    </row>
    <row r="8" spans="1:40" x14ac:dyDescent="0.15">
      <c r="A8" s="107">
        <v>11</v>
      </c>
      <c r="B8" s="44" t="s">
        <v>4</v>
      </c>
      <c r="C8" s="31">
        <v>3.5788E-2</v>
      </c>
      <c r="D8" s="45">
        <v>8.3009999999999994E-3</v>
      </c>
      <c r="E8" s="45">
        <v>3.9837999999999998E-2</v>
      </c>
      <c r="F8" s="45">
        <v>3.0000000000000001E-5</v>
      </c>
      <c r="G8" s="45">
        <v>1.0350029999999999</v>
      </c>
      <c r="H8" s="45">
        <v>4.1599999999999997E-4</v>
      </c>
      <c r="I8" s="45">
        <v>1.0349999999999999E-3</v>
      </c>
      <c r="J8" s="45">
        <v>3.1599999999999998E-4</v>
      </c>
      <c r="K8" s="45">
        <v>3.0000000000000001E-6</v>
      </c>
      <c r="L8" s="45">
        <v>1.6200000000000001E-4</v>
      </c>
      <c r="M8" s="45">
        <v>1.0000000000000001E-5</v>
      </c>
      <c r="N8" s="45">
        <v>7.9999999999999996E-6</v>
      </c>
      <c r="O8" s="45">
        <v>1.2999999999999999E-5</v>
      </c>
      <c r="P8" s="45">
        <v>1.9000000000000001E-5</v>
      </c>
      <c r="Q8" s="45">
        <v>1.7E-5</v>
      </c>
      <c r="R8" s="45">
        <v>1.5999999999999999E-5</v>
      </c>
      <c r="S8" s="45">
        <v>1.5999999999999999E-5</v>
      </c>
      <c r="T8" s="45">
        <v>1.5999999999999999E-5</v>
      </c>
      <c r="U8" s="45">
        <v>3.1700000000000001E-4</v>
      </c>
      <c r="V8" s="45">
        <v>6.8999999999999997E-5</v>
      </c>
      <c r="W8" s="45">
        <v>1.1E-5</v>
      </c>
      <c r="X8" s="45">
        <v>3.4E-5</v>
      </c>
      <c r="Y8" s="45">
        <v>2.5999999999999998E-5</v>
      </c>
      <c r="Z8" s="45">
        <v>6.9999999999999994E-5</v>
      </c>
      <c r="AA8" s="45">
        <v>2.0999999999999999E-5</v>
      </c>
      <c r="AB8" s="45">
        <v>1.2999999999999999E-5</v>
      </c>
      <c r="AC8" s="45">
        <v>5.3999999999999998E-5</v>
      </c>
      <c r="AD8" s="45">
        <v>1.5200000000000001E-4</v>
      </c>
      <c r="AE8" s="45">
        <v>1.06E-4</v>
      </c>
      <c r="AF8" s="45">
        <v>1.745E-3</v>
      </c>
      <c r="AG8" s="45">
        <v>2.6840000000000002E-3</v>
      </c>
      <c r="AH8" s="45">
        <v>4.9200000000000003E-4</v>
      </c>
      <c r="AI8" s="45">
        <v>4.1E-5</v>
      </c>
      <c r="AJ8" s="45">
        <v>3.1413000000000003E-2</v>
      </c>
      <c r="AK8" s="45">
        <v>8.0000000000000007E-5</v>
      </c>
      <c r="AL8" s="46">
        <v>8.8099999999999995E-4</v>
      </c>
      <c r="AM8" s="6">
        <v>1.1592150000000001</v>
      </c>
      <c r="AN8" s="6">
        <v>0.90959100000000004</v>
      </c>
    </row>
    <row r="9" spans="1:40" x14ac:dyDescent="0.15">
      <c r="A9" s="106">
        <v>15</v>
      </c>
      <c r="B9" s="43" t="s">
        <v>5</v>
      </c>
      <c r="C9" s="27">
        <v>4.4700000000000002E-4</v>
      </c>
      <c r="D9" s="1">
        <v>2.3499999999999999E-4</v>
      </c>
      <c r="E9" s="1">
        <v>1.4829999999999999E-3</v>
      </c>
      <c r="F9" s="1">
        <v>3.6099999999999999E-4</v>
      </c>
      <c r="G9" s="1">
        <v>1.7100000000000001E-4</v>
      </c>
      <c r="H9" s="1">
        <v>1.0226519999999999</v>
      </c>
      <c r="I9" s="1">
        <v>5.5199999999999997E-4</v>
      </c>
      <c r="J9" s="1">
        <v>5.8E-5</v>
      </c>
      <c r="K9" s="1">
        <v>1.2E-5</v>
      </c>
      <c r="L9" s="1">
        <v>2.03E-4</v>
      </c>
      <c r="M9" s="1">
        <v>5.0000000000000002E-5</v>
      </c>
      <c r="N9" s="1">
        <v>3.4999999999999997E-5</v>
      </c>
      <c r="O9" s="1">
        <v>1.4100000000000001E-4</v>
      </c>
      <c r="P9" s="1">
        <v>1.44E-4</v>
      </c>
      <c r="Q9" s="1">
        <v>5.4600000000000004E-4</v>
      </c>
      <c r="R9" s="1">
        <v>2.1800000000000001E-4</v>
      </c>
      <c r="S9" s="1">
        <v>1.3300000000000001E-4</v>
      </c>
      <c r="T9" s="1">
        <v>2.8299999999999999E-4</v>
      </c>
      <c r="U9" s="1">
        <v>4.4900000000000002E-4</v>
      </c>
      <c r="V9" s="1">
        <v>3.1599999999999998E-4</v>
      </c>
      <c r="W9" s="1">
        <v>3.8999999999999999E-5</v>
      </c>
      <c r="X9" s="1">
        <v>1.63E-4</v>
      </c>
      <c r="Y9" s="1">
        <v>2.1699999999999999E-4</v>
      </c>
      <c r="Z9" s="1">
        <v>4.2200000000000001E-4</v>
      </c>
      <c r="AA9" s="1">
        <v>1.74E-4</v>
      </c>
      <c r="AB9" s="1">
        <v>2.0000000000000002E-5</v>
      </c>
      <c r="AC9" s="1">
        <v>3.1E-4</v>
      </c>
      <c r="AD9" s="1">
        <v>1.12E-4</v>
      </c>
      <c r="AE9" s="1">
        <v>3.3700000000000001E-4</v>
      </c>
      <c r="AF9" s="1">
        <v>5.3000000000000001E-5</v>
      </c>
      <c r="AG9" s="1">
        <v>3.2600000000000001E-4</v>
      </c>
      <c r="AH9" s="1">
        <v>2.3990000000000001E-3</v>
      </c>
      <c r="AI9" s="1">
        <v>2.3499999999999999E-4</v>
      </c>
      <c r="AJ9" s="1">
        <v>5.0299999999999997E-4</v>
      </c>
      <c r="AK9" s="1">
        <v>1.8760000000000001E-3</v>
      </c>
      <c r="AL9" s="2">
        <v>1.7100000000000001E-4</v>
      </c>
      <c r="AM9" s="3">
        <v>1.035847</v>
      </c>
      <c r="AN9" s="3">
        <v>0.81278899999999998</v>
      </c>
    </row>
    <row r="10" spans="1:40" x14ac:dyDescent="0.15">
      <c r="A10" s="106">
        <v>16</v>
      </c>
      <c r="B10" s="43" t="s">
        <v>6</v>
      </c>
      <c r="C10" s="27">
        <v>3.9020000000000001E-3</v>
      </c>
      <c r="D10" s="1">
        <v>1.506E-3</v>
      </c>
      <c r="E10" s="1">
        <v>9.0799999999999995E-4</v>
      </c>
      <c r="F10" s="1">
        <v>4.84E-4</v>
      </c>
      <c r="G10" s="1">
        <v>3.0590000000000001E-3</v>
      </c>
      <c r="H10" s="1">
        <v>1.1529999999999999E-3</v>
      </c>
      <c r="I10" s="1">
        <v>1.02841</v>
      </c>
      <c r="J10" s="1">
        <v>6.1899999999999998E-4</v>
      </c>
      <c r="K10" s="1">
        <v>3.1000000000000001E-5</v>
      </c>
      <c r="L10" s="1">
        <v>2.7360000000000002E-3</v>
      </c>
      <c r="M10" s="1">
        <v>1.4100000000000001E-4</v>
      </c>
      <c r="N10" s="1">
        <v>1.4899999999999999E-4</v>
      </c>
      <c r="O10" s="1">
        <v>4.3600000000000003E-4</v>
      </c>
      <c r="P10" s="1">
        <v>6.3900000000000003E-4</v>
      </c>
      <c r="Q10" s="1">
        <v>6.4499999999999996E-4</v>
      </c>
      <c r="R10" s="1">
        <v>1.003E-3</v>
      </c>
      <c r="S10" s="1">
        <v>7.7200000000000001E-4</v>
      </c>
      <c r="T10" s="1">
        <v>6.5399999999999996E-4</v>
      </c>
      <c r="U10" s="1">
        <v>2.7799999999999999E-3</v>
      </c>
      <c r="V10" s="1">
        <v>5.7780000000000001E-3</v>
      </c>
      <c r="W10" s="1">
        <v>6.0599999999999998E-4</v>
      </c>
      <c r="X10" s="1">
        <v>8.8599999999999996E-4</v>
      </c>
      <c r="Y10" s="1">
        <v>7.7399999999999995E-4</v>
      </c>
      <c r="Z10" s="1">
        <v>1.2830000000000001E-3</v>
      </c>
      <c r="AA10" s="1">
        <v>9.6299999999999999E-4</v>
      </c>
      <c r="AB10" s="1">
        <v>2.05E-4</v>
      </c>
      <c r="AC10" s="1">
        <v>6.0400000000000004E-4</v>
      </c>
      <c r="AD10" s="1">
        <v>2.2420000000000001E-3</v>
      </c>
      <c r="AE10" s="1">
        <v>5.0199999999999995E-4</v>
      </c>
      <c r="AF10" s="1">
        <v>8.4599999999999996E-4</v>
      </c>
      <c r="AG10" s="1">
        <v>1.0430000000000001E-3</v>
      </c>
      <c r="AH10" s="1">
        <v>2.8170000000000001E-3</v>
      </c>
      <c r="AI10" s="1">
        <v>8.9499999999999996E-4</v>
      </c>
      <c r="AJ10" s="1">
        <v>1.1529999999999999E-3</v>
      </c>
      <c r="AK10" s="1">
        <v>5.4758000000000001E-2</v>
      </c>
      <c r="AL10" s="2">
        <v>4.7699999999999999E-4</v>
      </c>
      <c r="AM10" s="3">
        <v>1.125858</v>
      </c>
      <c r="AN10" s="3">
        <v>0.88341700000000001</v>
      </c>
    </row>
    <row r="11" spans="1:40" x14ac:dyDescent="0.15">
      <c r="A11" s="106">
        <v>20</v>
      </c>
      <c r="B11" s="43" t="s">
        <v>7</v>
      </c>
      <c r="C11" s="27">
        <v>2.5822999999999999E-2</v>
      </c>
      <c r="D11" s="1">
        <v>6.6399999999999999E-4</v>
      </c>
      <c r="E11" s="1">
        <v>7.6740000000000003E-3</v>
      </c>
      <c r="F11" s="1">
        <v>9.4190000000000003E-3</v>
      </c>
      <c r="G11" s="1">
        <v>5.8609999999999999E-3</v>
      </c>
      <c r="H11" s="1">
        <v>3.8151999999999998E-2</v>
      </c>
      <c r="I11" s="1">
        <v>9.3570000000000007E-3</v>
      </c>
      <c r="J11" s="1">
        <v>1.158361</v>
      </c>
      <c r="K11" s="1">
        <v>3.5199999999999999E-4</v>
      </c>
      <c r="L11" s="1">
        <v>5.8250000000000003E-3</v>
      </c>
      <c r="M11" s="1">
        <v>1.9689999999999998E-3</v>
      </c>
      <c r="N11" s="1">
        <v>1.3979999999999999E-3</v>
      </c>
      <c r="O11" s="1">
        <v>4.3270000000000001E-3</v>
      </c>
      <c r="P11" s="1">
        <v>5.28E-3</v>
      </c>
      <c r="Q11" s="1">
        <v>6.9179999999999997E-3</v>
      </c>
      <c r="R11" s="1">
        <v>4.3550000000000004E-3</v>
      </c>
      <c r="S11" s="1">
        <v>6.79E-3</v>
      </c>
      <c r="T11" s="1">
        <v>6.0010000000000003E-3</v>
      </c>
      <c r="U11" s="1">
        <v>4.8068E-2</v>
      </c>
      <c r="V11" s="1">
        <v>2.673E-3</v>
      </c>
      <c r="W11" s="1">
        <v>4.8899999999999996E-4</v>
      </c>
      <c r="X11" s="1">
        <v>4.6080000000000001E-3</v>
      </c>
      <c r="Y11" s="1">
        <v>5.8849999999999996E-3</v>
      </c>
      <c r="Z11" s="1">
        <v>3.7399999999999998E-4</v>
      </c>
      <c r="AA11" s="1">
        <v>4.9299999999999995E-4</v>
      </c>
      <c r="AB11" s="1">
        <v>1.13E-4</v>
      </c>
      <c r="AC11" s="1">
        <v>6.2699999999999995E-4</v>
      </c>
      <c r="AD11" s="1">
        <v>1.145E-3</v>
      </c>
      <c r="AE11" s="1">
        <v>8.0400000000000003E-4</v>
      </c>
      <c r="AF11" s="1">
        <v>1.341E-3</v>
      </c>
      <c r="AG11" s="1">
        <v>4.8036000000000002E-2</v>
      </c>
      <c r="AH11" s="1">
        <v>1.9250000000000001E-3</v>
      </c>
      <c r="AI11" s="1">
        <v>2.0230000000000001E-3</v>
      </c>
      <c r="AJ11" s="1">
        <v>3.0530000000000002E-3</v>
      </c>
      <c r="AK11" s="1">
        <v>6.515E-3</v>
      </c>
      <c r="AL11" s="2">
        <v>3.385E-3</v>
      </c>
      <c r="AM11" s="3">
        <v>1.4300839999999999</v>
      </c>
      <c r="AN11" s="3">
        <v>1.1221319999999999</v>
      </c>
    </row>
    <row r="12" spans="1:40" x14ac:dyDescent="0.15">
      <c r="A12" s="106">
        <v>21</v>
      </c>
      <c r="B12" s="43" t="s">
        <v>8</v>
      </c>
      <c r="C12" s="27">
        <v>6.4840000000000002E-3</v>
      </c>
      <c r="D12" s="1">
        <v>6.9459999999999999E-3</v>
      </c>
      <c r="E12" s="1">
        <v>1.3780000000000001E-2</v>
      </c>
      <c r="F12" s="1">
        <v>1.2914E-2</v>
      </c>
      <c r="G12" s="1">
        <v>3.0929999999999998E-3</v>
      </c>
      <c r="H12" s="1">
        <v>5.3220000000000003E-3</v>
      </c>
      <c r="I12" s="1">
        <v>4.6100000000000004E-3</v>
      </c>
      <c r="J12" s="1">
        <v>9.6020999999999995E-2</v>
      </c>
      <c r="K12" s="1">
        <v>1.019604</v>
      </c>
      <c r="L12" s="1">
        <v>1.0743000000000001E-2</v>
      </c>
      <c r="M12" s="1">
        <v>2.4257000000000001E-2</v>
      </c>
      <c r="N12" s="1">
        <v>2.4069999999999999E-3</v>
      </c>
      <c r="O12" s="1">
        <v>7.1029999999999999E-3</v>
      </c>
      <c r="P12" s="1">
        <v>2.545E-3</v>
      </c>
      <c r="Q12" s="1">
        <v>2.3509999999999998E-3</v>
      </c>
      <c r="R12" s="1">
        <v>2.1970000000000002E-3</v>
      </c>
      <c r="S12" s="1">
        <v>1.5839999999999999E-3</v>
      </c>
      <c r="T12" s="1">
        <v>3.6150000000000002E-3</v>
      </c>
      <c r="U12" s="1">
        <v>8.1469999999999997E-3</v>
      </c>
      <c r="V12" s="1">
        <v>7.3829999999999998E-3</v>
      </c>
      <c r="W12" s="1">
        <v>2.2534999999999999E-2</v>
      </c>
      <c r="X12" s="1">
        <v>6.5040000000000002E-3</v>
      </c>
      <c r="Y12" s="1">
        <v>6.8190000000000004E-3</v>
      </c>
      <c r="Z12" s="1">
        <v>2.0730000000000002E-3</v>
      </c>
      <c r="AA12" s="1">
        <v>1.1789999999999999E-3</v>
      </c>
      <c r="AB12" s="1">
        <v>3.9300000000000001E-4</v>
      </c>
      <c r="AC12" s="1">
        <v>3.7787000000000001E-2</v>
      </c>
      <c r="AD12" s="1">
        <v>1.328E-3</v>
      </c>
      <c r="AE12" s="1">
        <v>4.8040000000000001E-3</v>
      </c>
      <c r="AF12" s="1">
        <v>1.879E-3</v>
      </c>
      <c r="AG12" s="1">
        <v>5.4640000000000001E-3</v>
      </c>
      <c r="AH12" s="1">
        <v>2.398E-3</v>
      </c>
      <c r="AI12" s="1">
        <v>1.606E-3</v>
      </c>
      <c r="AJ12" s="1">
        <v>3.8800000000000002E-3</v>
      </c>
      <c r="AK12" s="1">
        <v>2.0709999999999999E-3</v>
      </c>
      <c r="AL12" s="2">
        <v>1.0024999999999999E-2</v>
      </c>
      <c r="AM12" s="3">
        <v>1.3518520000000001</v>
      </c>
      <c r="AN12" s="3">
        <v>1.060746</v>
      </c>
    </row>
    <row r="13" spans="1:40" x14ac:dyDescent="0.15">
      <c r="A13" s="107">
        <v>25</v>
      </c>
      <c r="B13" s="44" t="s">
        <v>9</v>
      </c>
      <c r="C13" s="31">
        <v>1.5690000000000001E-3</v>
      </c>
      <c r="D13" s="45">
        <v>5.2999999999999998E-4</v>
      </c>
      <c r="E13" s="45">
        <v>2.7999999999999998E-4</v>
      </c>
      <c r="F13" s="45">
        <v>2.6499999999999999E-4</v>
      </c>
      <c r="G13" s="45">
        <v>3.5790000000000001E-3</v>
      </c>
      <c r="H13" s="45">
        <v>6.7400000000000001E-4</v>
      </c>
      <c r="I13" s="45">
        <v>1.735E-3</v>
      </c>
      <c r="J13" s="45">
        <v>1.4170000000000001E-3</v>
      </c>
      <c r="K13" s="45">
        <v>6.4999999999999994E-5</v>
      </c>
      <c r="L13" s="45">
        <v>1.0285550000000001</v>
      </c>
      <c r="M13" s="45">
        <v>2.9150000000000001E-3</v>
      </c>
      <c r="N13" s="45">
        <v>5.2999999999999998E-4</v>
      </c>
      <c r="O13" s="45">
        <v>2.408E-3</v>
      </c>
      <c r="P13" s="45">
        <v>5.8430000000000001E-3</v>
      </c>
      <c r="Q13" s="45">
        <v>1.1795E-2</v>
      </c>
      <c r="R13" s="45">
        <v>3.1939999999999998E-3</v>
      </c>
      <c r="S13" s="45">
        <v>3.0890000000000002E-3</v>
      </c>
      <c r="T13" s="45">
        <v>3.3310000000000002E-3</v>
      </c>
      <c r="U13" s="45">
        <v>1.4270000000000001E-3</v>
      </c>
      <c r="V13" s="45">
        <v>2.5489000000000001E-2</v>
      </c>
      <c r="W13" s="45">
        <v>3.9100000000000002E-4</v>
      </c>
      <c r="X13" s="45">
        <v>3.248E-3</v>
      </c>
      <c r="Y13" s="45">
        <v>4.4299999999999998E-4</v>
      </c>
      <c r="Z13" s="45">
        <v>2.5300000000000002E-4</v>
      </c>
      <c r="AA13" s="45">
        <v>1.4999999999999999E-4</v>
      </c>
      <c r="AB13" s="45">
        <v>2.9E-4</v>
      </c>
      <c r="AC13" s="45">
        <v>2.6899999999999998E-4</v>
      </c>
      <c r="AD13" s="45">
        <v>2.1699999999999999E-4</v>
      </c>
      <c r="AE13" s="45">
        <v>3.6400000000000001E-4</v>
      </c>
      <c r="AF13" s="45">
        <v>1.0449999999999999E-3</v>
      </c>
      <c r="AG13" s="45">
        <v>5.8500000000000002E-4</v>
      </c>
      <c r="AH13" s="45">
        <v>3.7399999999999998E-4</v>
      </c>
      <c r="AI13" s="45">
        <v>4.7600000000000002E-4</v>
      </c>
      <c r="AJ13" s="45">
        <v>9.4899999999999997E-4</v>
      </c>
      <c r="AK13" s="45">
        <v>2.65E-3</v>
      </c>
      <c r="AL13" s="46">
        <v>2.4090000000000001E-3</v>
      </c>
      <c r="AM13" s="6">
        <v>1.1128039999999999</v>
      </c>
      <c r="AN13" s="6">
        <v>0.87317500000000003</v>
      </c>
    </row>
    <row r="14" spans="1:40" x14ac:dyDescent="0.15">
      <c r="A14" s="106">
        <v>26</v>
      </c>
      <c r="B14" s="43" t="s">
        <v>10</v>
      </c>
      <c r="C14" s="27">
        <v>5.2899999999999996E-4</v>
      </c>
      <c r="D14" s="1">
        <v>3.5E-4</v>
      </c>
      <c r="E14" s="1">
        <v>2.3540000000000002E-3</v>
      </c>
      <c r="F14" s="1">
        <v>3.0130000000000001E-3</v>
      </c>
      <c r="G14" s="1">
        <v>2.183E-3</v>
      </c>
      <c r="H14" s="1">
        <v>8.7900000000000001E-4</v>
      </c>
      <c r="I14" s="1">
        <v>8.5450000000000005E-3</v>
      </c>
      <c r="J14" s="1">
        <v>4.7600000000000002E-4</v>
      </c>
      <c r="K14" s="1">
        <v>1.02E-4</v>
      </c>
      <c r="L14" s="1">
        <v>9.7900000000000001E-3</v>
      </c>
      <c r="M14" s="1">
        <v>1.6447780000000001</v>
      </c>
      <c r="N14" s="1">
        <v>5.8299999999999997E-4</v>
      </c>
      <c r="O14" s="1">
        <v>0.32985599999999998</v>
      </c>
      <c r="P14" s="1">
        <v>6.4614000000000005E-2</v>
      </c>
      <c r="Q14" s="1">
        <v>2.735E-3</v>
      </c>
      <c r="R14" s="1">
        <v>5.5726999999999999E-2</v>
      </c>
      <c r="S14" s="1">
        <v>2.7754000000000001E-2</v>
      </c>
      <c r="T14" s="1">
        <v>0.132076</v>
      </c>
      <c r="U14" s="1">
        <v>3.6180000000000001E-3</v>
      </c>
      <c r="V14" s="1">
        <v>3.7596999999999998E-2</v>
      </c>
      <c r="W14" s="1">
        <v>6.3500000000000004E-4</v>
      </c>
      <c r="X14" s="1">
        <v>1.6379999999999999E-3</v>
      </c>
      <c r="Y14" s="1">
        <v>3.9800000000000002E-4</v>
      </c>
      <c r="Z14" s="1">
        <v>5.5400000000000002E-4</v>
      </c>
      <c r="AA14" s="1">
        <v>3.0600000000000001E-4</v>
      </c>
      <c r="AB14" s="1">
        <v>4.2499999999999998E-4</v>
      </c>
      <c r="AC14" s="1">
        <v>1.072E-3</v>
      </c>
      <c r="AD14" s="1">
        <v>4.4700000000000002E-4</v>
      </c>
      <c r="AE14" s="1">
        <v>1.1019999999999999E-3</v>
      </c>
      <c r="AF14" s="1">
        <v>3.6600000000000001E-4</v>
      </c>
      <c r="AG14" s="1">
        <v>3.5100000000000002E-4</v>
      </c>
      <c r="AH14" s="1">
        <v>5.0699999999999996E-4</v>
      </c>
      <c r="AI14" s="1">
        <v>1.6440000000000001E-3</v>
      </c>
      <c r="AJ14" s="1">
        <v>5.2800000000000004E-4</v>
      </c>
      <c r="AK14" s="1">
        <v>9.5699999999999995E-4</v>
      </c>
      <c r="AL14" s="2">
        <v>7.097E-3</v>
      </c>
      <c r="AM14" s="3">
        <v>2.3455859999999999</v>
      </c>
      <c r="AN14" s="3">
        <v>1.8404910000000001</v>
      </c>
    </row>
    <row r="15" spans="1:40" x14ac:dyDescent="0.15">
      <c r="A15" s="106">
        <v>27</v>
      </c>
      <c r="B15" s="43" t="s">
        <v>11</v>
      </c>
      <c r="C15" s="27">
        <v>4.8999999999999998E-5</v>
      </c>
      <c r="D15" s="1">
        <v>2.5999999999999998E-5</v>
      </c>
      <c r="E15" s="1">
        <v>8.5000000000000006E-5</v>
      </c>
      <c r="F15" s="1">
        <v>2.2699999999999999E-4</v>
      </c>
      <c r="G15" s="1">
        <v>3.21E-4</v>
      </c>
      <c r="H15" s="1">
        <v>4.3000000000000002E-5</v>
      </c>
      <c r="I15" s="1">
        <v>4.3300000000000001E-4</v>
      </c>
      <c r="J15" s="1">
        <v>4.8200000000000001E-4</v>
      </c>
      <c r="K15" s="1">
        <v>7.9999999999999996E-6</v>
      </c>
      <c r="L15" s="1">
        <v>2.2430000000000002E-3</v>
      </c>
      <c r="M15" s="1">
        <v>6.3100000000000005E-4</v>
      </c>
      <c r="N15" s="1">
        <v>1.01749</v>
      </c>
      <c r="O15" s="1">
        <v>1.1538E-2</v>
      </c>
      <c r="P15" s="1">
        <v>5.1419999999999999E-3</v>
      </c>
      <c r="Q15" s="1">
        <v>8.6370000000000006E-3</v>
      </c>
      <c r="R15" s="1">
        <v>1.0008E-2</v>
      </c>
      <c r="S15" s="1">
        <v>1.01E-2</v>
      </c>
      <c r="T15" s="1">
        <v>4.4099999999999999E-3</v>
      </c>
      <c r="U15" s="1">
        <v>6.3199999999999997E-4</v>
      </c>
      <c r="V15" s="1">
        <v>2.372E-3</v>
      </c>
      <c r="W15" s="1">
        <v>9.3999999999999994E-5</v>
      </c>
      <c r="X15" s="1">
        <v>1.7899999999999999E-4</v>
      </c>
      <c r="Y15" s="1">
        <v>4.1999999999999998E-5</v>
      </c>
      <c r="Z15" s="1">
        <v>4.0000000000000003E-5</v>
      </c>
      <c r="AA15" s="1">
        <v>2.9E-5</v>
      </c>
      <c r="AB15" s="1">
        <v>2.8E-5</v>
      </c>
      <c r="AC15" s="1">
        <v>6.6000000000000005E-5</v>
      </c>
      <c r="AD15" s="1">
        <v>6.0000000000000002E-5</v>
      </c>
      <c r="AE15" s="1">
        <v>1.0399999999999999E-4</v>
      </c>
      <c r="AF15" s="1">
        <v>3.8000000000000002E-5</v>
      </c>
      <c r="AG15" s="1">
        <v>3.0400000000000002E-4</v>
      </c>
      <c r="AH15" s="1">
        <v>8.5000000000000006E-5</v>
      </c>
      <c r="AI15" s="1">
        <v>1.6699999999999999E-4</v>
      </c>
      <c r="AJ15" s="1">
        <v>1.1900000000000001E-4</v>
      </c>
      <c r="AK15" s="1">
        <v>3.2000000000000003E-4</v>
      </c>
      <c r="AL15" s="2">
        <v>8.7000000000000001E-4</v>
      </c>
      <c r="AM15" s="3">
        <v>1.0774239999999999</v>
      </c>
      <c r="AN15" s="3">
        <v>0.845414</v>
      </c>
    </row>
    <row r="16" spans="1:40" x14ac:dyDescent="0.15">
      <c r="A16" s="106">
        <v>28</v>
      </c>
      <c r="B16" s="43" t="s">
        <v>12</v>
      </c>
      <c r="C16" s="27">
        <v>7.8100000000000001E-4</v>
      </c>
      <c r="D16" s="1">
        <v>3.4200000000000002E-4</v>
      </c>
      <c r="E16" s="1">
        <v>9.5799999999999998E-4</v>
      </c>
      <c r="F16" s="1">
        <v>3.7209999999999999E-3</v>
      </c>
      <c r="G16" s="1">
        <v>5.9329999999999999E-3</v>
      </c>
      <c r="H16" s="1">
        <v>6.8999999999999997E-4</v>
      </c>
      <c r="I16" s="1">
        <v>3.3709999999999999E-3</v>
      </c>
      <c r="J16" s="1">
        <v>9.4200000000000002E-4</v>
      </c>
      <c r="K16" s="1">
        <v>2.0000000000000001E-4</v>
      </c>
      <c r="L16" s="1">
        <v>2.4390000000000002E-3</v>
      </c>
      <c r="M16" s="1">
        <v>2.2900000000000001E-4</v>
      </c>
      <c r="N16" s="1">
        <v>2.14E-4</v>
      </c>
      <c r="O16" s="1">
        <v>1.0160709999999999</v>
      </c>
      <c r="P16" s="1">
        <v>5.9480000000000002E-3</v>
      </c>
      <c r="Q16" s="1">
        <v>3.9490000000000003E-3</v>
      </c>
      <c r="R16" s="1">
        <v>8.4620000000000008E-3</v>
      </c>
      <c r="S16" s="1">
        <v>7.273E-3</v>
      </c>
      <c r="T16" s="1">
        <v>5.3730000000000002E-3</v>
      </c>
      <c r="U16" s="1">
        <v>2.0219999999999999E-3</v>
      </c>
      <c r="V16" s="1">
        <v>2.4222E-2</v>
      </c>
      <c r="W16" s="1">
        <v>4.7199999999999998E-4</v>
      </c>
      <c r="X16" s="1">
        <v>1.0939999999999999E-3</v>
      </c>
      <c r="Y16" s="1">
        <v>2.3800000000000001E-4</v>
      </c>
      <c r="Z16" s="1">
        <v>9.1600000000000004E-4</v>
      </c>
      <c r="AA16" s="1">
        <v>1.8200000000000001E-4</v>
      </c>
      <c r="AB16" s="1">
        <v>3.3599999999999998E-4</v>
      </c>
      <c r="AC16" s="1">
        <v>7.0899999999999999E-4</v>
      </c>
      <c r="AD16" s="1">
        <v>3.5300000000000002E-4</v>
      </c>
      <c r="AE16" s="1">
        <v>1.4599999999999999E-3</v>
      </c>
      <c r="AF16" s="1">
        <v>2.3699999999999999E-4</v>
      </c>
      <c r="AG16" s="1">
        <v>2.8200000000000002E-4</v>
      </c>
      <c r="AH16" s="1">
        <v>8.25E-4</v>
      </c>
      <c r="AI16" s="1">
        <v>4.8099999999999998E-4</v>
      </c>
      <c r="AJ16" s="1">
        <v>9.0899999999999998E-4</v>
      </c>
      <c r="AK16" s="1">
        <v>5.1599999999999997E-4</v>
      </c>
      <c r="AL16" s="2">
        <v>2.0170000000000001E-3</v>
      </c>
      <c r="AM16" s="3">
        <v>1.104168</v>
      </c>
      <c r="AN16" s="3">
        <v>0.866398</v>
      </c>
    </row>
    <row r="17" spans="1:40" x14ac:dyDescent="0.15">
      <c r="A17" s="106">
        <v>29</v>
      </c>
      <c r="B17" s="43" t="s">
        <v>13</v>
      </c>
      <c r="C17" s="27">
        <v>9.7E-5</v>
      </c>
      <c r="D17" s="1">
        <v>1.2300000000000001E-4</v>
      </c>
      <c r="E17" s="1">
        <v>7.2000000000000002E-5</v>
      </c>
      <c r="F17" s="1">
        <v>4.2099999999999999E-4</v>
      </c>
      <c r="G17" s="1">
        <v>1E-4</v>
      </c>
      <c r="H17" s="1">
        <v>7.4999999999999993E-5</v>
      </c>
      <c r="I17" s="1">
        <v>3.21E-4</v>
      </c>
      <c r="J17" s="1">
        <v>5.7000000000000003E-5</v>
      </c>
      <c r="K17" s="1">
        <v>1.5E-5</v>
      </c>
      <c r="L17" s="1">
        <v>6.3699999999999998E-4</v>
      </c>
      <c r="M17" s="1">
        <v>4.1E-5</v>
      </c>
      <c r="N17" s="1">
        <v>2.9E-5</v>
      </c>
      <c r="O17" s="1">
        <v>3.6099999999999999E-4</v>
      </c>
      <c r="P17" s="1">
        <v>1.0221290000000001</v>
      </c>
      <c r="Q17" s="1">
        <v>8.2600000000000002E-4</v>
      </c>
      <c r="R17" s="1">
        <v>1.459E-3</v>
      </c>
      <c r="S17" s="1">
        <v>1.304E-3</v>
      </c>
      <c r="T17" s="1">
        <v>2.0079999999999998E-3</v>
      </c>
      <c r="U17" s="1">
        <v>3.3E-4</v>
      </c>
      <c r="V17" s="1">
        <v>9.7499999999999996E-4</v>
      </c>
      <c r="W17" s="1">
        <v>1.01E-4</v>
      </c>
      <c r="X17" s="1">
        <v>1.722E-3</v>
      </c>
      <c r="Y17" s="1">
        <v>1.3799999999999999E-4</v>
      </c>
      <c r="Z17" s="1">
        <v>2.72E-4</v>
      </c>
      <c r="AA17" s="1">
        <v>1.95E-4</v>
      </c>
      <c r="AB17" s="1">
        <v>5.8E-5</v>
      </c>
      <c r="AC17" s="1">
        <v>2.0900000000000001E-4</v>
      </c>
      <c r="AD17" s="1">
        <v>2.52E-4</v>
      </c>
      <c r="AE17" s="1">
        <v>5.8900000000000001E-4</v>
      </c>
      <c r="AF17" s="1">
        <v>1.0900000000000001E-4</v>
      </c>
      <c r="AG17" s="1">
        <v>1.3270000000000001E-3</v>
      </c>
      <c r="AH17" s="1">
        <v>1.56E-4</v>
      </c>
      <c r="AI17" s="1">
        <v>2.81E-3</v>
      </c>
      <c r="AJ17" s="1">
        <v>2.1699999999999999E-4</v>
      </c>
      <c r="AK17" s="1">
        <v>3.0079999999999998E-3</v>
      </c>
      <c r="AL17" s="2">
        <v>2.34E-4</v>
      </c>
      <c r="AM17" s="3">
        <v>1.042775</v>
      </c>
      <c r="AN17" s="3">
        <v>0.81822499999999998</v>
      </c>
    </row>
    <row r="18" spans="1:40" x14ac:dyDescent="0.15">
      <c r="A18" s="107">
        <v>32</v>
      </c>
      <c r="B18" s="44" t="s">
        <v>16</v>
      </c>
      <c r="C18" s="31">
        <v>2.5999999999999998E-5</v>
      </c>
      <c r="D18" s="45">
        <v>4.1E-5</v>
      </c>
      <c r="E18" s="45">
        <v>3.4E-5</v>
      </c>
      <c r="F18" s="45">
        <v>6.2000000000000003E-5</v>
      </c>
      <c r="G18" s="45">
        <v>4.3000000000000002E-5</v>
      </c>
      <c r="H18" s="45">
        <v>3.6000000000000001E-5</v>
      </c>
      <c r="I18" s="45">
        <v>3.3000000000000003E-5</v>
      </c>
      <c r="J18" s="45">
        <v>2.5000000000000001E-5</v>
      </c>
      <c r="K18" s="45">
        <v>5.0000000000000004E-6</v>
      </c>
      <c r="L18" s="45">
        <v>4.8999999999999998E-5</v>
      </c>
      <c r="M18" s="45">
        <v>1.5E-5</v>
      </c>
      <c r="N18" s="45">
        <v>1.5999999999999999E-5</v>
      </c>
      <c r="O18" s="45">
        <v>1.5799999999999999E-4</v>
      </c>
      <c r="P18" s="45">
        <v>9.2379999999999997E-3</v>
      </c>
      <c r="Q18" s="45">
        <v>1.0273870000000001</v>
      </c>
      <c r="R18" s="45">
        <v>1.5032E-2</v>
      </c>
      <c r="S18" s="45">
        <v>3.1097E-2</v>
      </c>
      <c r="T18" s="45">
        <v>9.859999999999999E-4</v>
      </c>
      <c r="U18" s="45">
        <v>6.2000000000000003E-5</v>
      </c>
      <c r="V18" s="45">
        <v>1.3100000000000001E-4</v>
      </c>
      <c r="W18" s="45">
        <v>4.3999999999999999E-5</v>
      </c>
      <c r="X18" s="45">
        <v>1.37E-4</v>
      </c>
      <c r="Y18" s="45">
        <v>6.6000000000000005E-5</v>
      </c>
      <c r="Z18" s="45">
        <v>8.1000000000000004E-5</v>
      </c>
      <c r="AA18" s="45">
        <v>1.0900000000000001E-4</v>
      </c>
      <c r="AB18" s="45">
        <v>2.5999999999999998E-5</v>
      </c>
      <c r="AC18" s="45">
        <v>9.3999999999999994E-5</v>
      </c>
      <c r="AD18" s="45">
        <v>2.24E-4</v>
      </c>
      <c r="AE18" s="45">
        <v>3.4099999999999999E-4</v>
      </c>
      <c r="AF18" s="45">
        <v>9.7999999999999997E-5</v>
      </c>
      <c r="AG18" s="45">
        <v>6.3E-5</v>
      </c>
      <c r="AH18" s="45">
        <v>8.7999999999999998E-5</v>
      </c>
      <c r="AI18" s="45">
        <v>1.3519999999999999E-3</v>
      </c>
      <c r="AJ18" s="45">
        <v>4.6999999999999997E-5</v>
      </c>
      <c r="AK18" s="45">
        <v>4.0899999999999999E-3</v>
      </c>
      <c r="AL18" s="46">
        <v>1.2899999999999999E-4</v>
      </c>
      <c r="AM18" s="6">
        <v>1.0914710000000001</v>
      </c>
      <c r="AN18" s="6">
        <v>0.85643499999999995</v>
      </c>
    </row>
    <row r="19" spans="1:40" x14ac:dyDescent="0.15">
      <c r="A19" s="106">
        <v>33</v>
      </c>
      <c r="B19" s="43" t="s">
        <v>14</v>
      </c>
      <c r="C19" s="27">
        <v>1.4E-5</v>
      </c>
      <c r="D19" s="1">
        <v>1.2999999999999999E-5</v>
      </c>
      <c r="E19" s="1">
        <v>8.3999999999999995E-5</v>
      </c>
      <c r="F19" s="1">
        <v>9.1000000000000003E-5</v>
      </c>
      <c r="G19" s="1">
        <v>1.7E-5</v>
      </c>
      <c r="H19" s="1">
        <v>1.2999999999999999E-5</v>
      </c>
      <c r="I19" s="1">
        <v>2.5999999999999998E-5</v>
      </c>
      <c r="J19" s="1">
        <v>1.0000000000000001E-5</v>
      </c>
      <c r="K19" s="1">
        <v>3.0000000000000001E-6</v>
      </c>
      <c r="L19" s="1">
        <v>2.1999999999999999E-5</v>
      </c>
      <c r="M19" s="1">
        <v>7.9999999999999996E-6</v>
      </c>
      <c r="N19" s="1">
        <v>6.0000000000000002E-6</v>
      </c>
      <c r="O19" s="1">
        <v>4.6999999999999997E-5</v>
      </c>
      <c r="P19" s="1">
        <v>1.377E-3</v>
      </c>
      <c r="Q19" s="1">
        <v>1.402E-3</v>
      </c>
      <c r="R19" s="1">
        <v>1.008567</v>
      </c>
      <c r="S19" s="1">
        <v>1.372E-3</v>
      </c>
      <c r="T19" s="1">
        <v>1.949E-3</v>
      </c>
      <c r="U19" s="1">
        <v>2.3E-5</v>
      </c>
      <c r="V19" s="1">
        <v>5.5099999999999995E-4</v>
      </c>
      <c r="W19" s="1">
        <v>2.1999999999999999E-5</v>
      </c>
      <c r="X19" s="1">
        <v>7.2000000000000002E-5</v>
      </c>
      <c r="Y19" s="1">
        <v>2.1999999999999999E-5</v>
      </c>
      <c r="Z19" s="1">
        <v>4.0000000000000003E-5</v>
      </c>
      <c r="AA19" s="1">
        <v>3.1999999999999999E-5</v>
      </c>
      <c r="AB19" s="1">
        <v>1.4E-5</v>
      </c>
      <c r="AC19" s="1">
        <v>5.1999999999999997E-5</v>
      </c>
      <c r="AD19" s="1">
        <v>4.8999999999999998E-5</v>
      </c>
      <c r="AE19" s="1">
        <v>1.54E-4</v>
      </c>
      <c r="AF19" s="1">
        <v>5.7000000000000003E-5</v>
      </c>
      <c r="AG19" s="1">
        <v>2.1999999999999999E-5</v>
      </c>
      <c r="AH19" s="1">
        <v>2.4000000000000001E-5</v>
      </c>
      <c r="AI19" s="1">
        <v>4.6099999999999998E-4</v>
      </c>
      <c r="AJ19" s="1">
        <v>2.6999999999999999E-5</v>
      </c>
      <c r="AK19" s="1">
        <v>1.7E-5</v>
      </c>
      <c r="AL19" s="2">
        <v>1.2899999999999999E-4</v>
      </c>
      <c r="AM19" s="3">
        <v>1.0167889999999999</v>
      </c>
      <c r="AN19" s="3">
        <v>0.79783599999999999</v>
      </c>
    </row>
    <row r="20" spans="1:40" x14ac:dyDescent="0.15">
      <c r="A20" s="106">
        <v>34</v>
      </c>
      <c r="B20" s="43" t="s">
        <v>15</v>
      </c>
      <c r="C20" s="27">
        <v>3.0000000000000001E-6</v>
      </c>
      <c r="D20" s="1">
        <v>1.5999999999999999E-5</v>
      </c>
      <c r="E20" s="1">
        <v>1.1E-5</v>
      </c>
      <c r="F20" s="1">
        <v>5.0000000000000004E-6</v>
      </c>
      <c r="G20" s="1">
        <v>6.9999999999999999E-6</v>
      </c>
      <c r="H20" s="1">
        <v>3.9999999999999998E-6</v>
      </c>
      <c r="I20" s="1">
        <v>5.0000000000000004E-6</v>
      </c>
      <c r="J20" s="1">
        <v>3.0000000000000001E-6</v>
      </c>
      <c r="K20" s="1">
        <v>9.9999999999999995E-7</v>
      </c>
      <c r="L20" s="1">
        <v>5.0000000000000004E-6</v>
      </c>
      <c r="M20" s="1">
        <v>1.9999999999999999E-6</v>
      </c>
      <c r="N20" s="1">
        <v>1.9999999999999999E-6</v>
      </c>
      <c r="O20" s="1">
        <v>6.9999999999999999E-6</v>
      </c>
      <c r="P20" s="1">
        <v>5.0000000000000002E-5</v>
      </c>
      <c r="Q20" s="1">
        <v>1.2E-5</v>
      </c>
      <c r="R20" s="1">
        <v>6.0000000000000002E-6</v>
      </c>
      <c r="S20" s="1">
        <v>1.0019880000000001</v>
      </c>
      <c r="T20" s="1">
        <v>6.4000000000000005E-4</v>
      </c>
      <c r="U20" s="1">
        <v>6.0000000000000002E-6</v>
      </c>
      <c r="V20" s="1">
        <v>1.08E-4</v>
      </c>
      <c r="W20" s="1">
        <v>6.0000000000000002E-6</v>
      </c>
      <c r="X20" s="1">
        <v>1.2999999999999999E-5</v>
      </c>
      <c r="Y20" s="1">
        <v>6.9999999999999999E-6</v>
      </c>
      <c r="Z20" s="1">
        <v>2.5000000000000001E-5</v>
      </c>
      <c r="AA20" s="1">
        <v>1.5999999999999999E-5</v>
      </c>
      <c r="AB20" s="1">
        <v>6.9999999999999999E-6</v>
      </c>
      <c r="AC20" s="1">
        <v>1.5999999999999999E-5</v>
      </c>
      <c r="AD20" s="1">
        <v>2.0999999999999999E-5</v>
      </c>
      <c r="AE20" s="1">
        <v>1.11E-4</v>
      </c>
      <c r="AF20" s="1">
        <v>6.9999999999999999E-6</v>
      </c>
      <c r="AG20" s="1">
        <v>6.0000000000000002E-6</v>
      </c>
      <c r="AH20" s="1">
        <v>1.2E-5</v>
      </c>
      <c r="AI20" s="1">
        <v>1.03E-4</v>
      </c>
      <c r="AJ20" s="1">
        <v>1.2999999999999999E-5</v>
      </c>
      <c r="AK20" s="1">
        <v>3.9999999999999998E-6</v>
      </c>
      <c r="AL20" s="2">
        <v>3.1999999999999999E-5</v>
      </c>
      <c r="AM20" s="3">
        <v>1.003277</v>
      </c>
      <c r="AN20" s="3">
        <v>0.78723299999999996</v>
      </c>
    </row>
    <row r="21" spans="1:40" x14ac:dyDescent="0.15">
      <c r="A21" s="106">
        <v>35</v>
      </c>
      <c r="B21" s="43" t="s">
        <v>17</v>
      </c>
      <c r="C21" s="27">
        <v>2.9399999999999999E-4</v>
      </c>
      <c r="D21" s="1">
        <v>3.7399999999999998E-4</v>
      </c>
      <c r="E21" s="1">
        <v>1.2054E-2</v>
      </c>
      <c r="F21" s="1">
        <v>7.5600000000000005E-4</v>
      </c>
      <c r="G21" s="1">
        <v>6.29E-4</v>
      </c>
      <c r="H21" s="1">
        <v>2.5599999999999999E-4</v>
      </c>
      <c r="I21" s="1">
        <v>2.8600000000000001E-4</v>
      </c>
      <c r="J21" s="1">
        <v>2.04E-4</v>
      </c>
      <c r="K21" s="1">
        <v>7.8999999999999996E-5</v>
      </c>
      <c r="L21" s="1">
        <v>3.8900000000000002E-4</v>
      </c>
      <c r="M21" s="1">
        <v>1.45E-4</v>
      </c>
      <c r="N21" s="1">
        <v>1.6200000000000001E-4</v>
      </c>
      <c r="O21" s="1">
        <v>2.5500000000000002E-4</v>
      </c>
      <c r="P21" s="1">
        <v>2.7999999999999998E-4</v>
      </c>
      <c r="Q21" s="1">
        <v>3.1399999999999999E-4</v>
      </c>
      <c r="R21" s="1">
        <v>2.8400000000000002E-4</v>
      </c>
      <c r="S21" s="1">
        <v>1.8100000000000001E-4</v>
      </c>
      <c r="T21" s="1">
        <v>1.134695</v>
      </c>
      <c r="U21" s="1">
        <v>5.8100000000000003E-4</v>
      </c>
      <c r="V21" s="1">
        <v>5.7499999999999999E-4</v>
      </c>
      <c r="W21" s="1">
        <v>3.6000000000000002E-4</v>
      </c>
      <c r="X21" s="1">
        <v>7.9000000000000001E-4</v>
      </c>
      <c r="Y21" s="1">
        <v>4.75E-4</v>
      </c>
      <c r="Z21" s="1">
        <v>5.4000000000000001E-4</v>
      </c>
      <c r="AA21" s="1">
        <v>6.3900000000000003E-4</v>
      </c>
      <c r="AB21" s="1">
        <v>1.6200000000000001E-4</v>
      </c>
      <c r="AC21" s="1">
        <v>4.9649999999999998E-3</v>
      </c>
      <c r="AD21" s="1">
        <v>7.6499999999999995E-4</v>
      </c>
      <c r="AE21" s="1">
        <v>2.2750000000000001E-3</v>
      </c>
      <c r="AF21" s="1">
        <v>3.39E-4</v>
      </c>
      <c r="AG21" s="1">
        <v>3.01E-4</v>
      </c>
      <c r="AH21" s="1">
        <v>4.9600000000000002E-4</v>
      </c>
      <c r="AI21" s="1">
        <v>8.933E-3</v>
      </c>
      <c r="AJ21" s="1">
        <v>3.6900000000000002E-4</v>
      </c>
      <c r="AK21" s="1">
        <v>2.1599999999999999E-4</v>
      </c>
      <c r="AL21" s="2">
        <v>1.005E-3</v>
      </c>
      <c r="AM21" s="3">
        <v>1.175421</v>
      </c>
      <c r="AN21" s="3">
        <v>0.92230800000000002</v>
      </c>
    </row>
    <row r="22" spans="1:40" x14ac:dyDescent="0.15">
      <c r="A22" s="106">
        <v>39</v>
      </c>
      <c r="B22" s="43" t="s">
        <v>18</v>
      </c>
      <c r="C22" s="27">
        <v>3.3379999999999998E-3</v>
      </c>
      <c r="D22" s="1">
        <v>6.3379999999999999E-3</v>
      </c>
      <c r="E22" s="1">
        <v>5.6990000000000001E-3</v>
      </c>
      <c r="F22" s="1">
        <v>3.0850000000000001E-3</v>
      </c>
      <c r="G22" s="1">
        <v>7.8399999999999997E-3</v>
      </c>
      <c r="H22" s="1">
        <v>8.0610000000000005E-3</v>
      </c>
      <c r="I22" s="1">
        <v>1.0937000000000001E-2</v>
      </c>
      <c r="J22" s="1">
        <v>2.362E-3</v>
      </c>
      <c r="K22" s="1">
        <v>8.9999999999999998E-4</v>
      </c>
      <c r="L22" s="1">
        <v>5.0039999999999998E-3</v>
      </c>
      <c r="M22" s="1">
        <v>4.7130000000000002E-3</v>
      </c>
      <c r="N22" s="1">
        <v>5.2979999999999998E-3</v>
      </c>
      <c r="O22" s="1">
        <v>2.8600000000000001E-3</v>
      </c>
      <c r="P22" s="1">
        <v>1.2297000000000001E-2</v>
      </c>
      <c r="Q22" s="1">
        <v>9.8429999999999993E-3</v>
      </c>
      <c r="R22" s="1">
        <v>1.5351E-2</v>
      </c>
      <c r="S22" s="1">
        <v>1.2534E-2</v>
      </c>
      <c r="T22" s="1">
        <v>1.0314E-2</v>
      </c>
      <c r="U22" s="1">
        <v>1.040872</v>
      </c>
      <c r="V22" s="1">
        <v>5.1349999999999998E-3</v>
      </c>
      <c r="W22" s="1">
        <v>3.009E-3</v>
      </c>
      <c r="X22" s="1">
        <v>1.2808999999999999E-2</v>
      </c>
      <c r="Y22" s="1">
        <v>5.3689999999999996E-3</v>
      </c>
      <c r="Z22" s="1">
        <v>3.7590000000000002E-3</v>
      </c>
      <c r="AA22" s="1">
        <v>5.8700000000000002E-3</v>
      </c>
      <c r="AB22" s="1">
        <v>6.8199999999999999E-4</v>
      </c>
      <c r="AC22" s="1">
        <v>2.2680000000000001E-3</v>
      </c>
      <c r="AD22" s="1">
        <v>6.7559999999999999E-3</v>
      </c>
      <c r="AE22" s="1">
        <v>3.6210000000000001E-3</v>
      </c>
      <c r="AF22" s="1">
        <v>3.7729999999999999E-3</v>
      </c>
      <c r="AG22" s="1">
        <v>2.49E-3</v>
      </c>
      <c r="AH22" s="1">
        <v>1.4968E-2</v>
      </c>
      <c r="AI22" s="1">
        <v>5.6509999999999998E-3</v>
      </c>
      <c r="AJ22" s="1">
        <v>3.5509999999999999E-3</v>
      </c>
      <c r="AK22" s="1">
        <v>5.0139999999999997E-2</v>
      </c>
      <c r="AL22" s="2">
        <v>3.088E-3</v>
      </c>
      <c r="AM22" s="3">
        <v>1.3005850000000001</v>
      </c>
      <c r="AN22" s="3">
        <v>1.020519</v>
      </c>
    </row>
    <row r="23" spans="1:40" x14ac:dyDescent="0.15">
      <c r="A23" s="107">
        <v>41</v>
      </c>
      <c r="B23" s="44" t="s">
        <v>19</v>
      </c>
      <c r="C23" s="31">
        <v>3.6350000000000002E-3</v>
      </c>
      <c r="D23" s="45">
        <v>2.091E-3</v>
      </c>
      <c r="E23" s="45">
        <v>1.8979999999999999E-3</v>
      </c>
      <c r="F23" s="45">
        <v>3.64E-3</v>
      </c>
      <c r="G23" s="45">
        <v>1.511E-3</v>
      </c>
      <c r="H23" s="45">
        <v>2.6229999999999999E-3</v>
      </c>
      <c r="I23" s="45">
        <v>4.8650000000000004E-3</v>
      </c>
      <c r="J23" s="45">
        <v>3.4489999999999998E-3</v>
      </c>
      <c r="K23" s="45">
        <v>5.4100000000000003E-4</v>
      </c>
      <c r="L23" s="45">
        <v>7.0530000000000002E-3</v>
      </c>
      <c r="M23" s="45">
        <v>5.8250000000000003E-3</v>
      </c>
      <c r="N23" s="45">
        <v>3.3059999999999999E-3</v>
      </c>
      <c r="O23" s="45">
        <v>5.0379999999999999E-3</v>
      </c>
      <c r="P23" s="45">
        <v>1.828E-3</v>
      </c>
      <c r="Q23" s="45">
        <v>2.1489999999999999E-3</v>
      </c>
      <c r="R23" s="45">
        <v>2.248E-3</v>
      </c>
      <c r="S23" s="45">
        <v>8.6799999999999996E-4</v>
      </c>
      <c r="T23" s="45">
        <v>1.4989999999999999E-3</v>
      </c>
      <c r="U23" s="45">
        <v>3.235E-3</v>
      </c>
      <c r="V23" s="45">
        <v>1.001471</v>
      </c>
      <c r="W23" s="45">
        <v>1.3417999999999999E-2</v>
      </c>
      <c r="X23" s="45">
        <v>3.1137999999999999E-2</v>
      </c>
      <c r="Y23" s="45">
        <v>4.0419999999999996E-3</v>
      </c>
      <c r="Z23" s="45">
        <v>3.692E-3</v>
      </c>
      <c r="AA23" s="45">
        <v>3.2750000000000001E-3</v>
      </c>
      <c r="AB23" s="45">
        <v>9.4210000000000006E-3</v>
      </c>
      <c r="AC23" s="45">
        <v>5.9709999999999997E-3</v>
      </c>
      <c r="AD23" s="45">
        <v>5.3169999999999997E-3</v>
      </c>
      <c r="AE23" s="45">
        <v>8.4550000000000007E-3</v>
      </c>
      <c r="AF23" s="45">
        <v>5.3629999999999997E-3</v>
      </c>
      <c r="AG23" s="45">
        <v>3.0430000000000001E-3</v>
      </c>
      <c r="AH23" s="45">
        <v>2.4710000000000001E-3</v>
      </c>
      <c r="AI23" s="45">
        <v>1.7899999999999999E-3</v>
      </c>
      <c r="AJ23" s="45">
        <v>3.3140000000000001E-3</v>
      </c>
      <c r="AK23" s="45">
        <v>9.5100000000000002E-4</v>
      </c>
      <c r="AL23" s="46">
        <v>3.026E-3</v>
      </c>
      <c r="AM23" s="6">
        <v>1.1634599999999999</v>
      </c>
      <c r="AN23" s="6">
        <v>0.91292200000000001</v>
      </c>
    </row>
    <row r="24" spans="1:40" x14ac:dyDescent="0.15">
      <c r="A24" s="106">
        <v>46</v>
      </c>
      <c r="B24" s="43" t="s">
        <v>20</v>
      </c>
      <c r="C24" s="27">
        <v>8.9730000000000001E-3</v>
      </c>
      <c r="D24" s="1">
        <v>6.4689999999999999E-3</v>
      </c>
      <c r="E24" s="1">
        <v>7.1089999999999999E-3</v>
      </c>
      <c r="F24" s="1">
        <v>2.9672E-2</v>
      </c>
      <c r="G24" s="1">
        <v>1.0011000000000001E-2</v>
      </c>
      <c r="H24" s="1">
        <v>1.9427E-2</v>
      </c>
      <c r="I24" s="1">
        <v>4.1502999999999998E-2</v>
      </c>
      <c r="J24" s="1">
        <v>2.1166000000000001E-2</v>
      </c>
      <c r="K24" s="1">
        <v>5.2180000000000004E-3</v>
      </c>
      <c r="L24" s="1">
        <v>5.9700999999999997E-2</v>
      </c>
      <c r="M24" s="1">
        <v>2.6945E-2</v>
      </c>
      <c r="N24" s="1">
        <v>2.3299E-2</v>
      </c>
      <c r="O24" s="1">
        <v>2.0046000000000001E-2</v>
      </c>
      <c r="P24" s="1">
        <v>1.1768000000000001E-2</v>
      </c>
      <c r="Q24" s="1">
        <v>2.4597999999999998E-2</v>
      </c>
      <c r="R24" s="1">
        <v>8.3289999999999996E-3</v>
      </c>
      <c r="S24" s="1">
        <v>6.5300000000000002E-3</v>
      </c>
      <c r="T24" s="1">
        <v>1.2156E-2</v>
      </c>
      <c r="U24" s="1">
        <v>2.1621999999999999E-2</v>
      </c>
      <c r="V24" s="1">
        <v>5.9059999999999998E-3</v>
      </c>
      <c r="W24" s="1">
        <v>1.05738</v>
      </c>
      <c r="X24" s="1">
        <v>3.2478E-2</v>
      </c>
      <c r="Y24" s="1">
        <v>4.8446999999999997E-2</v>
      </c>
      <c r="Z24" s="1">
        <v>1.6538000000000001E-2</v>
      </c>
      <c r="AA24" s="1">
        <v>4.6950000000000004E-3</v>
      </c>
      <c r="AB24" s="1">
        <v>2.6450000000000002E-3</v>
      </c>
      <c r="AC24" s="1">
        <v>7.4200000000000004E-3</v>
      </c>
      <c r="AD24" s="1">
        <v>6.7279999999999996E-3</v>
      </c>
      <c r="AE24" s="1">
        <v>9.4629999999999992E-3</v>
      </c>
      <c r="AF24" s="1">
        <v>1.7426000000000001E-2</v>
      </c>
      <c r="AG24" s="1">
        <v>1.0792E-2</v>
      </c>
      <c r="AH24" s="1">
        <v>4.5950000000000001E-3</v>
      </c>
      <c r="AI24" s="1">
        <v>4.9040000000000004E-3</v>
      </c>
      <c r="AJ24" s="1">
        <v>2.8771999999999999E-2</v>
      </c>
      <c r="AK24" s="1">
        <v>5.3499999999999997E-3</v>
      </c>
      <c r="AL24" s="2">
        <v>7.0949999999999997E-3</v>
      </c>
      <c r="AM24" s="3">
        <v>1.635176</v>
      </c>
      <c r="AN24" s="3">
        <v>1.2830600000000001</v>
      </c>
    </row>
    <row r="25" spans="1:40" x14ac:dyDescent="0.15">
      <c r="A25" s="106">
        <v>47</v>
      </c>
      <c r="B25" s="43" t="s">
        <v>237</v>
      </c>
      <c r="C25" s="27">
        <v>1.083E-3</v>
      </c>
      <c r="D25" s="1">
        <v>4.9200000000000003E-4</v>
      </c>
      <c r="E25" s="1">
        <v>6.4300000000000002E-4</v>
      </c>
      <c r="F25" s="1">
        <v>3.1909999999999998E-3</v>
      </c>
      <c r="G25" s="1">
        <v>2.395E-3</v>
      </c>
      <c r="H25" s="1">
        <v>1.101E-3</v>
      </c>
      <c r="I25" s="1">
        <v>3.4580000000000001E-3</v>
      </c>
      <c r="J25" s="1">
        <v>2.029E-3</v>
      </c>
      <c r="K25" s="1">
        <v>5.4299999999999997E-4</v>
      </c>
      <c r="L25" s="1">
        <v>1.2520000000000001E-3</v>
      </c>
      <c r="M25" s="1">
        <v>1.0579999999999999E-3</v>
      </c>
      <c r="N25" s="1">
        <v>7.54E-4</v>
      </c>
      <c r="O25" s="1">
        <v>1.0430000000000001E-3</v>
      </c>
      <c r="P25" s="1">
        <v>7.6099999999999996E-4</v>
      </c>
      <c r="Q25" s="1">
        <v>1.307E-3</v>
      </c>
      <c r="R25" s="1">
        <v>8.6799999999999996E-4</v>
      </c>
      <c r="S25" s="1">
        <v>3.6900000000000002E-4</v>
      </c>
      <c r="T25" s="1">
        <v>6.87E-4</v>
      </c>
      <c r="U25" s="1">
        <v>1.593E-3</v>
      </c>
      <c r="V25" s="1">
        <v>1.091E-3</v>
      </c>
      <c r="W25" s="1">
        <v>8.0400000000000003E-4</v>
      </c>
      <c r="X25" s="1">
        <v>1.003215</v>
      </c>
      <c r="Y25" s="1">
        <v>9.3779999999999992E-3</v>
      </c>
      <c r="Z25" s="1">
        <v>2.7239999999999999E-3</v>
      </c>
      <c r="AA25" s="1">
        <v>1.6019999999999999E-3</v>
      </c>
      <c r="AB25" s="1">
        <v>4.4700000000000002E-4</v>
      </c>
      <c r="AC25" s="1">
        <v>3.1099999999999999E-3</v>
      </c>
      <c r="AD25" s="1">
        <v>3.9090000000000001E-3</v>
      </c>
      <c r="AE25" s="1">
        <v>4.4029999999999998E-3</v>
      </c>
      <c r="AF25" s="1">
        <v>9.3570000000000007E-3</v>
      </c>
      <c r="AG25" s="1">
        <v>5.4440000000000001E-3</v>
      </c>
      <c r="AH25" s="1">
        <v>2.63E-3</v>
      </c>
      <c r="AI25" s="1">
        <v>1.072E-3</v>
      </c>
      <c r="AJ25" s="1">
        <v>1.0097E-2</v>
      </c>
      <c r="AK25" s="1">
        <v>6.1200000000000002E-4</v>
      </c>
      <c r="AL25" s="2">
        <v>2.9780000000000002E-3</v>
      </c>
      <c r="AM25" s="3">
        <v>1.0875010000000001</v>
      </c>
      <c r="AN25" s="3">
        <v>0.853321</v>
      </c>
    </row>
    <row r="26" spans="1:40" x14ac:dyDescent="0.15">
      <c r="A26" s="106">
        <v>48</v>
      </c>
      <c r="B26" s="43" t="s">
        <v>238</v>
      </c>
      <c r="C26" s="27">
        <v>5.7499999999999999E-4</v>
      </c>
      <c r="D26" s="1">
        <v>4.0099999999999999E-4</v>
      </c>
      <c r="E26" s="1">
        <v>2.8299999999999999E-4</v>
      </c>
      <c r="F26" s="1">
        <v>2.0409999999999998E-3</v>
      </c>
      <c r="G26" s="1">
        <v>7.2499999999999995E-4</v>
      </c>
      <c r="H26" s="1">
        <v>4.2700000000000002E-4</v>
      </c>
      <c r="I26" s="1">
        <v>2.0920000000000001E-3</v>
      </c>
      <c r="J26" s="1">
        <v>1.469E-3</v>
      </c>
      <c r="K26" s="1">
        <v>9.0000000000000006E-5</v>
      </c>
      <c r="L26" s="1">
        <v>2.0530000000000001E-3</v>
      </c>
      <c r="M26" s="1">
        <v>5.5099999999999995E-4</v>
      </c>
      <c r="N26" s="1">
        <v>2.8400000000000002E-4</v>
      </c>
      <c r="O26" s="1">
        <v>3.8200000000000002E-4</v>
      </c>
      <c r="P26" s="1">
        <v>3.4200000000000002E-4</v>
      </c>
      <c r="Q26" s="1">
        <v>8.2399999999999997E-4</v>
      </c>
      <c r="R26" s="1">
        <v>4.1599999999999997E-4</v>
      </c>
      <c r="S26" s="1">
        <v>2.2000000000000001E-4</v>
      </c>
      <c r="T26" s="1">
        <v>4.84E-4</v>
      </c>
      <c r="U26" s="1">
        <v>4.6299999999999998E-4</v>
      </c>
      <c r="V26" s="1">
        <v>1.8929999999999999E-3</v>
      </c>
      <c r="W26" s="1">
        <v>5.607E-3</v>
      </c>
      <c r="X26" s="1">
        <v>1.6980000000000001E-3</v>
      </c>
      <c r="Y26" s="1">
        <v>1.000683</v>
      </c>
      <c r="Z26" s="1">
        <v>1.3309999999999999E-3</v>
      </c>
      <c r="AA26" s="1">
        <v>2.3270000000000001E-3</v>
      </c>
      <c r="AB26" s="1">
        <v>2.12E-4</v>
      </c>
      <c r="AC26" s="1">
        <v>1.861E-3</v>
      </c>
      <c r="AD26" s="1">
        <v>4.3550000000000004E-3</v>
      </c>
      <c r="AE26" s="1">
        <v>1.7502E-2</v>
      </c>
      <c r="AF26" s="1">
        <v>4.0800000000000003E-3</v>
      </c>
      <c r="AG26" s="1">
        <v>2.6879999999999999E-3</v>
      </c>
      <c r="AH26" s="1">
        <v>4.37E-4</v>
      </c>
      <c r="AI26" s="1">
        <v>5.6099999999999998E-4</v>
      </c>
      <c r="AJ26" s="1">
        <v>1.4201999999999999E-2</v>
      </c>
      <c r="AK26" s="1">
        <v>3.2299999999999999E-4</v>
      </c>
      <c r="AL26" s="2">
        <v>1.4867999999999999E-2</v>
      </c>
      <c r="AM26" s="3">
        <v>1.0887500000000001</v>
      </c>
      <c r="AN26" s="3">
        <v>0.85429999999999995</v>
      </c>
    </row>
    <row r="27" spans="1:40" x14ac:dyDescent="0.15">
      <c r="A27" s="106">
        <v>51</v>
      </c>
      <c r="B27" s="43" t="s">
        <v>21</v>
      </c>
      <c r="C27" s="27">
        <v>3.4023999999999999E-2</v>
      </c>
      <c r="D27" s="1">
        <v>1.3429E-2</v>
      </c>
      <c r="E27" s="1">
        <v>3.5500999999999998E-2</v>
      </c>
      <c r="F27" s="1">
        <v>1.0970000000000001E-2</v>
      </c>
      <c r="G27" s="1">
        <v>3.0563E-2</v>
      </c>
      <c r="H27" s="1">
        <v>3.3568000000000001E-2</v>
      </c>
      <c r="I27" s="1">
        <v>3.4408000000000001E-2</v>
      </c>
      <c r="J27" s="1">
        <v>1.1476E-2</v>
      </c>
      <c r="K27" s="1">
        <v>4.8060000000000004E-3</v>
      </c>
      <c r="L27" s="1">
        <v>1.4625000000000001E-2</v>
      </c>
      <c r="M27" s="1">
        <v>7.273E-3</v>
      </c>
      <c r="N27" s="1">
        <v>6.7990000000000004E-3</v>
      </c>
      <c r="O27" s="1">
        <v>2.2356000000000001E-2</v>
      </c>
      <c r="P27" s="1">
        <v>2.3730000000000001E-2</v>
      </c>
      <c r="Q27" s="1">
        <v>1.9753E-2</v>
      </c>
      <c r="R27" s="1">
        <v>2.4039999999999999E-2</v>
      </c>
      <c r="S27" s="1">
        <v>2.0337999999999998E-2</v>
      </c>
      <c r="T27" s="1">
        <v>1.9925999999999999E-2</v>
      </c>
      <c r="U27" s="1">
        <v>2.2848E-2</v>
      </c>
      <c r="V27" s="1">
        <v>2.4993000000000001E-2</v>
      </c>
      <c r="W27" s="1">
        <v>9.3670000000000003E-3</v>
      </c>
      <c r="X27" s="1">
        <v>1.1376000000000001E-2</v>
      </c>
      <c r="Y27" s="1">
        <v>8.3420000000000005E-3</v>
      </c>
      <c r="Z27" s="1">
        <v>1.0062070000000001</v>
      </c>
      <c r="AA27" s="1">
        <v>4.1349999999999998E-3</v>
      </c>
      <c r="AB27" s="1">
        <v>1.286E-3</v>
      </c>
      <c r="AC27" s="1">
        <v>1.3997000000000001E-2</v>
      </c>
      <c r="AD27" s="1">
        <v>6.8389999999999996E-3</v>
      </c>
      <c r="AE27" s="1">
        <v>5.9649999999999998E-3</v>
      </c>
      <c r="AF27" s="1">
        <v>6.3879999999999996E-3</v>
      </c>
      <c r="AG27" s="1">
        <v>2.2856999999999999E-2</v>
      </c>
      <c r="AH27" s="1">
        <v>1.8506000000000002E-2</v>
      </c>
      <c r="AI27" s="1">
        <v>1.025E-2</v>
      </c>
      <c r="AJ27" s="1">
        <v>3.3319000000000001E-2</v>
      </c>
      <c r="AK27" s="1">
        <v>9.9618999999999999E-2</v>
      </c>
      <c r="AL27" s="2">
        <v>7.4200000000000004E-3</v>
      </c>
      <c r="AM27" s="3">
        <v>1.6813</v>
      </c>
      <c r="AN27" s="3">
        <v>1.319251</v>
      </c>
    </row>
    <row r="28" spans="1:40" x14ac:dyDescent="0.15">
      <c r="A28" s="107">
        <v>53</v>
      </c>
      <c r="B28" s="44" t="s">
        <v>22</v>
      </c>
      <c r="C28" s="31">
        <v>6.9490000000000003E-3</v>
      </c>
      <c r="D28" s="45">
        <v>7.0860000000000003E-3</v>
      </c>
      <c r="E28" s="45">
        <v>9.8709999999999996E-3</v>
      </c>
      <c r="F28" s="45">
        <v>3.0301999999999999E-2</v>
      </c>
      <c r="G28" s="45">
        <v>1.2869E-2</v>
      </c>
      <c r="H28" s="45">
        <v>1.3867000000000001E-2</v>
      </c>
      <c r="I28" s="45">
        <v>1.0848E-2</v>
      </c>
      <c r="J28" s="45">
        <v>8.6569999999999998E-3</v>
      </c>
      <c r="K28" s="45">
        <v>3.441E-3</v>
      </c>
      <c r="L28" s="45">
        <v>1.1198E-2</v>
      </c>
      <c r="M28" s="45">
        <v>6.3709999999999999E-3</v>
      </c>
      <c r="N28" s="45">
        <v>6.2599999999999999E-3</v>
      </c>
      <c r="O28" s="45">
        <v>1.2808999999999999E-2</v>
      </c>
      <c r="P28" s="45">
        <v>6.9979999999999999E-3</v>
      </c>
      <c r="Q28" s="45">
        <v>5.9899999999999997E-3</v>
      </c>
      <c r="R28" s="45">
        <v>5.5180000000000003E-3</v>
      </c>
      <c r="S28" s="45">
        <v>4.9899999999999996E-3</v>
      </c>
      <c r="T28" s="45">
        <v>6.6829999999999997E-3</v>
      </c>
      <c r="U28" s="45">
        <v>7.1919999999999996E-3</v>
      </c>
      <c r="V28" s="45">
        <v>1.278E-2</v>
      </c>
      <c r="W28" s="45">
        <v>1.5996E-2</v>
      </c>
      <c r="X28" s="45">
        <v>2.3585999999999999E-2</v>
      </c>
      <c r="Y28" s="45">
        <v>2.3779999999999999E-2</v>
      </c>
      <c r="Z28" s="45">
        <v>1.5913E-2</v>
      </c>
      <c r="AA28" s="45">
        <v>1.035574</v>
      </c>
      <c r="AB28" s="45">
        <v>5.9853000000000003E-2</v>
      </c>
      <c r="AC28" s="45">
        <v>2.4192999999999999E-2</v>
      </c>
      <c r="AD28" s="45">
        <v>8.6890000000000005E-3</v>
      </c>
      <c r="AE28" s="45">
        <v>1.8252999999999998E-2</v>
      </c>
      <c r="AF28" s="45">
        <v>9.4990000000000005E-3</v>
      </c>
      <c r="AG28" s="45">
        <v>9.2689999999999995E-3</v>
      </c>
      <c r="AH28" s="45">
        <v>2.2360000000000001E-2</v>
      </c>
      <c r="AI28" s="45">
        <v>9.9909999999999999E-3</v>
      </c>
      <c r="AJ28" s="45">
        <v>1.0584E-2</v>
      </c>
      <c r="AK28" s="45">
        <v>3.1319999999999998E-3</v>
      </c>
      <c r="AL28" s="46">
        <v>1.0135E-2</v>
      </c>
      <c r="AM28" s="6">
        <v>1.4914879999999999</v>
      </c>
      <c r="AN28" s="6">
        <v>1.1703129999999999</v>
      </c>
    </row>
    <row r="29" spans="1:40" x14ac:dyDescent="0.15">
      <c r="A29" s="106">
        <v>55</v>
      </c>
      <c r="B29" s="43" t="s">
        <v>23</v>
      </c>
      <c r="C29" s="27">
        <v>2.8149999999999998E-3</v>
      </c>
      <c r="D29" s="1">
        <v>2.3779999999999999E-3</v>
      </c>
      <c r="E29" s="1">
        <v>2.4269999999999999E-3</v>
      </c>
      <c r="F29" s="1">
        <v>6.1469999999999997E-3</v>
      </c>
      <c r="G29" s="1">
        <v>3.261E-3</v>
      </c>
      <c r="H29" s="1">
        <v>3.6059999999999998E-3</v>
      </c>
      <c r="I29" s="1">
        <v>3.1589999999999999E-3</v>
      </c>
      <c r="J29" s="1">
        <v>2.48E-3</v>
      </c>
      <c r="K29" s="1">
        <v>6.4999999999999997E-4</v>
      </c>
      <c r="L29" s="1">
        <v>3.2569999999999999E-3</v>
      </c>
      <c r="M29" s="1">
        <v>1.7769999999999999E-3</v>
      </c>
      <c r="N29" s="1">
        <v>1.1050000000000001E-3</v>
      </c>
      <c r="O29" s="1">
        <v>5.0419999999999996E-3</v>
      </c>
      <c r="P29" s="1">
        <v>3.2360000000000002E-3</v>
      </c>
      <c r="Q29" s="1">
        <v>2.0939999999999999E-3</v>
      </c>
      <c r="R29" s="1">
        <v>2.4629999999999999E-3</v>
      </c>
      <c r="S29" s="1">
        <v>3.5209999999999998E-3</v>
      </c>
      <c r="T29" s="1">
        <v>1.9170000000000001E-3</v>
      </c>
      <c r="U29" s="1">
        <v>4.3020000000000003E-3</v>
      </c>
      <c r="V29" s="1">
        <v>4.4720000000000003E-3</v>
      </c>
      <c r="W29" s="1">
        <v>4.431E-3</v>
      </c>
      <c r="X29" s="1">
        <v>3.1259999999999999E-3</v>
      </c>
      <c r="Y29" s="1">
        <v>3.4150000000000001E-3</v>
      </c>
      <c r="Z29" s="1">
        <v>1.9727000000000001E-2</v>
      </c>
      <c r="AA29" s="1">
        <v>1.3091999999999999E-2</v>
      </c>
      <c r="AB29" s="1">
        <v>1.0269189999999999</v>
      </c>
      <c r="AC29" s="1">
        <v>2.4125000000000001E-2</v>
      </c>
      <c r="AD29" s="1">
        <v>1.2014E-2</v>
      </c>
      <c r="AE29" s="1">
        <v>2.2690000000000002E-3</v>
      </c>
      <c r="AF29" s="1">
        <v>2.8540000000000002E-3</v>
      </c>
      <c r="AG29" s="1">
        <v>1.0891E-2</v>
      </c>
      <c r="AH29" s="1">
        <v>1.4852000000000001E-2</v>
      </c>
      <c r="AI29" s="1">
        <v>6.8910000000000004E-3</v>
      </c>
      <c r="AJ29" s="1">
        <v>1.0784E-2</v>
      </c>
      <c r="AK29" s="1">
        <v>2.872E-3</v>
      </c>
      <c r="AL29" s="2">
        <v>2.1961000000000001E-2</v>
      </c>
      <c r="AM29" s="3">
        <v>1.2403360000000001</v>
      </c>
      <c r="AN29" s="3">
        <v>0.973244</v>
      </c>
    </row>
    <row r="30" spans="1:40" x14ac:dyDescent="0.15">
      <c r="A30" s="106">
        <v>57</v>
      </c>
      <c r="B30" s="43" t="s">
        <v>247</v>
      </c>
      <c r="C30" s="27">
        <v>3.5576000000000003E-2</v>
      </c>
      <c r="D30" s="1">
        <v>4.4356E-2</v>
      </c>
      <c r="E30" s="1">
        <v>2.6974999999999999E-2</v>
      </c>
      <c r="F30" s="1">
        <v>0.119405</v>
      </c>
      <c r="G30" s="1">
        <v>2.3622000000000001E-2</v>
      </c>
      <c r="H30" s="1">
        <v>1.5499000000000001E-2</v>
      </c>
      <c r="I30" s="1">
        <v>2.9635000000000002E-2</v>
      </c>
      <c r="J30" s="1">
        <v>1.4489999999999999E-2</v>
      </c>
      <c r="K30" s="1">
        <v>1.1429E-2</v>
      </c>
      <c r="L30" s="1">
        <v>3.5406E-2</v>
      </c>
      <c r="M30" s="1">
        <v>1.4942E-2</v>
      </c>
      <c r="N30" s="1">
        <v>2.3976999999999998E-2</v>
      </c>
      <c r="O30" s="1">
        <v>2.1589000000000001E-2</v>
      </c>
      <c r="P30" s="1">
        <v>1.7153999999999999E-2</v>
      </c>
      <c r="Q30" s="1">
        <v>1.3769999999999999E-2</v>
      </c>
      <c r="R30" s="1">
        <v>1.4382000000000001E-2</v>
      </c>
      <c r="S30" s="1">
        <v>9.7470000000000005E-3</v>
      </c>
      <c r="T30" s="1">
        <v>1.4024999999999999E-2</v>
      </c>
      <c r="U30" s="1">
        <v>7.6206999999999997E-2</v>
      </c>
      <c r="V30" s="1">
        <v>2.6814999999999999E-2</v>
      </c>
      <c r="W30" s="1">
        <v>2.2221999999999999E-2</v>
      </c>
      <c r="X30" s="1">
        <v>1.6611000000000001E-2</v>
      </c>
      <c r="Y30" s="1">
        <v>3.5224999999999999E-2</v>
      </c>
      <c r="Z30" s="1">
        <v>2.9201999999999999E-2</v>
      </c>
      <c r="AA30" s="1">
        <v>2.1156000000000001E-2</v>
      </c>
      <c r="AB30" s="1">
        <v>3.0920000000000001E-3</v>
      </c>
      <c r="AC30" s="1">
        <v>1.0925</v>
      </c>
      <c r="AD30" s="1">
        <v>1.7479000000000001E-2</v>
      </c>
      <c r="AE30" s="1">
        <v>2.0358000000000001E-2</v>
      </c>
      <c r="AF30" s="1">
        <v>1.4662E-2</v>
      </c>
      <c r="AG30" s="1">
        <v>1.0945E-2</v>
      </c>
      <c r="AH30" s="1">
        <v>2.3309E-2</v>
      </c>
      <c r="AI30" s="1">
        <v>1.1618E-2</v>
      </c>
      <c r="AJ30" s="1">
        <v>2.8697E-2</v>
      </c>
      <c r="AK30" s="1">
        <v>3.4049000000000003E-2</v>
      </c>
      <c r="AL30" s="2">
        <v>5.5281999999999998E-2</v>
      </c>
      <c r="AM30" s="3">
        <v>2.0254059999999998</v>
      </c>
      <c r="AN30" s="3">
        <v>1.5892580000000001</v>
      </c>
    </row>
    <row r="31" spans="1:40" x14ac:dyDescent="0.15">
      <c r="A31" s="106">
        <v>59</v>
      </c>
      <c r="B31" s="43" t="s">
        <v>25</v>
      </c>
      <c r="C31" s="27">
        <v>5.3249999999999999E-3</v>
      </c>
      <c r="D31" s="1">
        <v>3.5379999999999999E-3</v>
      </c>
      <c r="E31" s="1">
        <v>6.1980000000000004E-3</v>
      </c>
      <c r="F31" s="1">
        <v>1.0548999999999999E-2</v>
      </c>
      <c r="G31" s="1">
        <v>6.8640000000000003E-3</v>
      </c>
      <c r="H31" s="1">
        <v>6.8760000000000002E-3</v>
      </c>
      <c r="I31" s="1">
        <v>6.8009999999999998E-3</v>
      </c>
      <c r="J31" s="1">
        <v>5.8529999999999997E-3</v>
      </c>
      <c r="K31" s="1">
        <v>1.0219999999999999E-3</v>
      </c>
      <c r="L31" s="1">
        <v>7.5259999999999997E-3</v>
      </c>
      <c r="M31" s="1">
        <v>3.6700000000000001E-3</v>
      </c>
      <c r="N31" s="1">
        <v>2.7680000000000001E-3</v>
      </c>
      <c r="O31" s="1">
        <v>6.6499999999999997E-3</v>
      </c>
      <c r="P31" s="1">
        <v>6.7730000000000004E-3</v>
      </c>
      <c r="Q31" s="1">
        <v>8.5360000000000002E-3</v>
      </c>
      <c r="R31" s="1">
        <v>1.2393E-2</v>
      </c>
      <c r="S31" s="1">
        <v>9.946E-3</v>
      </c>
      <c r="T31" s="1">
        <v>4.4380000000000001E-3</v>
      </c>
      <c r="U31" s="1">
        <v>7.0219999999999996E-3</v>
      </c>
      <c r="V31" s="1">
        <v>9.9869999999999994E-3</v>
      </c>
      <c r="W31" s="1">
        <v>9.8379999999999995E-3</v>
      </c>
      <c r="X31" s="1">
        <v>3.4896999999999997E-2</v>
      </c>
      <c r="Y31" s="1">
        <v>1.0971E-2</v>
      </c>
      <c r="Z31" s="1">
        <v>2.8414999999999999E-2</v>
      </c>
      <c r="AA31" s="1">
        <v>4.335E-2</v>
      </c>
      <c r="AB31" s="1">
        <v>5.4920000000000004E-3</v>
      </c>
      <c r="AC31" s="1">
        <v>1.2943E-2</v>
      </c>
      <c r="AD31" s="1">
        <v>1.1343099999999999</v>
      </c>
      <c r="AE31" s="1">
        <v>2.3415999999999999E-2</v>
      </c>
      <c r="AF31" s="1">
        <v>1.1332999999999999E-2</v>
      </c>
      <c r="AG31" s="1">
        <v>1.2137999999999999E-2</v>
      </c>
      <c r="AH31" s="1">
        <v>4.9992000000000002E-2</v>
      </c>
      <c r="AI31" s="1">
        <v>3.9396E-2</v>
      </c>
      <c r="AJ31" s="1">
        <v>1.7801999999999998E-2</v>
      </c>
      <c r="AK31" s="1">
        <v>3.833E-3</v>
      </c>
      <c r="AL31" s="2">
        <v>5.7907E-2</v>
      </c>
      <c r="AM31" s="3">
        <v>1.628771</v>
      </c>
      <c r="AN31" s="3">
        <v>1.2780339999999999</v>
      </c>
    </row>
    <row r="32" spans="1:40" x14ac:dyDescent="0.15">
      <c r="A32" s="106">
        <v>61</v>
      </c>
      <c r="B32" s="43" t="s">
        <v>26</v>
      </c>
      <c r="C32" s="27">
        <v>1.0460000000000001E-3</v>
      </c>
      <c r="D32" s="1">
        <v>1.6000000000000001E-3</v>
      </c>
      <c r="E32" s="1">
        <v>1.488E-3</v>
      </c>
      <c r="F32" s="1">
        <v>3.392E-3</v>
      </c>
      <c r="G32" s="1">
        <v>1.6019999999999999E-3</v>
      </c>
      <c r="H32" s="1">
        <v>1.0529999999999999E-3</v>
      </c>
      <c r="I32" s="1">
        <v>1.1360000000000001E-3</v>
      </c>
      <c r="J32" s="1">
        <v>5.62E-4</v>
      </c>
      <c r="K32" s="1">
        <v>9.7999999999999997E-5</v>
      </c>
      <c r="L32" s="1">
        <v>1.474E-3</v>
      </c>
      <c r="M32" s="1">
        <v>8.2299999999999995E-4</v>
      </c>
      <c r="N32" s="1">
        <v>8.6700000000000004E-4</v>
      </c>
      <c r="O32" s="1">
        <v>1.2880000000000001E-3</v>
      </c>
      <c r="P32" s="1">
        <v>1.338E-3</v>
      </c>
      <c r="Q32" s="1">
        <v>2.5099999999999998E-4</v>
      </c>
      <c r="R32" s="1">
        <v>9.4600000000000001E-4</v>
      </c>
      <c r="S32" s="1">
        <v>5.0900000000000001E-4</v>
      </c>
      <c r="T32" s="1">
        <v>1.2899999999999999E-3</v>
      </c>
      <c r="U32" s="1">
        <v>8.1599999999999999E-4</v>
      </c>
      <c r="V32" s="1">
        <v>2.8470000000000001E-3</v>
      </c>
      <c r="W32" s="1">
        <v>7.4100000000000001E-4</v>
      </c>
      <c r="X32" s="1">
        <v>2.382E-3</v>
      </c>
      <c r="Y32" s="1">
        <v>4.3189999999999999E-3</v>
      </c>
      <c r="Z32" s="1">
        <v>1.536E-3</v>
      </c>
      <c r="AA32" s="1">
        <v>1.209E-3</v>
      </c>
      <c r="AB32" s="1">
        <v>3.8699999999999997E-4</v>
      </c>
      <c r="AC32" s="1">
        <v>1.933E-3</v>
      </c>
      <c r="AD32" s="1">
        <v>8.8900000000000003E-4</v>
      </c>
      <c r="AE32" s="1">
        <v>1.000424</v>
      </c>
      <c r="AF32" s="1">
        <v>2.1559999999999999E-3</v>
      </c>
      <c r="AG32" s="1">
        <v>1.042E-3</v>
      </c>
      <c r="AH32" s="1">
        <v>1.1410000000000001E-3</v>
      </c>
      <c r="AI32" s="1">
        <v>1.041E-3</v>
      </c>
      <c r="AJ32" s="1">
        <v>9.1E-4</v>
      </c>
      <c r="AK32" s="1">
        <v>3.8999999999999999E-4</v>
      </c>
      <c r="AL32" s="2">
        <v>0.24701500000000001</v>
      </c>
      <c r="AM32" s="3">
        <v>1.291941</v>
      </c>
      <c r="AN32" s="3">
        <v>1.013736</v>
      </c>
    </row>
    <row r="33" spans="1:40" x14ac:dyDescent="0.15">
      <c r="A33" s="107">
        <v>63</v>
      </c>
      <c r="B33" s="44" t="s">
        <v>27</v>
      </c>
      <c r="C33" s="31">
        <v>7.6000000000000004E-5</v>
      </c>
      <c r="D33" s="45">
        <v>2.04E-4</v>
      </c>
      <c r="E33" s="45">
        <v>5.1E-5</v>
      </c>
      <c r="F33" s="45">
        <v>7.3800000000000005E-4</v>
      </c>
      <c r="G33" s="45">
        <v>2.14E-4</v>
      </c>
      <c r="H33" s="45">
        <v>5.5999999999999999E-5</v>
      </c>
      <c r="I33" s="45">
        <v>1.6100000000000001E-4</v>
      </c>
      <c r="J33" s="45">
        <v>3.01E-4</v>
      </c>
      <c r="K33" s="45">
        <v>1.7E-5</v>
      </c>
      <c r="L33" s="45">
        <v>5.7399999999999997E-4</v>
      </c>
      <c r="M33" s="45">
        <v>5.7000000000000003E-5</v>
      </c>
      <c r="N33" s="45">
        <v>3.1000000000000001E-5</v>
      </c>
      <c r="O33" s="45">
        <v>4.46E-4</v>
      </c>
      <c r="P33" s="45">
        <v>3.48E-4</v>
      </c>
      <c r="Q33" s="45">
        <v>7.6099999999999996E-4</v>
      </c>
      <c r="R33" s="45">
        <v>6.4700000000000001E-4</v>
      </c>
      <c r="S33" s="45">
        <v>2.92E-4</v>
      </c>
      <c r="T33" s="45">
        <v>2.0599999999999999E-4</v>
      </c>
      <c r="U33" s="45">
        <v>1.4200000000000001E-4</v>
      </c>
      <c r="V33" s="45">
        <v>2.0100000000000001E-4</v>
      </c>
      <c r="W33" s="45">
        <v>4.2499999999999998E-4</v>
      </c>
      <c r="X33" s="45">
        <v>2.3499999999999999E-4</v>
      </c>
      <c r="Y33" s="45">
        <v>1.75E-4</v>
      </c>
      <c r="Z33" s="45">
        <v>2.6499999999999999E-4</v>
      </c>
      <c r="AA33" s="45">
        <v>3.0600000000000001E-4</v>
      </c>
      <c r="AB33" s="45">
        <v>3.4E-5</v>
      </c>
      <c r="AC33" s="45">
        <v>3.7100000000000002E-4</v>
      </c>
      <c r="AD33" s="45">
        <v>3.3340000000000002E-3</v>
      </c>
      <c r="AE33" s="45">
        <v>1.9100000000000001E-4</v>
      </c>
      <c r="AF33" s="45">
        <v>1.0000599999999999</v>
      </c>
      <c r="AG33" s="45">
        <v>1.37E-4</v>
      </c>
      <c r="AH33" s="45">
        <v>1.7899999999999999E-4</v>
      </c>
      <c r="AI33" s="45">
        <v>4.6999999999999999E-4</v>
      </c>
      <c r="AJ33" s="45">
        <v>3.7500000000000001E-4</v>
      </c>
      <c r="AK33" s="45">
        <v>5.5999999999999999E-5</v>
      </c>
      <c r="AL33" s="46">
        <v>3.4400000000000001E-4</v>
      </c>
      <c r="AM33" s="6">
        <v>1.0124759999999999</v>
      </c>
      <c r="AN33" s="6">
        <v>0.79445100000000002</v>
      </c>
    </row>
    <row r="34" spans="1:40" x14ac:dyDescent="0.15">
      <c r="A34" s="106">
        <v>64</v>
      </c>
      <c r="B34" s="43" t="s">
        <v>241</v>
      </c>
      <c r="C34" s="27">
        <v>4.8999999999999998E-4</v>
      </c>
      <c r="D34" s="1">
        <v>1.5799999999999999E-4</v>
      </c>
      <c r="E34" s="1">
        <v>1.07E-4</v>
      </c>
      <c r="F34" s="1">
        <v>4.15E-4</v>
      </c>
      <c r="G34" s="1">
        <v>1.3999999999999999E-4</v>
      </c>
      <c r="H34" s="1">
        <v>6.9999999999999994E-5</v>
      </c>
      <c r="I34" s="1">
        <v>1.12E-4</v>
      </c>
      <c r="J34" s="1">
        <v>6.0999999999999999E-5</v>
      </c>
      <c r="K34" s="1">
        <v>3.8000000000000002E-5</v>
      </c>
      <c r="L34" s="1">
        <v>1.3300000000000001E-4</v>
      </c>
      <c r="M34" s="1">
        <v>6.2000000000000003E-5</v>
      </c>
      <c r="N34" s="1">
        <v>8.6000000000000003E-5</v>
      </c>
      <c r="O34" s="1">
        <v>8.8999999999999995E-5</v>
      </c>
      <c r="P34" s="1">
        <v>7.4999999999999993E-5</v>
      </c>
      <c r="Q34" s="1">
        <v>5.5000000000000002E-5</v>
      </c>
      <c r="R34" s="1">
        <v>6.7000000000000002E-5</v>
      </c>
      <c r="S34" s="1">
        <v>4.6E-5</v>
      </c>
      <c r="T34" s="1">
        <v>6.2000000000000003E-5</v>
      </c>
      <c r="U34" s="1">
        <v>2.5099999999999998E-4</v>
      </c>
      <c r="V34" s="1">
        <v>1.2400000000000001E-4</v>
      </c>
      <c r="W34" s="1">
        <v>9.3999999999999994E-5</v>
      </c>
      <c r="X34" s="1">
        <v>4.0700000000000003E-4</v>
      </c>
      <c r="Y34" s="1">
        <v>1.6799999999999999E-4</v>
      </c>
      <c r="Z34" s="1">
        <v>1.6200000000000001E-4</v>
      </c>
      <c r="AA34" s="1">
        <v>2.7399999999999999E-4</v>
      </c>
      <c r="AB34" s="1">
        <v>3.4E-5</v>
      </c>
      <c r="AC34" s="1">
        <v>3.3790000000000001E-3</v>
      </c>
      <c r="AD34" s="1">
        <v>1.057E-3</v>
      </c>
      <c r="AE34" s="1">
        <v>1.2E-4</v>
      </c>
      <c r="AF34" s="1">
        <v>1.06E-4</v>
      </c>
      <c r="AG34" s="1">
        <v>1.0144150000000001</v>
      </c>
      <c r="AH34" s="1">
        <v>1.3300000000000001E-4</v>
      </c>
      <c r="AI34" s="1">
        <v>1.25E-4</v>
      </c>
      <c r="AJ34" s="1">
        <v>1.9100000000000001E-4</v>
      </c>
      <c r="AK34" s="1">
        <v>1.15E-4</v>
      </c>
      <c r="AL34" s="2">
        <v>2.6289999999999998E-3</v>
      </c>
      <c r="AM34" s="3">
        <v>1.0260530000000001</v>
      </c>
      <c r="AN34" s="3">
        <v>0.80510400000000004</v>
      </c>
    </row>
    <row r="35" spans="1:40" x14ac:dyDescent="0.15">
      <c r="A35" s="106">
        <v>65</v>
      </c>
      <c r="B35" s="43" t="s">
        <v>242</v>
      </c>
      <c r="C35" s="27">
        <v>3.4699999999999998E-4</v>
      </c>
      <c r="D35" s="1">
        <v>3.6299999999999999E-4</v>
      </c>
      <c r="E35" s="1">
        <v>1.1389E-2</v>
      </c>
      <c r="F35" s="1">
        <v>3.0500000000000002E-3</v>
      </c>
      <c r="G35" s="1">
        <v>1.6720000000000001E-3</v>
      </c>
      <c r="H35" s="1">
        <v>7.4600000000000003E-4</v>
      </c>
      <c r="I35" s="1">
        <v>1.477E-3</v>
      </c>
      <c r="J35" s="1">
        <v>1.1119999999999999E-3</v>
      </c>
      <c r="K35" s="1">
        <v>2.1000000000000001E-4</v>
      </c>
      <c r="L35" s="1">
        <v>1.3370000000000001E-3</v>
      </c>
      <c r="M35" s="1">
        <v>1.635E-3</v>
      </c>
      <c r="N35" s="1">
        <v>4.3399999999999998E-4</v>
      </c>
      <c r="O35" s="1">
        <v>1.42E-3</v>
      </c>
      <c r="P35" s="1">
        <v>1.7030000000000001E-3</v>
      </c>
      <c r="Q35" s="1">
        <v>9.8200000000000002E-4</v>
      </c>
      <c r="R35" s="1">
        <v>7.7999999999999999E-4</v>
      </c>
      <c r="S35" s="1">
        <v>2.4600000000000002E-4</v>
      </c>
      <c r="T35" s="1">
        <v>6.0300000000000002E-4</v>
      </c>
      <c r="U35" s="1">
        <v>1.0499999999999999E-3</v>
      </c>
      <c r="V35" s="1">
        <v>1.408E-3</v>
      </c>
      <c r="W35" s="1">
        <v>1.1999999999999999E-3</v>
      </c>
      <c r="X35" s="1">
        <v>9.2309999999999996E-3</v>
      </c>
      <c r="Y35" s="1">
        <v>2.2850000000000001E-3</v>
      </c>
      <c r="Z35" s="1">
        <v>8.8800000000000001E-4</v>
      </c>
      <c r="AA35" s="1">
        <v>3.4780000000000002E-3</v>
      </c>
      <c r="AB35" s="1">
        <v>5.7899999999999998E-4</v>
      </c>
      <c r="AC35" s="1">
        <v>1.887E-3</v>
      </c>
      <c r="AD35" s="1">
        <v>1.737E-3</v>
      </c>
      <c r="AE35" s="1">
        <v>3.4099999999999999E-4</v>
      </c>
      <c r="AF35" s="1">
        <v>8.8599999999999996E-4</v>
      </c>
      <c r="AG35" s="1">
        <v>1.168E-3</v>
      </c>
      <c r="AH35" s="1">
        <v>1.000359</v>
      </c>
      <c r="AI35" s="1">
        <v>2.4880000000000002E-3</v>
      </c>
      <c r="AJ35" s="1">
        <v>3.124E-3</v>
      </c>
      <c r="AK35" s="1">
        <v>2.7599999999999999E-4</v>
      </c>
      <c r="AL35" s="2">
        <v>4.9459999999999999E-3</v>
      </c>
      <c r="AM35" s="3">
        <v>1.0668340000000001</v>
      </c>
      <c r="AN35" s="3">
        <v>0.83710399999999996</v>
      </c>
    </row>
    <row r="36" spans="1:40" x14ac:dyDescent="0.15">
      <c r="A36" s="106">
        <v>66</v>
      </c>
      <c r="B36" s="43" t="s">
        <v>28</v>
      </c>
      <c r="C36" s="27">
        <v>1.6625000000000001E-2</v>
      </c>
      <c r="D36" s="1">
        <v>2.2710999999999999E-2</v>
      </c>
      <c r="E36" s="1">
        <v>1.3056999999999999E-2</v>
      </c>
      <c r="F36" s="1">
        <v>3.1761999999999999E-2</v>
      </c>
      <c r="G36" s="1">
        <v>2.9186E-2</v>
      </c>
      <c r="H36" s="1">
        <v>2.3099000000000001E-2</v>
      </c>
      <c r="I36" s="1">
        <v>1.9719E-2</v>
      </c>
      <c r="J36" s="1">
        <v>1.7464E-2</v>
      </c>
      <c r="K36" s="1">
        <v>3.8579999999999999E-3</v>
      </c>
      <c r="L36" s="1">
        <v>2.9311E-2</v>
      </c>
      <c r="M36" s="1">
        <v>9.9369999999999997E-3</v>
      </c>
      <c r="N36" s="1">
        <v>7.6189999999999999E-3</v>
      </c>
      <c r="O36" s="1">
        <v>1.9879000000000001E-2</v>
      </c>
      <c r="P36" s="1">
        <v>2.4811E-2</v>
      </c>
      <c r="Q36" s="1">
        <v>3.1126000000000001E-2</v>
      </c>
      <c r="R36" s="1">
        <v>2.7045E-2</v>
      </c>
      <c r="S36" s="1">
        <v>1.6997999999999999E-2</v>
      </c>
      <c r="T36" s="1">
        <v>1.9036000000000001E-2</v>
      </c>
      <c r="U36" s="1">
        <v>3.2301999999999997E-2</v>
      </c>
      <c r="V36" s="1">
        <v>5.5747999999999999E-2</v>
      </c>
      <c r="W36" s="1">
        <v>3.2479000000000001E-2</v>
      </c>
      <c r="X36" s="1">
        <v>8.7028999999999995E-2</v>
      </c>
      <c r="Y36" s="1">
        <v>3.9174E-2</v>
      </c>
      <c r="Z36" s="1">
        <v>5.0604000000000003E-2</v>
      </c>
      <c r="AA36" s="1">
        <v>6.6707000000000002E-2</v>
      </c>
      <c r="AB36" s="1">
        <v>1.8015E-2</v>
      </c>
      <c r="AC36" s="1">
        <v>6.0455000000000002E-2</v>
      </c>
      <c r="AD36" s="1">
        <v>8.3785999999999999E-2</v>
      </c>
      <c r="AE36" s="1">
        <v>5.2745E-2</v>
      </c>
      <c r="AF36" s="1">
        <v>3.0242000000000002E-2</v>
      </c>
      <c r="AG36" s="1">
        <v>3.0338E-2</v>
      </c>
      <c r="AH36" s="1">
        <v>4.8300999999999997E-2</v>
      </c>
      <c r="AI36" s="1">
        <v>1.0760940000000001</v>
      </c>
      <c r="AJ36" s="1">
        <v>2.6601E-2</v>
      </c>
      <c r="AK36" s="1">
        <v>9.2029999999999994E-3</v>
      </c>
      <c r="AL36" s="2">
        <v>4.1805000000000002E-2</v>
      </c>
      <c r="AM36" s="3">
        <v>2.2048670000000001</v>
      </c>
      <c r="AN36" s="3">
        <v>1.730075</v>
      </c>
    </row>
    <row r="37" spans="1:40" x14ac:dyDescent="0.15">
      <c r="A37" s="106">
        <v>67</v>
      </c>
      <c r="B37" s="43" t="s">
        <v>29</v>
      </c>
      <c r="C37" s="27">
        <v>1.21E-4</v>
      </c>
      <c r="D37" s="1">
        <v>1.66E-4</v>
      </c>
      <c r="E37" s="1">
        <v>5.6099999999999998E-4</v>
      </c>
      <c r="F37" s="1">
        <v>2.3000000000000001E-4</v>
      </c>
      <c r="G37" s="1">
        <v>1.74E-4</v>
      </c>
      <c r="H37" s="1">
        <v>1.01E-4</v>
      </c>
      <c r="I37" s="1">
        <v>1.0900000000000001E-4</v>
      </c>
      <c r="J37" s="1">
        <v>8.0000000000000007E-5</v>
      </c>
      <c r="K37" s="1">
        <v>2.1999999999999999E-5</v>
      </c>
      <c r="L37" s="1">
        <v>1.0900000000000001E-4</v>
      </c>
      <c r="M37" s="1">
        <v>8.5000000000000006E-5</v>
      </c>
      <c r="N37" s="1">
        <v>5.3999999999999998E-5</v>
      </c>
      <c r="O37" s="1">
        <v>8.7000000000000001E-5</v>
      </c>
      <c r="P37" s="1">
        <v>1.73E-4</v>
      </c>
      <c r="Q37" s="1">
        <v>2.0599999999999999E-4</v>
      </c>
      <c r="R37" s="1">
        <v>9.2E-5</v>
      </c>
      <c r="S37" s="1">
        <v>1.83E-4</v>
      </c>
      <c r="T37" s="1">
        <v>1.21E-4</v>
      </c>
      <c r="U37" s="1">
        <v>1.25E-4</v>
      </c>
      <c r="V37" s="1">
        <v>2.6699999999999998E-4</v>
      </c>
      <c r="W37" s="1">
        <v>1.22E-4</v>
      </c>
      <c r="X37" s="1">
        <v>3.86E-4</v>
      </c>
      <c r="Y37" s="1">
        <v>1.46E-4</v>
      </c>
      <c r="Z37" s="1">
        <v>6.2299999999999996E-4</v>
      </c>
      <c r="AA37" s="1">
        <v>3.5E-4</v>
      </c>
      <c r="AB37" s="1">
        <v>3.1500000000000001E-4</v>
      </c>
      <c r="AC37" s="1">
        <v>3.5500000000000001E-4</v>
      </c>
      <c r="AD37" s="1">
        <v>4.3099999999999996E-3</v>
      </c>
      <c r="AE37" s="1">
        <v>4.0900000000000002E-4</v>
      </c>
      <c r="AF37" s="1">
        <v>1.6540000000000001E-3</v>
      </c>
      <c r="AG37" s="1">
        <v>7.3559999999999997E-3</v>
      </c>
      <c r="AH37" s="1">
        <v>1.6819999999999999E-3</v>
      </c>
      <c r="AI37" s="1">
        <v>9.3700000000000001E-4</v>
      </c>
      <c r="AJ37" s="1">
        <v>1.008988</v>
      </c>
      <c r="AK37" s="1">
        <v>8.2000000000000001E-5</v>
      </c>
      <c r="AL37" s="2">
        <v>1.258E-3</v>
      </c>
      <c r="AM37" s="3">
        <v>1.0320400000000001</v>
      </c>
      <c r="AN37" s="3">
        <v>0.80980200000000002</v>
      </c>
    </row>
    <row r="38" spans="1:40" x14ac:dyDescent="0.15">
      <c r="A38" s="107">
        <v>68</v>
      </c>
      <c r="B38" s="44" t="s">
        <v>30</v>
      </c>
      <c r="C38" s="31">
        <v>8.83E-4</v>
      </c>
      <c r="D38" s="45">
        <v>2.7070000000000002E-3</v>
      </c>
      <c r="E38" s="45">
        <v>1.3749999999999999E-3</v>
      </c>
      <c r="F38" s="45">
        <v>1.9550000000000001E-3</v>
      </c>
      <c r="G38" s="45">
        <v>9.7199999999999999E-4</v>
      </c>
      <c r="H38" s="45">
        <v>1.2600000000000001E-3</v>
      </c>
      <c r="I38" s="45">
        <v>1.011E-3</v>
      </c>
      <c r="J38" s="45">
        <v>4.46E-4</v>
      </c>
      <c r="K38" s="45">
        <v>8.3999999999999995E-5</v>
      </c>
      <c r="L38" s="45">
        <v>1.2390000000000001E-3</v>
      </c>
      <c r="M38" s="45">
        <v>2.9500000000000001E-4</v>
      </c>
      <c r="N38" s="45">
        <v>2.5599999999999999E-4</v>
      </c>
      <c r="O38" s="45">
        <v>5.8399999999999999E-4</v>
      </c>
      <c r="P38" s="45">
        <v>1.691E-3</v>
      </c>
      <c r="Q38" s="45">
        <v>8.6200000000000003E-4</v>
      </c>
      <c r="R38" s="45">
        <v>1.1410000000000001E-3</v>
      </c>
      <c r="S38" s="45">
        <v>5.2400000000000005E-4</v>
      </c>
      <c r="T38" s="45">
        <v>5.1099999999999995E-4</v>
      </c>
      <c r="U38" s="45">
        <v>7.1100000000000004E-4</v>
      </c>
      <c r="V38" s="45">
        <v>1.3619999999999999E-3</v>
      </c>
      <c r="W38" s="45">
        <v>2.7799999999999998E-4</v>
      </c>
      <c r="X38" s="45">
        <v>1.4940000000000001E-3</v>
      </c>
      <c r="Y38" s="45">
        <v>3.5599999999999998E-3</v>
      </c>
      <c r="Z38" s="45">
        <v>2.385E-3</v>
      </c>
      <c r="AA38" s="45">
        <v>3.8570000000000002E-3</v>
      </c>
      <c r="AB38" s="45">
        <v>5.5800000000000001E-4</v>
      </c>
      <c r="AC38" s="45">
        <v>2.7590000000000002E-3</v>
      </c>
      <c r="AD38" s="45">
        <v>2.8349999999999998E-3</v>
      </c>
      <c r="AE38" s="45">
        <v>3.1949999999999999E-3</v>
      </c>
      <c r="AF38" s="45">
        <v>2.6619999999999999E-3</v>
      </c>
      <c r="AG38" s="45">
        <v>2.777E-3</v>
      </c>
      <c r="AH38" s="45">
        <v>5.4510000000000001E-3</v>
      </c>
      <c r="AI38" s="45">
        <v>1.8129999999999999E-3</v>
      </c>
      <c r="AJ38" s="45">
        <v>2.2899999999999999E-3</v>
      </c>
      <c r="AK38" s="45">
        <v>1.0003949999999999</v>
      </c>
      <c r="AL38" s="46">
        <v>1.3730000000000001E-3</v>
      </c>
      <c r="AM38" s="6">
        <v>1.0575540000000001</v>
      </c>
      <c r="AN38" s="6">
        <v>0.82982199999999995</v>
      </c>
    </row>
    <row r="39" spans="1:40" x14ac:dyDescent="0.15">
      <c r="A39" s="106">
        <v>69</v>
      </c>
      <c r="B39" s="43" t="s">
        <v>31</v>
      </c>
      <c r="C39" s="27">
        <v>4.2420000000000001E-3</v>
      </c>
      <c r="D39" s="1">
        <v>6.4879999999999998E-3</v>
      </c>
      <c r="E39" s="1">
        <v>6.0350000000000004E-3</v>
      </c>
      <c r="F39" s="1">
        <v>1.3756000000000001E-2</v>
      </c>
      <c r="G39" s="1">
        <v>6.4939999999999998E-3</v>
      </c>
      <c r="H39" s="1">
        <v>4.2709999999999996E-3</v>
      </c>
      <c r="I39" s="1">
        <v>4.6049999999999997E-3</v>
      </c>
      <c r="J39" s="1">
        <v>2.2769999999999999E-3</v>
      </c>
      <c r="K39" s="1">
        <v>3.9800000000000002E-4</v>
      </c>
      <c r="L39" s="1">
        <v>5.9760000000000004E-3</v>
      </c>
      <c r="M39" s="1">
        <v>3.3370000000000001E-3</v>
      </c>
      <c r="N39" s="1">
        <v>3.516E-3</v>
      </c>
      <c r="O39" s="1">
        <v>5.2249999999999996E-3</v>
      </c>
      <c r="P39" s="1">
        <v>5.4260000000000003E-3</v>
      </c>
      <c r="Q39" s="1">
        <v>1.016E-3</v>
      </c>
      <c r="R39" s="1">
        <v>3.836E-3</v>
      </c>
      <c r="S39" s="1">
        <v>2.065E-3</v>
      </c>
      <c r="T39" s="1">
        <v>5.2290000000000001E-3</v>
      </c>
      <c r="U39" s="1">
        <v>3.307E-3</v>
      </c>
      <c r="V39" s="1">
        <v>1.1542999999999999E-2</v>
      </c>
      <c r="W39" s="1">
        <v>3.0040000000000002E-3</v>
      </c>
      <c r="X39" s="1">
        <v>9.6589999999999992E-3</v>
      </c>
      <c r="Y39" s="1">
        <v>1.7513000000000001E-2</v>
      </c>
      <c r="Z39" s="1">
        <v>6.2269999999999999E-3</v>
      </c>
      <c r="AA39" s="1">
        <v>4.9040000000000004E-3</v>
      </c>
      <c r="AB39" s="1">
        <v>1.5690000000000001E-3</v>
      </c>
      <c r="AC39" s="1">
        <v>7.8390000000000005E-3</v>
      </c>
      <c r="AD39" s="1">
        <v>3.6059999999999998E-3</v>
      </c>
      <c r="AE39" s="1">
        <v>1.72E-3</v>
      </c>
      <c r="AF39" s="1">
        <v>8.7430000000000008E-3</v>
      </c>
      <c r="AG39" s="1">
        <v>4.2269999999999999E-3</v>
      </c>
      <c r="AH39" s="1">
        <v>4.6280000000000002E-3</v>
      </c>
      <c r="AI39" s="1">
        <v>4.2199999999999998E-3</v>
      </c>
      <c r="AJ39" s="1">
        <v>3.6900000000000001E-3</v>
      </c>
      <c r="AK39" s="1">
        <v>1.5820000000000001E-3</v>
      </c>
      <c r="AL39" s="2">
        <v>1.00163</v>
      </c>
      <c r="AM39" s="3">
        <v>1.1838029999999999</v>
      </c>
      <c r="AN39" s="3">
        <v>0.92888499999999996</v>
      </c>
    </row>
    <row r="40" spans="1:40" x14ac:dyDescent="0.15">
      <c r="A40" s="57"/>
      <c r="B40" s="47" t="s">
        <v>265</v>
      </c>
      <c r="C40" s="48">
        <v>1.3101879999999999</v>
      </c>
      <c r="D40" s="49">
        <v>1.2881009999999999</v>
      </c>
      <c r="E40" s="49">
        <v>1.2412069999999999</v>
      </c>
      <c r="F40" s="49">
        <v>1.306306</v>
      </c>
      <c r="G40" s="49">
        <v>1.3507690000000001</v>
      </c>
      <c r="H40" s="49">
        <v>1.2131449999999999</v>
      </c>
      <c r="I40" s="49">
        <v>1.329931</v>
      </c>
      <c r="J40" s="49">
        <v>1.355445</v>
      </c>
      <c r="K40" s="49">
        <v>1.056969</v>
      </c>
      <c r="L40" s="49">
        <v>1.252119</v>
      </c>
      <c r="M40" s="49">
        <v>1.7655749999999999</v>
      </c>
      <c r="N40" s="49">
        <v>1.1124270000000001</v>
      </c>
      <c r="O40" s="49">
        <v>1.4998769999999999</v>
      </c>
      <c r="P40" s="49">
        <v>1.2438739999999999</v>
      </c>
      <c r="Q40" s="49">
        <v>1.191832</v>
      </c>
      <c r="R40" s="49">
        <v>1.2313000000000001</v>
      </c>
      <c r="S40" s="49">
        <v>1.1835389999999999</v>
      </c>
      <c r="T40" s="49">
        <v>1.3954260000000001</v>
      </c>
      <c r="U40" s="49">
        <v>1.294621</v>
      </c>
      <c r="V40" s="49">
        <v>1.2778910000000001</v>
      </c>
      <c r="W40" s="49">
        <v>1.208018</v>
      </c>
      <c r="X40" s="49">
        <v>1.3030809999999999</v>
      </c>
      <c r="Y40" s="49">
        <v>1.2327379999999999</v>
      </c>
      <c r="Z40" s="49">
        <v>1.197425</v>
      </c>
      <c r="AA40" s="49">
        <v>1.220777</v>
      </c>
      <c r="AB40" s="49">
        <v>1.1336729999999999</v>
      </c>
      <c r="AC40" s="49">
        <v>1.3144359999999999</v>
      </c>
      <c r="AD40" s="49">
        <v>1.3156540000000001</v>
      </c>
      <c r="AE40" s="49">
        <v>1.18605</v>
      </c>
      <c r="AF40" s="49">
        <v>1.1415900000000001</v>
      </c>
      <c r="AG40" s="49">
        <v>1.2155800000000001</v>
      </c>
      <c r="AH40" s="49">
        <v>1.23058</v>
      </c>
      <c r="AI40" s="49">
        <v>1.200685</v>
      </c>
      <c r="AJ40" s="49">
        <v>1.2696769999999999</v>
      </c>
      <c r="AK40" s="49">
        <v>1.2952520000000001</v>
      </c>
      <c r="AL40" s="50">
        <v>1.5138940000000001</v>
      </c>
      <c r="AM40" s="25"/>
      <c r="AN40" s="42"/>
    </row>
    <row r="41" spans="1:40" x14ac:dyDescent="0.15">
      <c r="A41" s="57"/>
      <c r="B41" s="47" t="s">
        <v>266</v>
      </c>
      <c r="C41" s="48">
        <v>1.028054</v>
      </c>
      <c r="D41" s="49">
        <v>1.010723</v>
      </c>
      <c r="E41" s="49">
        <v>0.97392800000000002</v>
      </c>
      <c r="F41" s="49">
        <v>1.0250079999999999</v>
      </c>
      <c r="G41" s="49">
        <v>1.0598970000000001</v>
      </c>
      <c r="H41" s="49">
        <v>0.95190799999999998</v>
      </c>
      <c r="I41" s="49">
        <v>1.0435460000000001</v>
      </c>
      <c r="J41" s="49">
        <v>1.0635650000000001</v>
      </c>
      <c r="K41" s="49">
        <v>0.82936299999999996</v>
      </c>
      <c r="L41" s="49">
        <v>0.98248999999999997</v>
      </c>
      <c r="M41" s="49">
        <v>1.3853789999999999</v>
      </c>
      <c r="N41" s="49">
        <v>0.87287899999999996</v>
      </c>
      <c r="O41" s="49">
        <v>1.1768959999999999</v>
      </c>
      <c r="P41" s="49">
        <v>0.97602</v>
      </c>
      <c r="Q41" s="49">
        <v>0.93518400000000002</v>
      </c>
      <c r="R41" s="49">
        <v>0.96615399999999996</v>
      </c>
      <c r="S41" s="49">
        <v>0.928678</v>
      </c>
      <c r="T41" s="49">
        <v>1.094937</v>
      </c>
      <c r="U41" s="49">
        <v>1.0158389999999999</v>
      </c>
      <c r="V41" s="49">
        <v>1.002712</v>
      </c>
      <c r="W41" s="49">
        <v>0.94788499999999998</v>
      </c>
      <c r="X41" s="49">
        <v>1.022478</v>
      </c>
      <c r="Y41" s="49">
        <v>0.96728199999999998</v>
      </c>
      <c r="Z41" s="49">
        <v>0.93957400000000002</v>
      </c>
      <c r="AA41" s="49">
        <v>0.957897</v>
      </c>
      <c r="AB41" s="49">
        <v>0.88954999999999995</v>
      </c>
      <c r="AC41" s="49">
        <v>1.0313870000000001</v>
      </c>
      <c r="AD41" s="49">
        <v>1.032343</v>
      </c>
      <c r="AE41" s="49">
        <v>0.93064800000000003</v>
      </c>
      <c r="AF41" s="49">
        <v>0.89576199999999995</v>
      </c>
      <c r="AG41" s="49">
        <v>0.95381899999999997</v>
      </c>
      <c r="AH41" s="49">
        <v>0.96558900000000003</v>
      </c>
      <c r="AI41" s="49">
        <v>0.94213100000000005</v>
      </c>
      <c r="AJ41" s="49">
        <v>0.99626599999999998</v>
      </c>
      <c r="AK41" s="49">
        <v>1.0163340000000001</v>
      </c>
      <c r="AL41" s="50">
        <v>1.187894</v>
      </c>
      <c r="AM41" s="27"/>
      <c r="AN41" s="1"/>
    </row>
    <row r="42" spans="1:40" ht="11.25" customHeight="1" x14ac:dyDescent="0.15"/>
  </sheetData>
  <phoneticPr fontId="7"/>
  <pageMargins left="0.70866141732283472" right="0.70866141732283472" top="0.74803149606299213" bottom="0.74803149606299213" header="0.31496062992125984" footer="0.31496062992125984"/>
  <pageSetup paperSize="9" scale="70" orientation="landscape" horizontalDpi="300" verticalDpi="300" r:id="rId1"/>
  <drawing r:id="rId2"/>
  <legacyDrawing r:id="rId3"/>
  <oleObjects>
    <mc:AlternateContent xmlns:mc="http://schemas.openxmlformats.org/markup-compatibility/2006">
      <mc:Choice Requires="x14">
        <oleObject progId="Equation.3" shapeId="3073" r:id="rId4">
          <objectPr defaultSize="0" autoPict="0" r:id="rId5">
            <anchor moveWithCells="1">
              <from>
                <xdr:col>6</xdr:col>
                <xdr:colOff>295275</xdr:colOff>
                <xdr:row>0</xdr:row>
                <xdr:rowOff>47625</xdr:rowOff>
              </from>
              <to>
                <xdr:col>8</xdr:col>
                <xdr:colOff>561975</xdr:colOff>
                <xdr:row>0</xdr:row>
                <xdr:rowOff>238125</xdr:rowOff>
              </to>
            </anchor>
          </objectPr>
        </oleObject>
      </mc:Choice>
      <mc:Fallback>
        <oleObject progId="Equation.3" shapeId="3073" r:id="rId4"/>
      </mc:Fallback>
    </mc:AlternateContent>
  </oleObjec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M89"/>
  <sheetViews>
    <sheetView zoomScaleNormal="100" workbookViewId="0">
      <pane xSplit="2" ySplit="3" topLeftCell="C4" activePane="bottomRight" state="frozen"/>
      <selection activeCell="M1" sqref="M1"/>
      <selection pane="topRight" activeCell="M1" sqref="M1"/>
      <selection pane="bottomLeft" activeCell="M1" sqref="M1"/>
      <selection pane="bottomRight"/>
    </sheetView>
  </sheetViews>
  <sheetFormatPr defaultColWidth="10.33203125" defaultRowHeight="11.25" x14ac:dyDescent="0.15"/>
  <cols>
    <col min="1" max="1" width="4.6640625" style="33" bestFit="1" customWidth="1"/>
    <col min="2" max="2" width="31.6640625" style="33" bestFit="1" customWidth="1"/>
    <col min="3" max="39" width="10.33203125" style="33" customWidth="1"/>
    <col min="40" max="16384" width="10.33203125" style="33"/>
  </cols>
  <sheetData>
    <row r="1" spans="1:39" ht="21" customHeight="1" x14ac:dyDescent="0.15">
      <c r="A1" s="32" t="s">
        <v>447</v>
      </c>
      <c r="C1" s="33" t="s">
        <v>448</v>
      </c>
    </row>
    <row r="2" spans="1:39" x14ac:dyDescent="0.15">
      <c r="A2" s="34"/>
      <c r="B2" s="35"/>
      <c r="C2" s="100">
        <v>1</v>
      </c>
      <c r="D2" s="101">
        <v>2</v>
      </c>
      <c r="E2" s="101">
        <v>3</v>
      </c>
      <c r="F2" s="101">
        <v>6</v>
      </c>
      <c r="G2" s="101">
        <v>11</v>
      </c>
      <c r="H2" s="101">
        <v>15</v>
      </c>
      <c r="I2" s="101">
        <v>16</v>
      </c>
      <c r="J2" s="101">
        <v>20</v>
      </c>
      <c r="K2" s="101">
        <v>21</v>
      </c>
      <c r="L2" s="101">
        <v>25</v>
      </c>
      <c r="M2" s="101">
        <v>26</v>
      </c>
      <c r="N2" s="101">
        <v>27</v>
      </c>
      <c r="O2" s="101">
        <v>28</v>
      </c>
      <c r="P2" s="101">
        <v>29</v>
      </c>
      <c r="Q2" s="101">
        <v>32</v>
      </c>
      <c r="R2" s="101">
        <v>33</v>
      </c>
      <c r="S2" s="101">
        <v>34</v>
      </c>
      <c r="T2" s="101">
        <v>35</v>
      </c>
      <c r="U2" s="101">
        <v>39</v>
      </c>
      <c r="V2" s="101">
        <v>41</v>
      </c>
      <c r="W2" s="101">
        <v>46</v>
      </c>
      <c r="X2" s="101">
        <v>47</v>
      </c>
      <c r="Y2" s="101">
        <v>48</v>
      </c>
      <c r="Z2" s="101">
        <v>51</v>
      </c>
      <c r="AA2" s="101">
        <v>53</v>
      </c>
      <c r="AB2" s="101">
        <v>55</v>
      </c>
      <c r="AC2" s="101">
        <v>57</v>
      </c>
      <c r="AD2" s="101">
        <v>59</v>
      </c>
      <c r="AE2" s="101">
        <v>61</v>
      </c>
      <c r="AF2" s="101">
        <v>63</v>
      </c>
      <c r="AG2" s="101">
        <v>64</v>
      </c>
      <c r="AH2" s="101">
        <v>65</v>
      </c>
      <c r="AI2" s="101">
        <v>66</v>
      </c>
      <c r="AJ2" s="101">
        <v>67</v>
      </c>
      <c r="AK2" s="101">
        <v>68</v>
      </c>
      <c r="AL2" s="102">
        <v>69</v>
      </c>
      <c r="AM2" s="103">
        <v>70</v>
      </c>
    </row>
    <row r="3" spans="1:39" ht="33.75" x14ac:dyDescent="0.15">
      <c r="A3" s="36"/>
      <c r="B3" s="37"/>
      <c r="C3" s="38" t="s">
        <v>0</v>
      </c>
      <c r="D3" s="39" t="s">
        <v>1</v>
      </c>
      <c r="E3" s="39" t="s">
        <v>2</v>
      </c>
      <c r="F3" s="39" t="s">
        <v>3</v>
      </c>
      <c r="G3" s="39" t="s">
        <v>4</v>
      </c>
      <c r="H3" s="39" t="s">
        <v>5</v>
      </c>
      <c r="I3" s="39" t="s">
        <v>6</v>
      </c>
      <c r="J3" s="39" t="s">
        <v>7</v>
      </c>
      <c r="K3" s="39" t="s">
        <v>248</v>
      </c>
      <c r="L3" s="39" t="s">
        <v>249</v>
      </c>
      <c r="M3" s="39" t="s">
        <v>10</v>
      </c>
      <c r="N3" s="39" t="s">
        <v>11</v>
      </c>
      <c r="O3" s="39" t="s">
        <v>12</v>
      </c>
      <c r="P3" s="39" t="s">
        <v>13</v>
      </c>
      <c r="Q3" s="39" t="s">
        <v>16</v>
      </c>
      <c r="R3" s="39" t="s">
        <v>14</v>
      </c>
      <c r="S3" s="39" t="s">
        <v>250</v>
      </c>
      <c r="T3" s="39" t="s">
        <v>17</v>
      </c>
      <c r="U3" s="39" t="s">
        <v>18</v>
      </c>
      <c r="V3" s="39" t="s">
        <v>19</v>
      </c>
      <c r="W3" s="39" t="s">
        <v>251</v>
      </c>
      <c r="X3" s="39" t="s">
        <v>237</v>
      </c>
      <c r="Y3" s="39" t="s">
        <v>238</v>
      </c>
      <c r="Z3" s="39" t="s">
        <v>21</v>
      </c>
      <c r="AA3" s="39" t="s">
        <v>22</v>
      </c>
      <c r="AB3" s="39" t="s">
        <v>23</v>
      </c>
      <c r="AC3" s="39" t="s">
        <v>247</v>
      </c>
      <c r="AD3" s="39" t="s">
        <v>25</v>
      </c>
      <c r="AE3" s="39" t="s">
        <v>26</v>
      </c>
      <c r="AF3" s="39" t="s">
        <v>27</v>
      </c>
      <c r="AG3" s="39" t="s">
        <v>241</v>
      </c>
      <c r="AH3" s="39" t="s">
        <v>242</v>
      </c>
      <c r="AI3" s="39" t="s">
        <v>252</v>
      </c>
      <c r="AJ3" s="39" t="s">
        <v>253</v>
      </c>
      <c r="AK3" s="39" t="s">
        <v>30</v>
      </c>
      <c r="AL3" s="40" t="s">
        <v>31</v>
      </c>
      <c r="AM3" s="41" t="s">
        <v>254</v>
      </c>
    </row>
    <row r="4" spans="1:39" x14ac:dyDescent="0.15">
      <c r="A4" s="108">
        <v>1</v>
      </c>
      <c r="B4" s="35" t="s">
        <v>0</v>
      </c>
      <c r="C4" s="25">
        <v>0.13359099999999999</v>
      </c>
      <c r="D4" s="42">
        <v>2.1380000000000001E-3</v>
      </c>
      <c r="E4" s="42">
        <v>0</v>
      </c>
      <c r="F4" s="42">
        <v>0</v>
      </c>
      <c r="G4" s="42">
        <v>0.15764400000000001</v>
      </c>
      <c r="H4" s="42">
        <v>8.6929999999999993E-3</v>
      </c>
      <c r="I4" s="42">
        <v>0</v>
      </c>
      <c r="J4" s="42">
        <v>2.63E-4</v>
      </c>
      <c r="K4" s="42">
        <v>0</v>
      </c>
      <c r="L4" s="42">
        <v>1.1E-5</v>
      </c>
      <c r="M4" s="42">
        <v>0</v>
      </c>
      <c r="N4" s="42">
        <v>3.9999999999999998E-6</v>
      </c>
      <c r="O4" s="42">
        <v>0</v>
      </c>
      <c r="P4" s="42">
        <v>0</v>
      </c>
      <c r="Q4" s="42">
        <v>0</v>
      </c>
      <c r="R4" s="42">
        <v>0</v>
      </c>
      <c r="S4" s="42">
        <v>0</v>
      </c>
      <c r="T4" s="42">
        <v>0</v>
      </c>
      <c r="U4" s="42">
        <v>1.9419999999999999E-3</v>
      </c>
      <c r="V4" s="42">
        <v>1.181E-3</v>
      </c>
      <c r="W4" s="42">
        <v>0</v>
      </c>
      <c r="X4" s="42">
        <v>0</v>
      </c>
      <c r="Y4" s="42">
        <v>0</v>
      </c>
      <c r="Z4" s="42">
        <v>1.2999999999999999E-4</v>
      </c>
      <c r="AA4" s="42">
        <v>0</v>
      </c>
      <c r="AB4" s="42">
        <v>1.9999999999999999E-6</v>
      </c>
      <c r="AC4" s="42">
        <v>1.8E-5</v>
      </c>
      <c r="AD4" s="42">
        <v>0</v>
      </c>
      <c r="AE4" s="42">
        <v>3.0000000000000001E-5</v>
      </c>
      <c r="AF4" s="42">
        <v>2.2260000000000001E-3</v>
      </c>
      <c r="AG4" s="42">
        <v>2.343E-3</v>
      </c>
      <c r="AH4" s="42">
        <v>2.0430000000000001E-3</v>
      </c>
      <c r="AI4" s="42">
        <v>1.4E-5</v>
      </c>
      <c r="AJ4" s="42">
        <v>1.5726E-2</v>
      </c>
      <c r="AK4" s="42">
        <v>0</v>
      </c>
      <c r="AL4" s="26">
        <v>0</v>
      </c>
      <c r="AM4" s="29">
        <v>7.064E-3</v>
      </c>
    </row>
    <row r="5" spans="1:39" x14ac:dyDescent="0.15">
      <c r="A5" s="109">
        <v>2</v>
      </c>
      <c r="B5" s="43" t="s">
        <v>1</v>
      </c>
      <c r="C5" s="27">
        <v>1.63E-4</v>
      </c>
      <c r="D5" s="1">
        <v>0.19950899999999999</v>
      </c>
      <c r="E5" s="1">
        <v>3.1399999999999999E-4</v>
      </c>
      <c r="F5" s="1">
        <v>6.7000000000000002E-5</v>
      </c>
      <c r="G5" s="1">
        <v>1.37E-4</v>
      </c>
      <c r="H5" s="1">
        <v>0</v>
      </c>
      <c r="I5" s="1">
        <v>0.12728200000000001</v>
      </c>
      <c r="J5" s="1">
        <v>1.9000000000000001E-5</v>
      </c>
      <c r="K5" s="1">
        <v>0</v>
      </c>
      <c r="L5" s="1">
        <v>0</v>
      </c>
      <c r="M5" s="1">
        <v>0</v>
      </c>
      <c r="N5" s="1">
        <v>0</v>
      </c>
      <c r="O5" s="1">
        <v>0</v>
      </c>
      <c r="P5" s="1">
        <v>0</v>
      </c>
      <c r="Q5" s="1">
        <v>0</v>
      </c>
      <c r="R5" s="1">
        <v>0</v>
      </c>
      <c r="S5" s="1">
        <v>0</v>
      </c>
      <c r="T5" s="1">
        <v>1.9999999999999999E-6</v>
      </c>
      <c r="U5" s="1">
        <v>6.0000000000000002E-5</v>
      </c>
      <c r="V5" s="1">
        <v>3.6000000000000001E-5</v>
      </c>
      <c r="W5" s="1">
        <v>0</v>
      </c>
      <c r="X5" s="1">
        <v>0</v>
      </c>
      <c r="Y5" s="1">
        <v>0</v>
      </c>
      <c r="Z5" s="1">
        <v>0</v>
      </c>
      <c r="AA5" s="1">
        <v>0</v>
      </c>
      <c r="AB5" s="1">
        <v>0</v>
      </c>
      <c r="AC5" s="1">
        <v>0</v>
      </c>
      <c r="AD5" s="1">
        <v>0</v>
      </c>
      <c r="AE5" s="1">
        <v>3.0000000000000001E-6</v>
      </c>
      <c r="AF5" s="1">
        <v>6.2000000000000003E-5</v>
      </c>
      <c r="AG5" s="1">
        <v>6.0999999999999999E-5</v>
      </c>
      <c r="AH5" s="1">
        <v>0</v>
      </c>
      <c r="AI5" s="1">
        <v>0</v>
      </c>
      <c r="AJ5" s="1">
        <v>9.9099999999999991E-4</v>
      </c>
      <c r="AK5" s="1">
        <v>0</v>
      </c>
      <c r="AL5" s="2">
        <v>0</v>
      </c>
      <c r="AM5" s="3">
        <v>1.39E-3</v>
      </c>
    </row>
    <row r="6" spans="1:39" x14ac:dyDescent="0.15">
      <c r="A6" s="109">
        <v>3</v>
      </c>
      <c r="B6" s="43" t="s">
        <v>2</v>
      </c>
      <c r="C6" s="27">
        <v>0</v>
      </c>
      <c r="D6" s="1">
        <v>0</v>
      </c>
      <c r="E6" s="1">
        <v>5.7215000000000002E-2</v>
      </c>
      <c r="F6" s="1">
        <v>0</v>
      </c>
      <c r="G6" s="1">
        <v>5.5905999999999997E-2</v>
      </c>
      <c r="H6" s="1">
        <v>0</v>
      </c>
      <c r="I6" s="1">
        <v>0</v>
      </c>
      <c r="J6" s="1">
        <v>6.9999999999999999E-6</v>
      </c>
      <c r="K6" s="1">
        <v>0</v>
      </c>
      <c r="L6" s="1">
        <v>0</v>
      </c>
      <c r="M6" s="1">
        <v>0</v>
      </c>
      <c r="N6" s="1">
        <v>0</v>
      </c>
      <c r="O6" s="1">
        <v>0</v>
      </c>
      <c r="P6" s="1">
        <v>0</v>
      </c>
      <c r="Q6" s="1">
        <v>0</v>
      </c>
      <c r="R6" s="1">
        <v>0</v>
      </c>
      <c r="S6" s="1">
        <v>0</v>
      </c>
      <c r="T6" s="1">
        <v>0</v>
      </c>
      <c r="U6" s="1">
        <v>2.4600000000000002E-4</v>
      </c>
      <c r="V6" s="1">
        <v>0</v>
      </c>
      <c r="W6" s="1">
        <v>0</v>
      </c>
      <c r="X6" s="1">
        <v>0</v>
      </c>
      <c r="Y6" s="1">
        <v>0</v>
      </c>
      <c r="Z6" s="1">
        <v>0</v>
      </c>
      <c r="AA6" s="1">
        <v>0</v>
      </c>
      <c r="AB6" s="1">
        <v>0</v>
      </c>
      <c r="AC6" s="1">
        <v>1.9999999999999999E-6</v>
      </c>
      <c r="AD6" s="1">
        <v>0</v>
      </c>
      <c r="AE6" s="1">
        <v>5.0000000000000004E-6</v>
      </c>
      <c r="AF6" s="1">
        <v>6.8999999999999997E-5</v>
      </c>
      <c r="AG6" s="1">
        <v>5.6400000000000005E-4</v>
      </c>
      <c r="AH6" s="1">
        <v>0</v>
      </c>
      <c r="AI6" s="1">
        <v>0</v>
      </c>
      <c r="AJ6" s="1">
        <v>3.558E-3</v>
      </c>
      <c r="AK6" s="1">
        <v>0</v>
      </c>
      <c r="AL6" s="2">
        <v>0</v>
      </c>
      <c r="AM6" s="3">
        <v>1.9430000000000001E-3</v>
      </c>
    </row>
    <row r="7" spans="1:39" x14ac:dyDescent="0.15">
      <c r="A7" s="109">
        <v>6</v>
      </c>
      <c r="B7" s="43" t="s">
        <v>3</v>
      </c>
      <c r="C7" s="27">
        <v>0</v>
      </c>
      <c r="D7" s="1">
        <v>1.75E-4</v>
      </c>
      <c r="E7" s="1">
        <v>0</v>
      </c>
      <c r="F7" s="1">
        <v>4.8599999999999997E-3</v>
      </c>
      <c r="G7" s="1">
        <v>2.3599999999999999E-4</v>
      </c>
      <c r="H7" s="1">
        <v>1.05E-4</v>
      </c>
      <c r="I7" s="1">
        <v>3.8739999999999998E-3</v>
      </c>
      <c r="J7" s="1">
        <v>3.8549999999999999E-3</v>
      </c>
      <c r="K7" s="1">
        <v>0.61051200000000005</v>
      </c>
      <c r="L7" s="1">
        <v>0.12563199999999999</v>
      </c>
      <c r="M7" s="1">
        <v>0.1065</v>
      </c>
      <c r="N7" s="1">
        <v>0.51277099999999998</v>
      </c>
      <c r="O7" s="1">
        <v>2.13E-4</v>
      </c>
      <c r="P7" s="1">
        <v>2.9E-5</v>
      </c>
      <c r="Q7" s="1">
        <v>9.3999999999999994E-5</v>
      </c>
      <c r="R7" s="1">
        <v>3.1000000000000001E-5</v>
      </c>
      <c r="S7" s="1">
        <v>1.0000000000000001E-5</v>
      </c>
      <c r="T7" s="1">
        <v>5.8E-5</v>
      </c>
      <c r="U7" s="1">
        <v>1.34E-4</v>
      </c>
      <c r="V7" s="1">
        <v>7.0590000000000002E-3</v>
      </c>
      <c r="W7" s="1">
        <v>0.31211699999999998</v>
      </c>
      <c r="X7" s="1">
        <v>0</v>
      </c>
      <c r="Y7" s="1">
        <v>0</v>
      </c>
      <c r="Z7" s="1">
        <v>1.9999999999999999E-6</v>
      </c>
      <c r="AA7" s="1">
        <v>0</v>
      </c>
      <c r="AB7" s="1">
        <v>0</v>
      </c>
      <c r="AC7" s="1">
        <v>0</v>
      </c>
      <c r="AD7" s="1">
        <v>0</v>
      </c>
      <c r="AE7" s="1">
        <v>7.9999999999999996E-6</v>
      </c>
      <c r="AF7" s="1">
        <v>1.4E-5</v>
      </c>
      <c r="AG7" s="1">
        <v>1.1E-5</v>
      </c>
      <c r="AH7" s="1">
        <v>6.4999999999999994E-5</v>
      </c>
      <c r="AI7" s="1">
        <v>1.0000000000000001E-5</v>
      </c>
      <c r="AJ7" s="1">
        <v>2.4000000000000001E-5</v>
      </c>
      <c r="AK7" s="1">
        <v>0</v>
      </c>
      <c r="AL7" s="2">
        <v>2.2100000000000001E-4</v>
      </c>
      <c r="AM7" s="3">
        <v>8.3028000000000005E-2</v>
      </c>
    </row>
    <row r="8" spans="1:39" x14ac:dyDescent="0.15">
      <c r="A8" s="110">
        <v>11</v>
      </c>
      <c r="B8" s="44" t="s">
        <v>4</v>
      </c>
      <c r="C8" s="31">
        <v>0.122304</v>
      </c>
      <c r="D8" s="45">
        <v>2.7094E-2</v>
      </c>
      <c r="E8" s="45">
        <v>0.14644299999999999</v>
      </c>
      <c r="F8" s="45">
        <v>0</v>
      </c>
      <c r="G8" s="45">
        <v>0.11355700000000001</v>
      </c>
      <c r="H8" s="45">
        <v>6.3199999999999997E-4</v>
      </c>
      <c r="I8" s="45">
        <v>1.2210000000000001E-3</v>
      </c>
      <c r="J8" s="45">
        <v>9.7599999999999998E-4</v>
      </c>
      <c r="K8" s="45">
        <v>3.9999999999999998E-6</v>
      </c>
      <c r="L8" s="45">
        <v>5.2800000000000004E-4</v>
      </c>
      <c r="M8" s="45">
        <v>0</v>
      </c>
      <c r="N8" s="45">
        <v>0</v>
      </c>
      <c r="O8" s="45">
        <v>0</v>
      </c>
      <c r="P8" s="45">
        <v>0</v>
      </c>
      <c r="Q8" s="45">
        <v>0</v>
      </c>
      <c r="R8" s="45">
        <v>0</v>
      </c>
      <c r="S8" s="45">
        <v>0</v>
      </c>
      <c r="T8" s="45">
        <v>0</v>
      </c>
      <c r="U8" s="45">
        <v>8.5099999999999998E-4</v>
      </c>
      <c r="V8" s="45">
        <v>2.5000000000000001E-5</v>
      </c>
      <c r="W8" s="45">
        <v>0</v>
      </c>
      <c r="X8" s="45">
        <v>0</v>
      </c>
      <c r="Y8" s="45">
        <v>0</v>
      </c>
      <c r="Z8" s="45">
        <v>1.4200000000000001E-4</v>
      </c>
      <c r="AA8" s="45">
        <v>0</v>
      </c>
      <c r="AB8" s="45">
        <v>0</v>
      </c>
      <c r="AC8" s="45">
        <v>8.3999999999999995E-5</v>
      </c>
      <c r="AD8" s="45">
        <v>0</v>
      </c>
      <c r="AE8" s="45">
        <v>3.2899999999999997E-4</v>
      </c>
      <c r="AF8" s="45">
        <v>6.1269999999999996E-3</v>
      </c>
      <c r="AG8" s="45">
        <v>8.7919999999999995E-3</v>
      </c>
      <c r="AH8" s="45">
        <v>1.413E-3</v>
      </c>
      <c r="AI8" s="45">
        <v>6.9999999999999999E-6</v>
      </c>
      <c r="AJ8" s="45">
        <v>0.115621</v>
      </c>
      <c r="AK8" s="45">
        <v>0</v>
      </c>
      <c r="AL8" s="46">
        <v>3.0349999999999999E-3</v>
      </c>
      <c r="AM8" s="6">
        <v>1.0416999999999999E-2</v>
      </c>
    </row>
    <row r="9" spans="1:39" x14ac:dyDescent="0.15">
      <c r="A9" s="109">
        <v>15</v>
      </c>
      <c r="B9" s="43" t="s">
        <v>5</v>
      </c>
      <c r="C9" s="27">
        <v>4.0559999999999997E-3</v>
      </c>
      <c r="D9" s="1">
        <v>1.928E-3</v>
      </c>
      <c r="E9" s="1">
        <v>1.5198E-2</v>
      </c>
      <c r="F9" s="1">
        <v>3.2959999999999999E-3</v>
      </c>
      <c r="G9" s="1">
        <v>5.44E-4</v>
      </c>
      <c r="H9" s="1">
        <v>0.24857699999999999</v>
      </c>
      <c r="I9" s="1">
        <v>5.2909999999999997E-3</v>
      </c>
      <c r="J9" s="1">
        <v>3.59E-4</v>
      </c>
      <c r="K9" s="1">
        <v>3.6000000000000001E-5</v>
      </c>
      <c r="L9" s="1">
        <v>1.789E-3</v>
      </c>
      <c r="M9" s="1">
        <v>2.03E-4</v>
      </c>
      <c r="N9" s="1">
        <v>1.94E-4</v>
      </c>
      <c r="O9" s="1">
        <v>1.145E-3</v>
      </c>
      <c r="P9" s="1">
        <v>1.1069999999999999E-3</v>
      </c>
      <c r="Q9" s="1">
        <v>5.5160000000000001E-3</v>
      </c>
      <c r="R9" s="1">
        <v>1.9250000000000001E-3</v>
      </c>
      <c r="S9" s="1">
        <v>1.0120000000000001E-3</v>
      </c>
      <c r="T9" s="1">
        <v>2.4559999999999998E-3</v>
      </c>
      <c r="U9" s="1">
        <v>4.2649999999999997E-3</v>
      </c>
      <c r="V9" s="1">
        <v>2.921E-3</v>
      </c>
      <c r="W9" s="1">
        <v>1.02E-4</v>
      </c>
      <c r="X9" s="1">
        <v>1.0020000000000001E-3</v>
      </c>
      <c r="Y9" s="1">
        <v>1.916E-3</v>
      </c>
      <c r="Z9" s="1">
        <v>4.2519999999999997E-3</v>
      </c>
      <c r="AA9" s="1">
        <v>1.389E-3</v>
      </c>
      <c r="AB9" s="1">
        <v>1.9000000000000001E-5</v>
      </c>
      <c r="AC9" s="1">
        <v>2.7390000000000001E-3</v>
      </c>
      <c r="AD9" s="1">
        <v>6.7299999999999999E-4</v>
      </c>
      <c r="AE9" s="1">
        <v>3.3019999999999998E-3</v>
      </c>
      <c r="AF9" s="1">
        <v>2.6899999999999998E-4</v>
      </c>
      <c r="AG9" s="1">
        <v>3.127E-3</v>
      </c>
      <c r="AH9" s="1">
        <v>2.5822999999999999E-2</v>
      </c>
      <c r="AI9" s="1">
        <v>2.1250000000000002E-3</v>
      </c>
      <c r="AJ9" s="1">
        <v>4.8510000000000003E-3</v>
      </c>
      <c r="AK9" s="1">
        <v>1.9504000000000001E-2</v>
      </c>
      <c r="AL9" s="2">
        <v>4.9700000000000005E-4</v>
      </c>
      <c r="AM9" s="3">
        <v>2.3340000000000001E-3</v>
      </c>
    </row>
    <row r="10" spans="1:39" x14ac:dyDescent="0.15">
      <c r="A10" s="109">
        <v>16</v>
      </c>
      <c r="B10" s="43" t="s">
        <v>6</v>
      </c>
      <c r="C10" s="27">
        <v>2.6148000000000001E-2</v>
      </c>
      <c r="D10" s="1">
        <v>8.6230000000000005E-3</v>
      </c>
      <c r="E10" s="1">
        <v>4.542E-3</v>
      </c>
      <c r="F10" s="1">
        <v>1.7309999999999999E-3</v>
      </c>
      <c r="G10" s="1">
        <v>1.8785E-2</v>
      </c>
      <c r="H10" s="1">
        <v>7.1650000000000004E-3</v>
      </c>
      <c r="I10" s="1">
        <v>0.22275800000000001</v>
      </c>
      <c r="J10" s="1">
        <v>3.483E-3</v>
      </c>
      <c r="K10" s="1">
        <v>2.3E-5</v>
      </c>
      <c r="L10" s="1">
        <v>1.9421999999999998E-2</v>
      </c>
      <c r="M10" s="1">
        <v>1.3899999999999999E-4</v>
      </c>
      <c r="N10" s="1">
        <v>4.8899999999999996E-4</v>
      </c>
      <c r="O10" s="1">
        <v>2.1930000000000001E-3</v>
      </c>
      <c r="P10" s="1">
        <v>3.1840000000000002E-3</v>
      </c>
      <c r="Q10" s="1">
        <v>3.4759999999999999E-3</v>
      </c>
      <c r="R10" s="1">
        <v>6.2319999999999997E-3</v>
      </c>
      <c r="S10" s="1">
        <v>4.9090000000000002E-3</v>
      </c>
      <c r="T10" s="1">
        <v>3.6219999999999998E-3</v>
      </c>
      <c r="U10" s="1">
        <v>1.9786000000000002E-2</v>
      </c>
      <c r="V10" s="1">
        <v>4.3659999999999997E-2</v>
      </c>
      <c r="W10" s="1">
        <v>3.2910000000000001E-3</v>
      </c>
      <c r="X10" s="1">
        <v>3.2230000000000002E-3</v>
      </c>
      <c r="Y10" s="1">
        <v>3.4259999999999998E-3</v>
      </c>
      <c r="Z10" s="1">
        <v>7.9559999999999995E-3</v>
      </c>
      <c r="AA10" s="1">
        <v>4.431E-3</v>
      </c>
      <c r="AB10" s="1">
        <v>4.64E-4</v>
      </c>
      <c r="AC10" s="1">
        <v>2.2399999999999998E-3</v>
      </c>
      <c r="AD10" s="1">
        <v>1.3650000000000001E-2</v>
      </c>
      <c r="AE10" s="1">
        <v>1.2570000000000001E-3</v>
      </c>
      <c r="AF10" s="1">
        <v>4.5620000000000001E-3</v>
      </c>
      <c r="AG10" s="1">
        <v>5.8069999999999997E-3</v>
      </c>
      <c r="AH10" s="1">
        <v>1.8214999999999999E-2</v>
      </c>
      <c r="AI10" s="1">
        <v>4.9100000000000003E-3</v>
      </c>
      <c r="AJ10" s="1">
        <v>5.8310000000000002E-3</v>
      </c>
      <c r="AK10" s="1">
        <v>0.43191200000000002</v>
      </c>
      <c r="AL10" s="2">
        <v>1.1590000000000001E-3</v>
      </c>
      <c r="AM10" s="3">
        <v>8.038E-3</v>
      </c>
    </row>
    <row r="11" spans="1:39" x14ac:dyDescent="0.15">
      <c r="A11" s="109">
        <v>20</v>
      </c>
      <c r="B11" s="43" t="s">
        <v>7</v>
      </c>
      <c r="C11" s="27">
        <v>6.0046000000000002E-2</v>
      </c>
      <c r="D11" s="1">
        <v>3.86E-4</v>
      </c>
      <c r="E11" s="1">
        <v>1.7854999999999999E-2</v>
      </c>
      <c r="F11" s="1">
        <v>2.3668999999999999E-2</v>
      </c>
      <c r="G11" s="1">
        <v>5.7419999999999997E-3</v>
      </c>
      <c r="H11" s="1">
        <v>9.5890000000000003E-2</v>
      </c>
      <c r="I11" s="1">
        <v>2.2037999999999999E-2</v>
      </c>
      <c r="J11" s="1">
        <v>0.41321799999999997</v>
      </c>
      <c r="K11" s="1">
        <v>6.7900000000000002E-4</v>
      </c>
      <c r="L11" s="1">
        <v>1.3731999999999999E-2</v>
      </c>
      <c r="M11" s="1">
        <v>2.6350000000000002E-3</v>
      </c>
      <c r="N11" s="1">
        <v>2.7629999999999998E-3</v>
      </c>
      <c r="O11" s="1">
        <v>9.6259999999999991E-3</v>
      </c>
      <c r="P11" s="1">
        <v>1.1341E-2</v>
      </c>
      <c r="Q11" s="1">
        <v>1.5918999999999999E-2</v>
      </c>
      <c r="R11" s="1">
        <v>8.6459999999999992E-3</v>
      </c>
      <c r="S11" s="1">
        <v>1.5310000000000001E-2</v>
      </c>
      <c r="T11" s="1">
        <v>1.2078E-2</v>
      </c>
      <c r="U11" s="1">
        <v>0.12015099999999999</v>
      </c>
      <c r="V11" s="1">
        <v>5.0239999999999998E-3</v>
      </c>
      <c r="W11" s="1">
        <v>4.55E-4</v>
      </c>
      <c r="X11" s="1">
        <v>9.5879999999999993E-3</v>
      </c>
      <c r="Y11" s="1">
        <v>1.4156E-2</v>
      </c>
      <c r="Z11" s="1">
        <v>1.0000000000000001E-5</v>
      </c>
      <c r="AA11" s="1">
        <v>1.7E-5</v>
      </c>
      <c r="AB11" s="1">
        <v>3.4E-5</v>
      </c>
      <c r="AC11" s="1">
        <v>3.3100000000000002E-4</v>
      </c>
      <c r="AD11" s="1">
        <v>1.237E-3</v>
      </c>
      <c r="AE11" s="1">
        <v>9.0899999999999998E-4</v>
      </c>
      <c r="AF11" s="1">
        <v>2.4359999999999998E-3</v>
      </c>
      <c r="AG11" s="1">
        <v>0.122859</v>
      </c>
      <c r="AH11" s="1">
        <v>2.3909999999999999E-3</v>
      </c>
      <c r="AI11" s="1">
        <v>3.9199999999999999E-3</v>
      </c>
      <c r="AJ11" s="1">
        <v>5.6639999999999998E-3</v>
      </c>
      <c r="AK11" s="1">
        <v>9.3550000000000005E-3</v>
      </c>
      <c r="AL11" s="2">
        <v>7.2300000000000003E-3</v>
      </c>
      <c r="AM11" s="3">
        <v>4.3808E-2</v>
      </c>
    </row>
    <row r="12" spans="1:39" x14ac:dyDescent="0.15">
      <c r="A12" s="109">
        <v>21</v>
      </c>
      <c r="B12" s="43" t="s">
        <v>8</v>
      </c>
      <c r="C12" s="27">
        <v>7.5079999999999999E-3</v>
      </c>
      <c r="D12" s="1">
        <v>1.3249E-2</v>
      </c>
      <c r="E12" s="1">
        <v>3.4334000000000003E-2</v>
      </c>
      <c r="F12" s="1">
        <v>2.1371999999999999E-2</v>
      </c>
      <c r="G12" s="1">
        <v>2.2950000000000002E-3</v>
      </c>
      <c r="H12" s="1">
        <v>3.2669999999999999E-3</v>
      </c>
      <c r="I12" s="1">
        <v>3.7079999999999999E-3</v>
      </c>
      <c r="J12" s="1">
        <v>0.24302799999999999</v>
      </c>
      <c r="K12" s="1">
        <v>5.6415E-2</v>
      </c>
      <c r="L12" s="1">
        <v>2.1751E-2</v>
      </c>
      <c r="M12" s="1">
        <v>4.1300999999999997E-2</v>
      </c>
      <c r="N12" s="1">
        <v>2.6210000000000001E-3</v>
      </c>
      <c r="O12" s="1">
        <v>2.5230000000000001E-3</v>
      </c>
      <c r="P12" s="1">
        <v>6.3900000000000003E-4</v>
      </c>
      <c r="Q12" s="1">
        <v>1.717E-3</v>
      </c>
      <c r="R12" s="1">
        <v>7.3300000000000004E-4</v>
      </c>
      <c r="S12" s="1">
        <v>1.54E-4</v>
      </c>
      <c r="T12" s="1">
        <v>1.116E-3</v>
      </c>
      <c r="U12" s="1">
        <v>2.8159999999999999E-3</v>
      </c>
      <c r="V12" s="1">
        <v>1.5421000000000001E-2</v>
      </c>
      <c r="W12" s="1">
        <v>6.0396999999999999E-2</v>
      </c>
      <c r="X12" s="1">
        <v>1.3272000000000001E-2</v>
      </c>
      <c r="Y12" s="1">
        <v>1.1518E-2</v>
      </c>
      <c r="Z12" s="1">
        <v>1.6260000000000001E-3</v>
      </c>
      <c r="AA12" s="1">
        <v>4.6700000000000002E-4</v>
      </c>
      <c r="AB12" s="1">
        <v>3.59E-4</v>
      </c>
      <c r="AC12" s="1">
        <v>0.101393</v>
      </c>
      <c r="AD12" s="1">
        <v>8.0199999999999998E-4</v>
      </c>
      <c r="AE12" s="1">
        <v>1.0737E-2</v>
      </c>
      <c r="AF12" s="1">
        <v>2.0739999999999999E-3</v>
      </c>
      <c r="AG12" s="1">
        <v>2.2360000000000001E-3</v>
      </c>
      <c r="AH12" s="1">
        <v>3.5000000000000001E-3</v>
      </c>
      <c r="AI12" s="1">
        <v>2.2910000000000001E-3</v>
      </c>
      <c r="AJ12" s="1">
        <v>5.1359999999999999E-3</v>
      </c>
      <c r="AK12" s="1">
        <v>0</v>
      </c>
      <c r="AL12" s="2">
        <v>1.9344E-2</v>
      </c>
      <c r="AM12" s="3">
        <v>3.5140999999999999E-2</v>
      </c>
    </row>
    <row r="13" spans="1:39" x14ac:dyDescent="0.15">
      <c r="A13" s="110">
        <v>25</v>
      </c>
      <c r="B13" s="44" t="s">
        <v>9</v>
      </c>
      <c r="C13" s="31">
        <v>2.4599999999999999E-3</v>
      </c>
      <c r="D13" s="45">
        <v>7.36E-4</v>
      </c>
      <c r="E13" s="45">
        <v>2.4000000000000001E-5</v>
      </c>
      <c r="F13" s="45">
        <v>1.66E-4</v>
      </c>
      <c r="G13" s="45">
        <v>6.7510000000000001E-3</v>
      </c>
      <c r="H13" s="45">
        <v>1.054E-3</v>
      </c>
      <c r="I13" s="45">
        <v>3.0599999999999998E-3</v>
      </c>
      <c r="J13" s="45">
        <v>2.3570000000000002E-3</v>
      </c>
      <c r="K13" s="45">
        <v>9.0000000000000006E-5</v>
      </c>
      <c r="L13" s="45">
        <v>5.9561000000000003E-2</v>
      </c>
      <c r="M13" s="45">
        <v>3.5070000000000001E-3</v>
      </c>
      <c r="N13" s="45">
        <v>8.7000000000000001E-4</v>
      </c>
      <c r="O13" s="45">
        <v>3.493E-3</v>
      </c>
      <c r="P13" s="45">
        <v>1.1358E-2</v>
      </c>
      <c r="Q13" s="45">
        <v>2.3916E-2</v>
      </c>
      <c r="R13" s="45">
        <v>5.8349999999999999E-3</v>
      </c>
      <c r="S13" s="45">
        <v>5.463E-3</v>
      </c>
      <c r="T13" s="45">
        <v>5.5440000000000003E-3</v>
      </c>
      <c r="U13" s="45">
        <v>2.5100000000000001E-3</v>
      </c>
      <c r="V13" s="45">
        <v>5.3172999999999998E-2</v>
      </c>
      <c r="W13" s="45">
        <v>3.6999999999999998E-5</v>
      </c>
      <c r="X13" s="45">
        <v>4.9569999999999996E-3</v>
      </c>
      <c r="Y13" s="45">
        <v>4.9600000000000002E-4</v>
      </c>
      <c r="Z13" s="45">
        <v>2.1000000000000001E-4</v>
      </c>
      <c r="AA13" s="45">
        <v>7.9999999999999996E-6</v>
      </c>
      <c r="AB13" s="45">
        <v>7.2000000000000002E-5</v>
      </c>
      <c r="AC13" s="45">
        <v>7.2000000000000002E-5</v>
      </c>
      <c r="AD13" s="45">
        <v>3.9999999999999998E-6</v>
      </c>
      <c r="AE13" s="45">
        <v>1.7000000000000001E-4</v>
      </c>
      <c r="AF13" s="45">
        <v>1.7440000000000001E-3</v>
      </c>
      <c r="AG13" s="45">
        <v>7.8799999999999996E-4</v>
      </c>
      <c r="AH13" s="45">
        <v>4.7800000000000002E-4</v>
      </c>
      <c r="AI13" s="45">
        <v>6.6600000000000003E-4</v>
      </c>
      <c r="AJ13" s="45">
        <v>1.4090000000000001E-3</v>
      </c>
      <c r="AK13" s="45">
        <v>5.0299999999999997E-3</v>
      </c>
      <c r="AL13" s="46">
        <v>4.7190000000000001E-3</v>
      </c>
      <c r="AM13" s="6">
        <v>5.2950000000000002E-3</v>
      </c>
    </row>
    <row r="14" spans="1:39" x14ac:dyDescent="0.15">
      <c r="A14" s="109">
        <v>26</v>
      </c>
      <c r="B14" s="43" t="s">
        <v>10</v>
      </c>
      <c r="C14" s="27">
        <v>3.4999999999999997E-5</v>
      </c>
      <c r="D14" s="1">
        <v>3.4999999999999997E-5</v>
      </c>
      <c r="E14" s="1">
        <v>4.1100000000000002E-4</v>
      </c>
      <c r="F14" s="1">
        <v>1.165E-3</v>
      </c>
      <c r="G14" s="1">
        <v>0</v>
      </c>
      <c r="H14" s="1">
        <v>3.6900000000000002E-4</v>
      </c>
      <c r="I14" s="1">
        <v>5.5019999999999999E-3</v>
      </c>
      <c r="J14" s="1">
        <v>9.9999999999999995E-7</v>
      </c>
      <c r="K14" s="1">
        <v>0</v>
      </c>
      <c r="L14" s="1">
        <v>6.6179999999999998E-3</v>
      </c>
      <c r="M14" s="1">
        <v>0.50816499999999998</v>
      </c>
      <c r="N14" s="1">
        <v>2.7099999999999997E-4</v>
      </c>
      <c r="O14" s="1">
        <v>0.255774</v>
      </c>
      <c r="P14" s="1">
        <v>4.8131E-2</v>
      </c>
      <c r="Q14" s="1">
        <v>8.3500000000000002E-4</v>
      </c>
      <c r="R14" s="1">
        <v>4.1182000000000003E-2</v>
      </c>
      <c r="S14" s="1">
        <v>1.9737999999999999E-2</v>
      </c>
      <c r="T14" s="1">
        <v>9.0305999999999997E-2</v>
      </c>
      <c r="U14" s="1">
        <v>2.062E-3</v>
      </c>
      <c r="V14" s="1">
        <v>2.3018E-2</v>
      </c>
      <c r="W14" s="1">
        <v>0</v>
      </c>
      <c r="X14" s="1">
        <v>2.6999999999999999E-5</v>
      </c>
      <c r="Y14" s="1">
        <v>0</v>
      </c>
      <c r="Z14" s="1">
        <v>0</v>
      </c>
      <c r="AA14" s="1">
        <v>0</v>
      </c>
      <c r="AB14" s="1">
        <v>0</v>
      </c>
      <c r="AC14" s="1">
        <v>1.0000000000000001E-5</v>
      </c>
      <c r="AD14" s="1">
        <v>0</v>
      </c>
      <c r="AE14" s="1">
        <v>3.0000000000000001E-5</v>
      </c>
      <c r="AF14" s="1">
        <v>0</v>
      </c>
      <c r="AG14" s="1">
        <v>3.0000000000000001E-6</v>
      </c>
      <c r="AH14" s="1">
        <v>0</v>
      </c>
      <c r="AI14" s="1">
        <v>1.18E-4</v>
      </c>
      <c r="AJ14" s="1">
        <v>1.9000000000000001E-5</v>
      </c>
      <c r="AK14" s="1">
        <v>0</v>
      </c>
      <c r="AL14" s="2">
        <v>4.8570000000000002E-3</v>
      </c>
      <c r="AM14" s="3">
        <v>7.6371999999999995E-2</v>
      </c>
    </row>
    <row r="15" spans="1:39" x14ac:dyDescent="0.15">
      <c r="A15" s="109">
        <v>27</v>
      </c>
      <c r="B15" s="43" t="s">
        <v>11</v>
      </c>
      <c r="C15" s="27">
        <v>0</v>
      </c>
      <c r="D15" s="1">
        <v>0</v>
      </c>
      <c r="E15" s="1">
        <v>0</v>
      </c>
      <c r="F15" s="1">
        <v>6.9899999999999997E-4</v>
      </c>
      <c r="G15" s="1">
        <v>1.023E-3</v>
      </c>
      <c r="H15" s="1">
        <v>0</v>
      </c>
      <c r="I15" s="1">
        <v>1.6429999999999999E-3</v>
      </c>
      <c r="J15" s="1">
        <v>1.851E-3</v>
      </c>
      <c r="K15" s="1">
        <v>1.1E-5</v>
      </c>
      <c r="L15" s="1">
        <v>1.0012999999999999E-2</v>
      </c>
      <c r="M15" s="1">
        <v>1.73E-3</v>
      </c>
      <c r="N15" s="1">
        <v>8.2684999999999995E-2</v>
      </c>
      <c r="O15" s="1">
        <v>5.3040999999999998E-2</v>
      </c>
      <c r="P15" s="1">
        <v>2.2815999999999999E-2</v>
      </c>
      <c r="Q15" s="1">
        <v>3.9301000000000003E-2</v>
      </c>
      <c r="R15" s="1">
        <v>4.5672999999999998E-2</v>
      </c>
      <c r="S15" s="1">
        <v>4.5858999999999997E-2</v>
      </c>
      <c r="T15" s="1">
        <v>1.7659000000000001E-2</v>
      </c>
      <c r="U15" s="1">
        <v>2.5769999999999999E-3</v>
      </c>
      <c r="V15" s="1">
        <v>9.4409999999999997E-3</v>
      </c>
      <c r="W15" s="1">
        <v>2.2699999999999999E-4</v>
      </c>
      <c r="X15" s="1">
        <v>2.7099999999999997E-4</v>
      </c>
      <c r="Y15" s="1">
        <v>0</v>
      </c>
      <c r="Z15" s="1">
        <v>1.2E-5</v>
      </c>
      <c r="AA15" s="1">
        <v>0</v>
      </c>
      <c r="AB15" s="1">
        <v>0</v>
      </c>
      <c r="AC15" s="1">
        <v>3.8999999999999999E-5</v>
      </c>
      <c r="AD15" s="1">
        <v>9.1000000000000003E-5</v>
      </c>
      <c r="AE15" s="1">
        <v>2.03E-4</v>
      </c>
      <c r="AF15" s="1">
        <v>1.7E-5</v>
      </c>
      <c r="AG15" s="1">
        <v>1.193E-3</v>
      </c>
      <c r="AH15" s="1">
        <v>2.1699999999999999E-4</v>
      </c>
      <c r="AI15" s="1">
        <v>3.68E-4</v>
      </c>
      <c r="AJ15" s="1">
        <v>3.6600000000000001E-4</v>
      </c>
      <c r="AK15" s="1">
        <v>9.7099999999999997E-4</v>
      </c>
      <c r="AL15" s="2">
        <v>3.8080000000000002E-3</v>
      </c>
      <c r="AM15" s="3">
        <v>8.7119999999999993E-3</v>
      </c>
    </row>
    <row r="16" spans="1:39" x14ac:dyDescent="0.15">
      <c r="A16" s="109">
        <v>28</v>
      </c>
      <c r="B16" s="43" t="s">
        <v>12</v>
      </c>
      <c r="C16" s="27">
        <v>1.3259999999999999E-3</v>
      </c>
      <c r="D16" s="1">
        <v>5.6099999999999998E-4</v>
      </c>
      <c r="E16" s="1">
        <v>1.9810000000000001E-3</v>
      </c>
      <c r="F16" s="1">
        <v>1.3016E-2</v>
      </c>
      <c r="G16" s="1">
        <v>2.0594000000000001E-2</v>
      </c>
      <c r="H16" s="1">
        <v>1.897E-3</v>
      </c>
      <c r="I16" s="1">
        <v>1.1335E-2</v>
      </c>
      <c r="J16" s="1">
        <v>2.5690000000000001E-3</v>
      </c>
      <c r="K16" s="1">
        <v>5.9000000000000003E-4</v>
      </c>
      <c r="L16" s="1">
        <v>7.8790000000000006E-3</v>
      </c>
      <c r="M16" s="1">
        <v>8.7000000000000001E-5</v>
      </c>
      <c r="N16" s="1">
        <v>3.0800000000000001E-4</v>
      </c>
      <c r="O16" s="1">
        <v>5.8941E-2</v>
      </c>
      <c r="P16" s="1">
        <v>2.0952999999999999E-2</v>
      </c>
      <c r="Q16" s="1">
        <v>1.3705E-2</v>
      </c>
      <c r="R16" s="1">
        <v>3.0397E-2</v>
      </c>
      <c r="S16" s="1">
        <v>2.6120999999999998E-2</v>
      </c>
      <c r="T16" s="1">
        <v>1.7101999999999999E-2</v>
      </c>
      <c r="U16" s="1">
        <v>6.4910000000000002E-3</v>
      </c>
      <c r="V16" s="1">
        <v>8.9167999999999997E-2</v>
      </c>
      <c r="W16" s="1">
        <v>3.3E-4</v>
      </c>
      <c r="X16" s="1">
        <v>8.1300000000000003E-4</v>
      </c>
      <c r="Y16" s="1">
        <v>1.5799999999999999E-4</v>
      </c>
      <c r="Z16" s="1">
        <v>2.8089999999999999E-3</v>
      </c>
      <c r="AA16" s="1">
        <v>1.15E-4</v>
      </c>
      <c r="AB16" s="1">
        <v>3.3100000000000002E-4</v>
      </c>
      <c r="AC16" s="1">
        <v>1.614E-3</v>
      </c>
      <c r="AD16" s="1">
        <v>4.7899999999999999E-4</v>
      </c>
      <c r="AE16" s="1">
        <v>4.4169999999999999E-3</v>
      </c>
      <c r="AF16" s="1">
        <v>1.4100000000000001E-4</v>
      </c>
      <c r="AG16" s="1">
        <v>3.3399999999999999E-4</v>
      </c>
      <c r="AH16" s="1">
        <v>2.4559999999999998E-3</v>
      </c>
      <c r="AI16" s="1">
        <v>1.1249999999999999E-3</v>
      </c>
      <c r="AJ16" s="1">
        <v>2.0820000000000001E-3</v>
      </c>
      <c r="AK16" s="1">
        <v>3.5300000000000002E-4</v>
      </c>
      <c r="AL16" s="2">
        <v>5.7949999999999998E-3</v>
      </c>
      <c r="AM16" s="3">
        <v>8.3149999999999995E-3</v>
      </c>
    </row>
    <row r="17" spans="1:39" x14ac:dyDescent="0.15">
      <c r="A17" s="109">
        <v>29</v>
      </c>
      <c r="B17" s="43" t="s">
        <v>13</v>
      </c>
      <c r="C17" s="27">
        <v>2.8400000000000002E-4</v>
      </c>
      <c r="D17" s="1">
        <v>3.5100000000000002E-4</v>
      </c>
      <c r="E17" s="1">
        <v>2.4000000000000001E-5</v>
      </c>
      <c r="F17" s="1">
        <v>2.663E-3</v>
      </c>
      <c r="G17" s="1">
        <v>0</v>
      </c>
      <c r="H17" s="1">
        <v>0</v>
      </c>
      <c r="I17" s="1">
        <v>1.99E-3</v>
      </c>
      <c r="J17" s="1">
        <v>5.0000000000000004E-6</v>
      </c>
      <c r="K17" s="1">
        <v>1.1E-5</v>
      </c>
      <c r="L17" s="1">
        <v>4.4409999999999996E-3</v>
      </c>
      <c r="M17" s="1">
        <v>1.7E-5</v>
      </c>
      <c r="N17" s="1">
        <v>6.0000000000000002E-6</v>
      </c>
      <c r="O17" s="1">
        <v>2.4450000000000001E-3</v>
      </c>
      <c r="P17" s="1">
        <v>0.18528</v>
      </c>
      <c r="Q17" s="1">
        <v>5.9239999999999996E-3</v>
      </c>
      <c r="R17" s="1">
        <v>1.1334E-2</v>
      </c>
      <c r="S17" s="1">
        <v>1.0266000000000001E-2</v>
      </c>
      <c r="T17" s="1">
        <v>1.4389000000000001E-2</v>
      </c>
      <c r="U17" s="1">
        <v>1.867E-3</v>
      </c>
      <c r="V17" s="1">
        <v>6.679E-3</v>
      </c>
      <c r="W17" s="1">
        <v>0</v>
      </c>
      <c r="X17" s="1">
        <v>1.2215E-2</v>
      </c>
      <c r="Y17" s="1">
        <v>2.3E-5</v>
      </c>
      <c r="Z17" s="1">
        <v>1.029E-3</v>
      </c>
      <c r="AA17" s="1">
        <v>7.9999999999999996E-6</v>
      </c>
      <c r="AB17" s="1">
        <v>0</v>
      </c>
      <c r="AC17" s="1">
        <v>1.4200000000000001E-4</v>
      </c>
      <c r="AD17" s="1">
        <v>7.7999999999999999E-5</v>
      </c>
      <c r="AE17" s="1">
        <v>3.5490000000000001E-3</v>
      </c>
      <c r="AF17" s="1">
        <v>0</v>
      </c>
      <c r="AG17" s="1">
        <v>1.0146000000000001E-2</v>
      </c>
      <c r="AH17" s="1">
        <v>0</v>
      </c>
      <c r="AI17" s="1">
        <v>2.1724E-2</v>
      </c>
      <c r="AJ17" s="1">
        <v>9.6199999999999996E-4</v>
      </c>
      <c r="AK17" s="1">
        <v>2.4711E-2</v>
      </c>
      <c r="AL17" s="2">
        <v>0</v>
      </c>
      <c r="AM17" s="3">
        <v>7.4159999999999998E-3</v>
      </c>
    </row>
    <row r="18" spans="1:39" x14ac:dyDescent="0.15">
      <c r="A18" s="110">
        <v>32</v>
      </c>
      <c r="B18" s="44" t="s">
        <v>16</v>
      </c>
      <c r="C18" s="31">
        <v>0</v>
      </c>
      <c r="D18" s="45">
        <v>0</v>
      </c>
      <c r="E18" s="45">
        <v>0</v>
      </c>
      <c r="F18" s="45">
        <v>6.7000000000000002E-5</v>
      </c>
      <c r="G18" s="45">
        <v>0</v>
      </c>
      <c r="H18" s="45">
        <v>0</v>
      </c>
      <c r="I18" s="45">
        <v>0</v>
      </c>
      <c r="J18" s="45">
        <v>9.9999999999999995E-7</v>
      </c>
      <c r="K18" s="45">
        <v>0</v>
      </c>
      <c r="L18" s="45">
        <v>0</v>
      </c>
      <c r="M18" s="45">
        <v>9.9999999999999995E-7</v>
      </c>
      <c r="N18" s="45">
        <v>4.3000000000000002E-5</v>
      </c>
      <c r="O18" s="45">
        <v>1.106E-3</v>
      </c>
      <c r="P18" s="45">
        <v>7.9861000000000001E-2</v>
      </c>
      <c r="Q18" s="45">
        <v>0.24296100000000001</v>
      </c>
      <c r="R18" s="45">
        <v>0.13209899999999999</v>
      </c>
      <c r="S18" s="45">
        <v>0.27553899999999998</v>
      </c>
      <c r="T18" s="45">
        <v>6.9930000000000001E-3</v>
      </c>
      <c r="U18" s="45">
        <v>1.27E-4</v>
      </c>
      <c r="V18" s="45">
        <v>2.9E-4</v>
      </c>
      <c r="W18" s="45">
        <v>6.0000000000000002E-6</v>
      </c>
      <c r="X18" s="45">
        <v>2.6999999999999999E-5</v>
      </c>
      <c r="Y18" s="45">
        <v>0</v>
      </c>
      <c r="Z18" s="45">
        <v>2.5999999999999998E-5</v>
      </c>
      <c r="AA18" s="45">
        <v>4.1999999999999998E-5</v>
      </c>
      <c r="AB18" s="45">
        <v>0</v>
      </c>
      <c r="AC18" s="45">
        <v>1.9999999999999999E-6</v>
      </c>
      <c r="AD18" s="45">
        <v>8.3600000000000005E-4</v>
      </c>
      <c r="AE18" s="45">
        <v>2.215E-3</v>
      </c>
      <c r="AF18" s="45">
        <v>4.17E-4</v>
      </c>
      <c r="AG18" s="45">
        <v>5.0000000000000004E-6</v>
      </c>
      <c r="AH18" s="45">
        <v>0</v>
      </c>
      <c r="AI18" s="45">
        <v>1.0729000000000001E-2</v>
      </c>
      <c r="AJ18" s="45">
        <v>5.0000000000000004E-6</v>
      </c>
      <c r="AK18" s="45">
        <v>3.6006999999999997E-2</v>
      </c>
      <c r="AL18" s="46">
        <v>0</v>
      </c>
      <c r="AM18" s="6">
        <v>1.3415E-2</v>
      </c>
    </row>
    <row r="19" spans="1:39" x14ac:dyDescent="0.15">
      <c r="A19" s="109">
        <v>33</v>
      </c>
      <c r="B19" s="43" t="s">
        <v>14</v>
      </c>
      <c r="C19" s="27">
        <v>3.4999999999999997E-5</v>
      </c>
      <c r="D19" s="1">
        <v>0</v>
      </c>
      <c r="E19" s="1">
        <v>8.2100000000000001E-4</v>
      </c>
      <c r="F19" s="1">
        <v>1.065E-3</v>
      </c>
      <c r="G19" s="1">
        <v>0</v>
      </c>
      <c r="H19" s="1">
        <v>0</v>
      </c>
      <c r="I19" s="1">
        <v>1.8100000000000001E-4</v>
      </c>
      <c r="J19" s="1">
        <v>0</v>
      </c>
      <c r="K19" s="1">
        <v>0</v>
      </c>
      <c r="L19" s="1">
        <v>5.3999999999999998E-5</v>
      </c>
      <c r="M19" s="1">
        <v>0</v>
      </c>
      <c r="N19" s="1">
        <v>3.9999999999999998E-6</v>
      </c>
      <c r="O19" s="1">
        <v>5.0500000000000002E-4</v>
      </c>
      <c r="P19" s="1">
        <v>1.9962000000000001E-2</v>
      </c>
      <c r="Q19" s="1">
        <v>2.0361000000000001E-2</v>
      </c>
      <c r="R19" s="1">
        <v>0.12876899999999999</v>
      </c>
      <c r="S19" s="1">
        <v>1.9872999999999998E-2</v>
      </c>
      <c r="T19" s="1">
        <v>2.5731E-2</v>
      </c>
      <c r="U19" s="1">
        <v>7.4999999999999993E-5</v>
      </c>
      <c r="V19" s="1">
        <v>7.8790000000000006E-3</v>
      </c>
      <c r="W19" s="1">
        <v>3.0000000000000001E-6</v>
      </c>
      <c r="X19" s="1">
        <v>2.1699999999999999E-4</v>
      </c>
      <c r="Y19" s="1">
        <v>0</v>
      </c>
      <c r="Z19" s="1">
        <v>2.13E-4</v>
      </c>
      <c r="AA19" s="1">
        <v>3.9999999999999998E-6</v>
      </c>
      <c r="AB19" s="1">
        <v>1.1E-5</v>
      </c>
      <c r="AC19" s="1">
        <v>1.8900000000000001E-4</v>
      </c>
      <c r="AD19" s="1">
        <v>1.25E-4</v>
      </c>
      <c r="AE19" s="1">
        <v>1.843E-3</v>
      </c>
      <c r="AF19" s="1">
        <v>6.0300000000000002E-4</v>
      </c>
      <c r="AG19" s="1">
        <v>6.8999999999999997E-5</v>
      </c>
      <c r="AH19" s="1">
        <v>0</v>
      </c>
      <c r="AI19" s="1">
        <v>6.1399999999999996E-3</v>
      </c>
      <c r="AJ19" s="1">
        <v>1.8000000000000001E-4</v>
      </c>
      <c r="AK19" s="1">
        <v>0</v>
      </c>
      <c r="AL19" s="2">
        <v>1.1590000000000001E-3</v>
      </c>
      <c r="AM19" s="3">
        <v>3.8089999999999999E-3</v>
      </c>
    </row>
    <row r="20" spans="1:39" x14ac:dyDescent="0.15">
      <c r="A20" s="109">
        <v>34</v>
      </c>
      <c r="B20" s="43" t="s">
        <v>15</v>
      </c>
      <c r="C20" s="27">
        <v>0</v>
      </c>
      <c r="D20" s="1">
        <v>1.75E-4</v>
      </c>
      <c r="E20" s="1">
        <v>2.4000000000000001E-5</v>
      </c>
      <c r="F20" s="1">
        <v>0</v>
      </c>
      <c r="G20" s="1">
        <v>4.1E-5</v>
      </c>
      <c r="H20" s="1">
        <v>0</v>
      </c>
      <c r="I20" s="1">
        <v>0</v>
      </c>
      <c r="J20" s="1">
        <v>1.2E-5</v>
      </c>
      <c r="K20" s="1">
        <v>1.9999999999999999E-6</v>
      </c>
      <c r="L20" s="1">
        <v>1.1E-5</v>
      </c>
      <c r="M20" s="1">
        <v>0</v>
      </c>
      <c r="N20" s="1">
        <v>0</v>
      </c>
      <c r="O20" s="1">
        <v>5.8E-5</v>
      </c>
      <c r="P20" s="1">
        <v>7.4399999999999998E-4</v>
      </c>
      <c r="Q20" s="1">
        <v>1.22E-4</v>
      </c>
      <c r="R20" s="1">
        <v>3.1000000000000001E-5</v>
      </c>
      <c r="S20" s="1">
        <v>3.2264000000000001E-2</v>
      </c>
      <c r="T20" s="1">
        <v>9.129E-3</v>
      </c>
      <c r="U20" s="1">
        <v>1.5E-5</v>
      </c>
      <c r="V20" s="1">
        <v>1.6360000000000001E-3</v>
      </c>
      <c r="W20" s="1">
        <v>1.4E-5</v>
      </c>
      <c r="X20" s="1">
        <v>0</v>
      </c>
      <c r="Y20" s="1">
        <v>2.3E-5</v>
      </c>
      <c r="Z20" s="1">
        <v>3.0699999999999998E-4</v>
      </c>
      <c r="AA20" s="1">
        <v>1.36E-4</v>
      </c>
      <c r="AB20" s="1">
        <v>5.7000000000000003E-5</v>
      </c>
      <c r="AC20" s="1">
        <v>9.7E-5</v>
      </c>
      <c r="AD20" s="1">
        <v>1.6799999999999999E-4</v>
      </c>
      <c r="AE20" s="1">
        <v>1.681E-3</v>
      </c>
      <c r="AF20" s="1">
        <v>4.5000000000000003E-5</v>
      </c>
      <c r="AG20" s="1">
        <v>2.9E-5</v>
      </c>
      <c r="AH20" s="1">
        <v>8.7000000000000001E-5</v>
      </c>
      <c r="AI20" s="1">
        <v>1.456E-3</v>
      </c>
      <c r="AJ20" s="1">
        <v>1.4300000000000001E-4</v>
      </c>
      <c r="AK20" s="1">
        <v>0</v>
      </c>
      <c r="AL20" s="2">
        <v>0</v>
      </c>
      <c r="AM20" s="3">
        <v>1.4009999999999999E-3</v>
      </c>
    </row>
    <row r="21" spans="1:39" x14ac:dyDescent="0.15">
      <c r="A21" s="109">
        <v>35</v>
      </c>
      <c r="B21" s="43" t="s">
        <v>17</v>
      </c>
      <c r="C21" s="27">
        <v>0</v>
      </c>
      <c r="D21" s="1">
        <v>0</v>
      </c>
      <c r="E21" s="1">
        <v>3.5711E-2</v>
      </c>
      <c r="F21" s="1">
        <v>0</v>
      </c>
      <c r="G21" s="1">
        <v>0</v>
      </c>
      <c r="H21" s="1">
        <v>0</v>
      </c>
      <c r="I21" s="1">
        <v>0</v>
      </c>
      <c r="J21" s="1">
        <v>0</v>
      </c>
      <c r="K21" s="1">
        <v>0</v>
      </c>
      <c r="L21" s="1">
        <v>0</v>
      </c>
      <c r="M21" s="1">
        <v>0</v>
      </c>
      <c r="N21" s="1">
        <v>0</v>
      </c>
      <c r="O21" s="1">
        <v>0</v>
      </c>
      <c r="P21" s="1">
        <v>7.9999999999999996E-6</v>
      </c>
      <c r="Q21" s="1">
        <v>0</v>
      </c>
      <c r="R21" s="1">
        <v>0</v>
      </c>
      <c r="S21" s="1">
        <v>0</v>
      </c>
      <c r="T21" s="1">
        <v>0.41626200000000002</v>
      </c>
      <c r="U21" s="1">
        <v>0</v>
      </c>
      <c r="V21" s="1">
        <v>0</v>
      </c>
      <c r="W21" s="1">
        <v>0</v>
      </c>
      <c r="X21" s="1">
        <v>0</v>
      </c>
      <c r="Y21" s="1">
        <v>0</v>
      </c>
      <c r="Z21" s="1">
        <v>0</v>
      </c>
      <c r="AA21" s="1">
        <v>0</v>
      </c>
      <c r="AB21" s="1">
        <v>0</v>
      </c>
      <c r="AC21" s="1">
        <v>1.2642E-2</v>
      </c>
      <c r="AD21" s="1">
        <v>0</v>
      </c>
      <c r="AE21" s="1">
        <v>5.4359999999999999E-3</v>
      </c>
      <c r="AF21" s="1">
        <v>7.6000000000000004E-5</v>
      </c>
      <c r="AG21" s="1">
        <v>0</v>
      </c>
      <c r="AH21" s="1">
        <v>0</v>
      </c>
      <c r="AI21" s="1">
        <v>2.5551999999999998E-2</v>
      </c>
      <c r="AJ21" s="1">
        <v>1.2999999999999999E-5</v>
      </c>
      <c r="AK21" s="1">
        <v>0</v>
      </c>
      <c r="AL21" s="2">
        <v>0</v>
      </c>
      <c r="AM21" s="3">
        <v>2.5918E-2</v>
      </c>
    </row>
    <row r="22" spans="1:39" x14ac:dyDescent="0.15">
      <c r="A22" s="109">
        <v>39</v>
      </c>
      <c r="B22" s="43" t="s">
        <v>18</v>
      </c>
      <c r="C22" s="27">
        <v>9.2949999999999994E-3</v>
      </c>
      <c r="D22" s="1">
        <v>2.0084000000000001E-2</v>
      </c>
      <c r="E22" s="1">
        <v>1.8193999999999998E-2</v>
      </c>
      <c r="F22" s="1">
        <v>8.6549999999999995E-3</v>
      </c>
      <c r="G22" s="1">
        <v>2.6195E-2</v>
      </c>
      <c r="H22" s="1">
        <v>2.8924999999999999E-2</v>
      </c>
      <c r="I22" s="1">
        <v>3.7789999999999997E-2</v>
      </c>
      <c r="J22" s="1">
        <v>6.5599999999999999E-3</v>
      </c>
      <c r="K22" s="1">
        <v>3.078E-3</v>
      </c>
      <c r="L22" s="1">
        <v>1.6534E-2</v>
      </c>
      <c r="M22" s="1">
        <v>1.0558E-2</v>
      </c>
      <c r="N22" s="1">
        <v>1.9632E-2</v>
      </c>
      <c r="O22" s="1">
        <v>5.6860000000000001E-3</v>
      </c>
      <c r="P22" s="1">
        <v>4.4549999999999999E-2</v>
      </c>
      <c r="Q22" s="1">
        <v>3.5614E-2</v>
      </c>
      <c r="R22" s="1">
        <v>5.7036999999999997E-2</v>
      </c>
      <c r="S22" s="1">
        <v>4.6484999999999999E-2</v>
      </c>
      <c r="T22" s="1">
        <v>3.3216000000000002E-2</v>
      </c>
      <c r="U22" s="1">
        <v>0.15914</v>
      </c>
      <c r="V22" s="1">
        <v>1.6419E-2</v>
      </c>
      <c r="W22" s="1">
        <v>9.3849999999999992E-3</v>
      </c>
      <c r="X22" s="1">
        <v>4.5557E-2</v>
      </c>
      <c r="Y22" s="1">
        <v>1.7513999999999998E-2</v>
      </c>
      <c r="Z22" s="1">
        <v>1.1762E-2</v>
      </c>
      <c r="AA22" s="1">
        <v>1.8974999999999999E-2</v>
      </c>
      <c r="AB22" s="1">
        <v>6.7599999999999995E-4</v>
      </c>
      <c r="AC22" s="1">
        <v>5.0499999999999998E-3</v>
      </c>
      <c r="AD22" s="1">
        <v>2.0737999999999999E-2</v>
      </c>
      <c r="AE22" s="1">
        <v>1.0753E-2</v>
      </c>
      <c r="AF22" s="1">
        <v>1.225E-2</v>
      </c>
      <c r="AG22" s="1">
        <v>6.7130000000000002E-3</v>
      </c>
      <c r="AH22" s="1">
        <v>5.4948999999999998E-2</v>
      </c>
      <c r="AI22" s="1">
        <v>1.8511E-2</v>
      </c>
      <c r="AJ22" s="1">
        <v>9.5099999999999994E-3</v>
      </c>
      <c r="AK22" s="1">
        <v>0.19406899999999999</v>
      </c>
      <c r="AL22" s="2">
        <v>5.6290000000000003E-3</v>
      </c>
      <c r="AM22" s="3">
        <v>1.6778999999999999E-2</v>
      </c>
    </row>
    <row r="23" spans="1:39" x14ac:dyDescent="0.15">
      <c r="A23" s="110">
        <v>41</v>
      </c>
      <c r="B23" s="44" t="s">
        <v>19</v>
      </c>
      <c r="C23" s="31">
        <v>2.8500000000000001E-3</v>
      </c>
      <c r="D23" s="45">
        <v>1.472E-3</v>
      </c>
      <c r="E23" s="45">
        <v>1.377E-3</v>
      </c>
      <c r="F23" s="45">
        <v>2.3640000000000002E-3</v>
      </c>
      <c r="G23" s="45">
        <v>5.13E-4</v>
      </c>
      <c r="H23" s="45">
        <v>1.949E-3</v>
      </c>
      <c r="I23" s="45">
        <v>3.7230000000000002E-3</v>
      </c>
      <c r="J23" s="45">
        <v>2.5959999999999998E-3</v>
      </c>
      <c r="K23" s="45">
        <v>3.6499999999999998E-4</v>
      </c>
      <c r="L23" s="45">
        <v>5.9500000000000004E-3</v>
      </c>
      <c r="M23" s="45">
        <v>3.3500000000000001E-3</v>
      </c>
      <c r="N23" s="45">
        <v>2.8649999999999999E-3</v>
      </c>
      <c r="O23" s="45">
        <v>3.4350000000000001E-3</v>
      </c>
      <c r="P23" s="45">
        <v>1.0859999999999999E-3</v>
      </c>
      <c r="Q23" s="45">
        <v>1.4400000000000001E-3</v>
      </c>
      <c r="R23" s="45">
        <v>1.5889999999999999E-3</v>
      </c>
      <c r="S23" s="45">
        <v>3.2299999999999999E-4</v>
      </c>
      <c r="T23" s="45">
        <v>5.5199999999999997E-4</v>
      </c>
      <c r="U23" s="45">
        <v>2.2030000000000001E-3</v>
      </c>
      <c r="V23" s="45">
        <v>5.8299999999999997E-4</v>
      </c>
      <c r="W23" s="45">
        <v>1.2945999999999999E-2</v>
      </c>
      <c r="X23" s="45">
        <v>3.1553999999999999E-2</v>
      </c>
      <c r="Y23" s="45">
        <v>2.8400000000000001E-3</v>
      </c>
      <c r="Z23" s="45">
        <v>2.9480000000000001E-3</v>
      </c>
      <c r="AA23" s="45">
        <v>2.6679999999999998E-3</v>
      </c>
      <c r="AB23" s="45">
        <v>9.3449999999999991E-3</v>
      </c>
      <c r="AC23" s="45">
        <v>5.0670000000000003E-3</v>
      </c>
      <c r="AD23" s="45">
        <v>4.3499999999999997E-3</v>
      </c>
      <c r="AE23" s="45">
        <v>8.1659999999999996E-3</v>
      </c>
      <c r="AF23" s="45">
        <v>4.8069999999999996E-3</v>
      </c>
      <c r="AG23" s="45">
        <v>2.3189999999999999E-3</v>
      </c>
      <c r="AH23" s="45">
        <v>1.717E-3</v>
      </c>
      <c r="AI23" s="45">
        <v>1.271E-3</v>
      </c>
      <c r="AJ23" s="45">
        <v>2.1280000000000001E-3</v>
      </c>
      <c r="AK23" s="45">
        <v>0</v>
      </c>
      <c r="AL23" s="46">
        <v>0</v>
      </c>
      <c r="AM23" s="6">
        <v>3.3760000000000001E-3</v>
      </c>
    </row>
    <row r="24" spans="1:39" x14ac:dyDescent="0.15">
      <c r="A24" s="109">
        <v>46</v>
      </c>
      <c r="B24" s="43" t="s">
        <v>20</v>
      </c>
      <c r="C24" s="27">
        <v>9.8549999999999992E-3</v>
      </c>
      <c r="D24" s="1">
        <v>7.4660000000000004E-3</v>
      </c>
      <c r="E24" s="1">
        <v>8.1419999999999999E-3</v>
      </c>
      <c r="F24" s="1">
        <v>4.3576999999999998E-2</v>
      </c>
      <c r="G24" s="1">
        <v>1.1244000000000001E-2</v>
      </c>
      <c r="H24" s="1">
        <v>2.6922999999999999E-2</v>
      </c>
      <c r="I24" s="1">
        <v>5.9811999999999997E-2</v>
      </c>
      <c r="J24" s="1">
        <v>2.7002999999999999E-2</v>
      </c>
      <c r="K24" s="1">
        <v>7.5319999999999996E-3</v>
      </c>
      <c r="L24" s="1">
        <v>8.8770000000000002E-2</v>
      </c>
      <c r="M24" s="1">
        <v>2.4882999999999999E-2</v>
      </c>
      <c r="N24" s="1">
        <v>3.4916000000000003E-2</v>
      </c>
      <c r="O24" s="1">
        <v>2.0805000000000001E-2</v>
      </c>
      <c r="P24" s="1">
        <v>1.3705999999999999E-2</v>
      </c>
      <c r="Q24" s="1">
        <v>3.4473999999999998E-2</v>
      </c>
      <c r="R24" s="1">
        <v>8.4620000000000008E-3</v>
      </c>
      <c r="S24" s="1">
        <v>6.1760000000000001E-3</v>
      </c>
      <c r="T24" s="1">
        <v>1.2037000000000001E-2</v>
      </c>
      <c r="U24" s="1">
        <v>2.9152999999999998E-2</v>
      </c>
      <c r="V24" s="1">
        <v>3.1610000000000002E-3</v>
      </c>
      <c r="W24" s="1">
        <v>8.8136000000000006E-2</v>
      </c>
      <c r="X24" s="1">
        <v>4.8049000000000001E-2</v>
      </c>
      <c r="Y24" s="1">
        <v>7.3799000000000003E-2</v>
      </c>
      <c r="Z24" s="1">
        <v>2.4230000000000002E-2</v>
      </c>
      <c r="AA24" s="1">
        <v>5.4929999999999996E-3</v>
      </c>
      <c r="AB24" s="1">
        <v>3.3400000000000001E-3</v>
      </c>
      <c r="AC24" s="1">
        <v>8.8210000000000007E-3</v>
      </c>
      <c r="AD24" s="1">
        <v>7.3850000000000001E-3</v>
      </c>
      <c r="AE24" s="1">
        <v>1.2005E-2</v>
      </c>
      <c r="AF24" s="1">
        <v>2.5423999999999999E-2</v>
      </c>
      <c r="AG24" s="1">
        <v>1.3268E-2</v>
      </c>
      <c r="AH24" s="1">
        <v>4.6080000000000001E-3</v>
      </c>
      <c r="AI24" s="1">
        <v>5.744E-3</v>
      </c>
      <c r="AJ24" s="1">
        <v>4.0717000000000003E-2</v>
      </c>
      <c r="AK24" s="1">
        <v>0</v>
      </c>
      <c r="AL24" s="2">
        <v>4.5259999999999996E-3</v>
      </c>
      <c r="AM24" s="3">
        <v>2.0851000000000001E-2</v>
      </c>
    </row>
    <row r="25" spans="1:39" x14ac:dyDescent="0.15">
      <c r="A25" s="109">
        <v>47</v>
      </c>
      <c r="B25" s="43" t="s">
        <v>237</v>
      </c>
      <c r="C25" s="27">
        <v>6.38E-4</v>
      </c>
      <c r="D25" s="1">
        <v>2.1000000000000001E-4</v>
      </c>
      <c r="E25" s="1">
        <v>2.6600000000000001E-4</v>
      </c>
      <c r="F25" s="1">
        <v>2.63E-3</v>
      </c>
      <c r="G25" s="1">
        <v>1.9629999999999999E-3</v>
      </c>
      <c r="H25" s="1">
        <v>7.9000000000000001E-4</v>
      </c>
      <c r="I25" s="1">
        <v>3.0300000000000001E-3</v>
      </c>
      <c r="J25" s="1">
        <v>1.573E-3</v>
      </c>
      <c r="K25" s="1">
        <v>4.64E-4</v>
      </c>
      <c r="L25" s="1">
        <v>9.1600000000000004E-4</v>
      </c>
      <c r="M25" s="1">
        <v>5.5199999999999997E-4</v>
      </c>
      <c r="N25" s="1">
        <v>5.9500000000000004E-4</v>
      </c>
      <c r="O25" s="1">
        <v>6.2100000000000002E-4</v>
      </c>
      <c r="P25" s="1">
        <v>4.8099999999999998E-4</v>
      </c>
      <c r="Q25" s="1">
        <v>1.0510000000000001E-3</v>
      </c>
      <c r="R25" s="1">
        <v>5.8E-4</v>
      </c>
      <c r="S25" s="1">
        <v>1.35E-4</v>
      </c>
      <c r="T25" s="1">
        <v>3.7399999999999998E-4</v>
      </c>
      <c r="U25" s="1">
        <v>1.1050000000000001E-3</v>
      </c>
      <c r="V25" s="1">
        <v>7.1599999999999995E-4</v>
      </c>
      <c r="W25" s="1">
        <v>5.1699999999999999E-4</v>
      </c>
      <c r="X25" s="1">
        <v>2.7899999999999999E-3</v>
      </c>
      <c r="Y25" s="1">
        <v>9.0390000000000002E-3</v>
      </c>
      <c r="Z25" s="1">
        <v>2.4109999999999999E-3</v>
      </c>
      <c r="AA25" s="1">
        <v>1.232E-3</v>
      </c>
      <c r="AB25" s="1">
        <v>2.9999999999999997E-4</v>
      </c>
      <c r="AC25" s="1">
        <v>2.6050000000000001E-3</v>
      </c>
      <c r="AD25" s="1">
        <v>3.1779999999999998E-3</v>
      </c>
      <c r="AE25" s="1">
        <v>3.9919999999999999E-3</v>
      </c>
      <c r="AF25" s="1">
        <v>9.1009999999999997E-3</v>
      </c>
      <c r="AG25" s="1">
        <v>4.9880000000000002E-3</v>
      </c>
      <c r="AH25" s="1">
        <v>2.2169999999999998E-3</v>
      </c>
      <c r="AI25" s="1">
        <v>7.5699999999999997E-4</v>
      </c>
      <c r="AJ25" s="1">
        <v>9.4800000000000006E-3</v>
      </c>
      <c r="AK25" s="1">
        <v>0</v>
      </c>
      <c r="AL25" s="2">
        <v>1.3799999999999999E-3</v>
      </c>
      <c r="AM25" s="3">
        <v>1.9919999999999998E-3</v>
      </c>
    </row>
    <row r="26" spans="1:39" x14ac:dyDescent="0.15">
      <c r="A26" s="109">
        <v>48</v>
      </c>
      <c r="B26" s="43" t="s">
        <v>238</v>
      </c>
      <c r="C26" s="27">
        <v>2.7700000000000001E-4</v>
      </c>
      <c r="D26" s="1">
        <v>1.3999999999999999E-4</v>
      </c>
      <c r="E26" s="1">
        <v>0</v>
      </c>
      <c r="F26" s="1">
        <v>1.4649999999999999E-3</v>
      </c>
      <c r="G26" s="1">
        <v>4.1399999999999998E-4</v>
      </c>
      <c r="H26" s="1">
        <v>1.05E-4</v>
      </c>
      <c r="I26" s="1">
        <v>1.7030000000000001E-3</v>
      </c>
      <c r="J26" s="1">
        <v>1.1379999999999999E-3</v>
      </c>
      <c r="K26" s="1">
        <v>2.0000000000000002E-5</v>
      </c>
      <c r="L26" s="1">
        <v>1.5629999999999999E-3</v>
      </c>
      <c r="M26" s="1">
        <v>1.8699999999999999E-4</v>
      </c>
      <c r="N26" s="1">
        <v>3.6999999999999998E-5</v>
      </c>
      <c r="O26" s="1">
        <v>1.9000000000000001E-5</v>
      </c>
      <c r="P26" s="1">
        <v>7.4999999999999993E-5</v>
      </c>
      <c r="Q26" s="1">
        <v>5.7700000000000004E-4</v>
      </c>
      <c r="R26" s="1">
        <v>1.83E-4</v>
      </c>
      <c r="S26" s="1">
        <v>3.4E-5</v>
      </c>
      <c r="T26" s="1">
        <v>2.1599999999999999E-4</v>
      </c>
      <c r="U26" s="1">
        <v>6.0000000000000002E-5</v>
      </c>
      <c r="V26" s="1">
        <v>1.5900000000000001E-3</v>
      </c>
      <c r="W26" s="1">
        <v>5.4539999999999996E-3</v>
      </c>
      <c r="X26" s="1">
        <v>1.165E-3</v>
      </c>
      <c r="Y26" s="1">
        <v>0</v>
      </c>
      <c r="Z26" s="1">
        <v>1.0009999999999999E-3</v>
      </c>
      <c r="AA26" s="1">
        <v>2.0639999999999999E-3</v>
      </c>
      <c r="AB26" s="1">
        <v>9.0000000000000002E-6</v>
      </c>
      <c r="AC26" s="1">
        <v>1.5169999999999999E-3</v>
      </c>
      <c r="AD26" s="1">
        <v>3.8539999999999998E-3</v>
      </c>
      <c r="AE26" s="1">
        <v>1.8341E-2</v>
      </c>
      <c r="AF26" s="1">
        <v>3.9630000000000004E-3</v>
      </c>
      <c r="AG26" s="1">
        <v>2.4099999999999998E-3</v>
      </c>
      <c r="AH26" s="1">
        <v>2.1999999999999999E-5</v>
      </c>
      <c r="AI26" s="1">
        <v>2.5700000000000001E-4</v>
      </c>
      <c r="AJ26" s="1">
        <v>1.4552000000000001E-2</v>
      </c>
      <c r="AK26" s="1">
        <v>0</v>
      </c>
      <c r="AL26" s="2">
        <v>1.0845E-2</v>
      </c>
      <c r="AM26" s="3">
        <v>2.1670000000000001E-3</v>
      </c>
    </row>
    <row r="27" spans="1:39" x14ac:dyDescent="0.15">
      <c r="A27" s="109">
        <v>51</v>
      </c>
      <c r="B27" s="43" t="s">
        <v>21</v>
      </c>
      <c r="C27" s="27">
        <v>6.7823999999999995E-2</v>
      </c>
      <c r="D27" s="1">
        <v>2.4289999999999999E-2</v>
      </c>
      <c r="E27" s="1">
        <v>7.5867000000000004E-2</v>
      </c>
      <c r="F27" s="1">
        <v>1.9408000000000002E-2</v>
      </c>
      <c r="G27" s="1">
        <v>5.6604000000000002E-2</v>
      </c>
      <c r="H27" s="1">
        <v>7.3867000000000002E-2</v>
      </c>
      <c r="I27" s="1">
        <v>7.2970999999999994E-2</v>
      </c>
      <c r="J27" s="1">
        <v>2.0848999999999999E-2</v>
      </c>
      <c r="K27" s="1">
        <v>1.0442E-2</v>
      </c>
      <c r="L27" s="1">
        <v>2.9123E-2</v>
      </c>
      <c r="M27" s="1">
        <v>9.0279999999999996E-3</v>
      </c>
      <c r="N27" s="1">
        <v>1.3820000000000001E-2</v>
      </c>
      <c r="O27" s="1">
        <v>4.6462000000000003E-2</v>
      </c>
      <c r="P27" s="1">
        <v>5.0688999999999998E-2</v>
      </c>
      <c r="Q27" s="1">
        <v>4.2035000000000003E-2</v>
      </c>
      <c r="R27" s="1">
        <v>5.1874000000000003E-2</v>
      </c>
      <c r="S27" s="1">
        <v>4.3820999999999999E-2</v>
      </c>
      <c r="T27" s="1">
        <v>3.8010000000000002E-2</v>
      </c>
      <c r="U27" s="1">
        <v>4.6743E-2</v>
      </c>
      <c r="V27" s="1">
        <v>5.3047999999999998E-2</v>
      </c>
      <c r="W27" s="1">
        <v>1.8155000000000001E-2</v>
      </c>
      <c r="X27" s="1">
        <v>1.9879999999999998E-2</v>
      </c>
      <c r="Y27" s="1">
        <v>1.4742E-2</v>
      </c>
      <c r="Z27" s="1">
        <v>1.0754E-2</v>
      </c>
      <c r="AA27" s="1">
        <v>5.3400000000000001E-3</v>
      </c>
      <c r="AB27" s="1">
        <v>1.3359999999999999E-3</v>
      </c>
      <c r="AC27" s="1">
        <v>2.6727000000000001E-2</v>
      </c>
      <c r="AD27" s="1">
        <v>1.0253E-2</v>
      </c>
      <c r="AE27" s="1">
        <v>9.8519999999999996E-3</v>
      </c>
      <c r="AF27" s="1">
        <v>1.1613E-2</v>
      </c>
      <c r="AG27" s="1">
        <v>4.8751000000000003E-2</v>
      </c>
      <c r="AH27" s="1">
        <v>3.8407999999999998E-2</v>
      </c>
      <c r="AI27" s="1">
        <v>2.0041E-2</v>
      </c>
      <c r="AJ27" s="1">
        <v>7.1203000000000002E-2</v>
      </c>
      <c r="AK27" s="1">
        <v>0.22681100000000001</v>
      </c>
      <c r="AL27" s="2">
        <v>1.0071999999999999E-2</v>
      </c>
      <c r="AM27" s="3">
        <v>2.6706000000000001E-2</v>
      </c>
    </row>
    <row r="28" spans="1:39" x14ac:dyDescent="0.15">
      <c r="A28" s="110">
        <v>53</v>
      </c>
      <c r="B28" s="44" t="s">
        <v>22</v>
      </c>
      <c r="C28" s="31">
        <v>5.3959999999999998E-3</v>
      </c>
      <c r="D28" s="45">
        <v>6.0289999999999996E-3</v>
      </c>
      <c r="E28" s="45">
        <v>9.5200000000000007E-3</v>
      </c>
      <c r="F28" s="45">
        <v>3.3889000000000002E-2</v>
      </c>
      <c r="G28" s="45">
        <v>1.2888999999999999E-2</v>
      </c>
      <c r="H28" s="45">
        <v>1.5121000000000001E-2</v>
      </c>
      <c r="I28" s="45">
        <v>1.0024E-2</v>
      </c>
      <c r="J28" s="45">
        <v>7.9579999999999998E-3</v>
      </c>
      <c r="K28" s="45">
        <v>3.6589999999999999E-3</v>
      </c>
      <c r="L28" s="45">
        <v>1.0810999999999999E-2</v>
      </c>
      <c r="M28" s="45">
        <v>4.0070000000000001E-3</v>
      </c>
      <c r="N28" s="45">
        <v>6.3889999999999997E-3</v>
      </c>
      <c r="O28" s="45">
        <v>1.2711999999999999E-2</v>
      </c>
      <c r="P28" s="45">
        <v>6.5360000000000001E-3</v>
      </c>
      <c r="Q28" s="45">
        <v>5.4079999999999996E-3</v>
      </c>
      <c r="R28" s="45">
        <v>4.8269999999999997E-3</v>
      </c>
      <c r="S28" s="45">
        <v>4.5380000000000004E-3</v>
      </c>
      <c r="T28" s="45">
        <v>5.6509999999999998E-3</v>
      </c>
      <c r="U28" s="45">
        <v>4.9820000000000003E-3</v>
      </c>
      <c r="V28" s="45">
        <v>1.3155E-2</v>
      </c>
      <c r="W28" s="45">
        <v>1.7578E-2</v>
      </c>
      <c r="X28" s="45">
        <v>2.6786999999999998E-2</v>
      </c>
      <c r="Y28" s="45">
        <v>2.741E-2</v>
      </c>
      <c r="Z28" s="45">
        <v>1.6881E-2</v>
      </c>
      <c r="AA28" s="45">
        <v>4.2890999999999999E-2</v>
      </c>
      <c r="AB28" s="45">
        <v>7.4676000000000006E-2</v>
      </c>
      <c r="AC28" s="45">
        <v>2.5405E-2</v>
      </c>
      <c r="AD28" s="45">
        <v>7.2519999999999998E-3</v>
      </c>
      <c r="AE28" s="45">
        <v>2.1047E-2</v>
      </c>
      <c r="AF28" s="45">
        <v>1.022E-2</v>
      </c>
      <c r="AG28" s="45">
        <v>8.8679999999999991E-3</v>
      </c>
      <c r="AH28" s="45">
        <v>2.5517999999999999E-2</v>
      </c>
      <c r="AI28" s="45">
        <v>1.0408000000000001E-2</v>
      </c>
      <c r="AJ28" s="45">
        <v>9.1280000000000007E-3</v>
      </c>
      <c r="AK28" s="45">
        <v>0</v>
      </c>
      <c r="AL28" s="46">
        <v>2.8419999999999999E-3</v>
      </c>
      <c r="AM28" s="6">
        <v>1.3915E-2</v>
      </c>
    </row>
    <row r="29" spans="1:39" x14ac:dyDescent="0.15">
      <c r="A29" s="109">
        <v>55</v>
      </c>
      <c r="B29" s="43" t="s">
        <v>23</v>
      </c>
      <c r="C29" s="27">
        <v>8.8599999999999996E-4</v>
      </c>
      <c r="D29" s="1">
        <v>6.6600000000000003E-4</v>
      </c>
      <c r="E29" s="1">
        <v>5.5599999999999996E-4</v>
      </c>
      <c r="F29" s="1">
        <v>2.33E-3</v>
      </c>
      <c r="G29" s="1">
        <v>1.3990000000000001E-3</v>
      </c>
      <c r="H29" s="1">
        <v>2.0019999999999999E-3</v>
      </c>
      <c r="I29" s="1">
        <v>1.191E-3</v>
      </c>
      <c r="J29" s="1">
        <v>1.3129999999999999E-3</v>
      </c>
      <c r="K29" s="1">
        <v>2.0699999999999999E-4</v>
      </c>
      <c r="L29" s="1">
        <v>1.444E-3</v>
      </c>
      <c r="M29" s="1">
        <v>5.7399999999999997E-4</v>
      </c>
      <c r="N29" s="1">
        <v>1.6100000000000001E-4</v>
      </c>
      <c r="O29" s="1">
        <v>3.3379999999999998E-3</v>
      </c>
      <c r="P29" s="1">
        <v>1.8140000000000001E-3</v>
      </c>
      <c r="Q29" s="1">
        <v>9.0499999999999999E-4</v>
      </c>
      <c r="R29" s="1">
        <v>1.1299999999999999E-3</v>
      </c>
      <c r="S29" s="1">
        <v>2.4710000000000001E-3</v>
      </c>
      <c r="T29" s="1">
        <v>6.4999999999999997E-4</v>
      </c>
      <c r="U29" s="1">
        <v>1.6280000000000001E-3</v>
      </c>
      <c r="V29" s="1">
        <v>2.4290000000000002E-3</v>
      </c>
      <c r="W29" s="1">
        <v>2.9759999999999999E-3</v>
      </c>
      <c r="X29" s="1">
        <v>9.4799999999999995E-4</v>
      </c>
      <c r="Y29" s="1">
        <v>1.3519999999999999E-3</v>
      </c>
      <c r="Z29" s="1">
        <v>1.7698999999999999E-2</v>
      </c>
      <c r="AA29" s="1">
        <v>1.0989000000000001E-2</v>
      </c>
      <c r="AB29" s="1">
        <v>2.5411E-2</v>
      </c>
      <c r="AC29" s="1">
        <v>2.0514999999999999E-2</v>
      </c>
      <c r="AD29" s="1">
        <v>9.2999999999999992E-3</v>
      </c>
      <c r="AE29" s="1">
        <v>8.6499999999999999E-4</v>
      </c>
      <c r="AF29" s="1">
        <v>1.7229999999999999E-3</v>
      </c>
      <c r="AG29" s="1">
        <v>9.2460000000000007E-3</v>
      </c>
      <c r="AH29" s="1">
        <v>1.2607E-2</v>
      </c>
      <c r="AI29" s="1">
        <v>5.2810000000000001E-3</v>
      </c>
      <c r="AJ29" s="1">
        <v>8.5749999999999993E-3</v>
      </c>
      <c r="AK29" s="1">
        <v>0</v>
      </c>
      <c r="AL29" s="2">
        <v>1.8957000000000002E-2</v>
      </c>
      <c r="AM29" s="3">
        <v>5.659E-3</v>
      </c>
    </row>
    <row r="30" spans="1:39" x14ac:dyDescent="0.15">
      <c r="A30" s="109">
        <v>57</v>
      </c>
      <c r="B30" s="43" t="s">
        <v>247</v>
      </c>
      <c r="C30" s="27">
        <v>5.7897999999999998E-2</v>
      </c>
      <c r="D30" s="1">
        <v>7.2801000000000005E-2</v>
      </c>
      <c r="E30" s="1">
        <v>4.4796000000000002E-2</v>
      </c>
      <c r="F30" s="1">
        <v>0.22900200000000001</v>
      </c>
      <c r="G30" s="1">
        <v>3.1175000000000001E-2</v>
      </c>
      <c r="H30" s="1">
        <v>2.3234999999999999E-2</v>
      </c>
      <c r="I30" s="1">
        <v>4.2854000000000003E-2</v>
      </c>
      <c r="J30" s="1">
        <v>2.0081999999999999E-2</v>
      </c>
      <c r="K30" s="1">
        <v>2.0542999999999999E-2</v>
      </c>
      <c r="L30" s="1">
        <v>6.1144999999999998E-2</v>
      </c>
      <c r="M30" s="1">
        <v>1.5341E-2</v>
      </c>
      <c r="N30" s="1">
        <v>4.2883999999999999E-2</v>
      </c>
      <c r="O30" s="1">
        <v>3.1866999999999999E-2</v>
      </c>
      <c r="P30" s="1">
        <v>2.5992000000000001E-2</v>
      </c>
      <c r="Q30" s="1">
        <v>2.0369999999999999E-2</v>
      </c>
      <c r="R30" s="1">
        <v>2.0559999999999998E-2</v>
      </c>
      <c r="S30" s="1">
        <v>1.2892000000000001E-2</v>
      </c>
      <c r="T30" s="1">
        <v>1.7964999999999998E-2</v>
      </c>
      <c r="U30" s="1">
        <v>0.13947399999999999</v>
      </c>
      <c r="V30" s="1">
        <v>4.3825000000000003E-2</v>
      </c>
      <c r="W30" s="1">
        <v>3.7135000000000001E-2</v>
      </c>
      <c r="X30" s="1">
        <v>2.2318000000000001E-2</v>
      </c>
      <c r="Y30" s="1">
        <v>6.1851999999999997E-2</v>
      </c>
      <c r="Z30" s="1">
        <v>5.2610999999999998E-2</v>
      </c>
      <c r="AA30" s="1">
        <v>3.5660999999999998E-2</v>
      </c>
      <c r="AB30" s="1">
        <v>2.4580000000000001E-3</v>
      </c>
      <c r="AC30" s="1">
        <v>0.17646700000000001</v>
      </c>
      <c r="AD30" s="1">
        <v>2.5968000000000001E-2</v>
      </c>
      <c r="AE30" s="1">
        <v>3.4597999999999997E-2</v>
      </c>
      <c r="AF30" s="1">
        <v>2.4049000000000001E-2</v>
      </c>
      <c r="AG30" s="1">
        <v>1.5365E-2</v>
      </c>
      <c r="AH30" s="1">
        <v>3.8299E-2</v>
      </c>
      <c r="AI30" s="1">
        <v>1.7416000000000001E-2</v>
      </c>
      <c r="AJ30" s="1">
        <v>4.7321000000000002E-2</v>
      </c>
      <c r="AK30" s="1">
        <v>5.0833999999999997E-2</v>
      </c>
      <c r="AL30" s="2">
        <v>9.4510999999999998E-2</v>
      </c>
      <c r="AM30" s="3">
        <v>3.6486999999999999E-2</v>
      </c>
    </row>
    <row r="31" spans="1:39" x14ac:dyDescent="0.15">
      <c r="A31" s="109">
        <v>59</v>
      </c>
      <c r="B31" s="43" t="s">
        <v>25</v>
      </c>
      <c r="C31" s="27">
        <v>3.715E-3</v>
      </c>
      <c r="D31" s="1">
        <v>1.647E-3</v>
      </c>
      <c r="E31" s="1">
        <v>4.542E-3</v>
      </c>
      <c r="F31" s="1">
        <v>8.6549999999999995E-3</v>
      </c>
      <c r="G31" s="1">
        <v>4.8390000000000004E-3</v>
      </c>
      <c r="H31" s="1">
        <v>5.7959999999999999E-3</v>
      </c>
      <c r="I31" s="1">
        <v>5.3359999999999996E-3</v>
      </c>
      <c r="J31" s="1">
        <v>5.2570000000000004E-3</v>
      </c>
      <c r="K31" s="1">
        <v>6.3900000000000003E-4</v>
      </c>
      <c r="L31" s="1">
        <v>6.5209999999999999E-3</v>
      </c>
      <c r="M31" s="1">
        <v>2.0300000000000001E-3</v>
      </c>
      <c r="N31" s="1">
        <v>2.1359999999999999E-3</v>
      </c>
      <c r="O31" s="1">
        <v>5.4539999999999996E-3</v>
      </c>
      <c r="P31" s="1">
        <v>6.1089999999999998E-3</v>
      </c>
      <c r="Q31" s="1">
        <v>9.0060000000000001E-3</v>
      </c>
      <c r="R31" s="1">
        <v>1.4817E-2</v>
      </c>
      <c r="S31" s="1">
        <v>1.2116E-2</v>
      </c>
      <c r="T31" s="1">
        <v>2.8639999999999998E-3</v>
      </c>
      <c r="U31" s="1">
        <v>5.4749999999999998E-3</v>
      </c>
      <c r="V31" s="1">
        <v>8.4340000000000005E-3</v>
      </c>
      <c r="W31" s="1">
        <v>1.0402E-2</v>
      </c>
      <c r="X31" s="1">
        <v>4.3876999999999999E-2</v>
      </c>
      <c r="Y31" s="1">
        <v>9.7380000000000001E-3</v>
      </c>
      <c r="Z31" s="1">
        <v>3.7831999999999998E-2</v>
      </c>
      <c r="AA31" s="1">
        <v>5.8770000000000003E-2</v>
      </c>
      <c r="AB31" s="1">
        <v>3.3530000000000001E-3</v>
      </c>
      <c r="AC31" s="1">
        <v>1.205E-2</v>
      </c>
      <c r="AD31" s="1">
        <v>0.19733000000000001</v>
      </c>
      <c r="AE31" s="1">
        <v>3.0373000000000001E-2</v>
      </c>
      <c r="AF31" s="1">
        <v>1.3022000000000001E-2</v>
      </c>
      <c r="AG31" s="1">
        <v>1.3702000000000001E-2</v>
      </c>
      <c r="AH31" s="1">
        <v>7.0142999999999997E-2</v>
      </c>
      <c r="AI31" s="1">
        <v>5.3763999999999999E-2</v>
      </c>
      <c r="AJ31" s="1">
        <v>2.1401E-2</v>
      </c>
      <c r="AK31" s="1">
        <v>0</v>
      </c>
      <c r="AL31" s="2">
        <v>7.5498999999999997E-2</v>
      </c>
      <c r="AM31" s="3">
        <v>1.6559999999999998E-2</v>
      </c>
    </row>
    <row r="32" spans="1:39" x14ac:dyDescent="0.15">
      <c r="A32" s="109">
        <v>61</v>
      </c>
      <c r="B32" s="43" t="s">
        <v>26</v>
      </c>
      <c r="C32" s="27">
        <v>0</v>
      </c>
      <c r="D32" s="1">
        <v>0</v>
      </c>
      <c r="E32" s="1">
        <v>0</v>
      </c>
      <c r="F32" s="1">
        <v>0</v>
      </c>
      <c r="G32" s="1">
        <v>0</v>
      </c>
      <c r="H32" s="1">
        <v>0</v>
      </c>
      <c r="I32" s="1">
        <v>0</v>
      </c>
      <c r="J32" s="1">
        <v>0</v>
      </c>
      <c r="K32" s="1">
        <v>0</v>
      </c>
      <c r="L32" s="1">
        <v>0</v>
      </c>
      <c r="M32" s="1">
        <v>0</v>
      </c>
      <c r="N32" s="1">
        <v>0</v>
      </c>
      <c r="O32" s="1">
        <v>0</v>
      </c>
      <c r="P32" s="1">
        <v>0</v>
      </c>
      <c r="Q32" s="1">
        <v>0</v>
      </c>
      <c r="R32" s="1">
        <v>0</v>
      </c>
      <c r="S32" s="1">
        <v>0</v>
      </c>
      <c r="T32" s="1">
        <v>0</v>
      </c>
      <c r="U32" s="1">
        <v>0</v>
      </c>
      <c r="V32" s="1">
        <v>0</v>
      </c>
      <c r="W32" s="1">
        <v>0</v>
      </c>
      <c r="X32" s="1">
        <v>0</v>
      </c>
      <c r="Y32" s="1">
        <v>0</v>
      </c>
      <c r="Z32" s="1">
        <v>0</v>
      </c>
      <c r="AA32" s="1">
        <v>0</v>
      </c>
      <c r="AB32" s="1">
        <v>0</v>
      </c>
      <c r="AC32" s="1">
        <v>0</v>
      </c>
      <c r="AD32" s="1">
        <v>0</v>
      </c>
      <c r="AE32" s="1">
        <v>0</v>
      </c>
      <c r="AF32" s="1">
        <v>0</v>
      </c>
      <c r="AG32" s="1">
        <v>0</v>
      </c>
      <c r="AH32" s="1">
        <v>0</v>
      </c>
      <c r="AI32" s="1">
        <v>0</v>
      </c>
      <c r="AJ32" s="1">
        <v>0</v>
      </c>
      <c r="AK32" s="1">
        <v>0</v>
      </c>
      <c r="AL32" s="2">
        <v>0.246613</v>
      </c>
      <c r="AM32" s="3">
        <v>8.4599999999999996E-4</v>
      </c>
    </row>
    <row r="33" spans="1:39" x14ac:dyDescent="0.15">
      <c r="A33" s="110">
        <v>63</v>
      </c>
      <c r="B33" s="44" t="s">
        <v>27</v>
      </c>
      <c r="C33" s="31">
        <v>2.8E-5</v>
      </c>
      <c r="D33" s="45">
        <v>2.1000000000000001E-4</v>
      </c>
      <c r="E33" s="45">
        <v>0</v>
      </c>
      <c r="F33" s="45">
        <v>9.3199999999999999E-4</v>
      </c>
      <c r="G33" s="45">
        <v>2.22E-4</v>
      </c>
      <c r="H33" s="45">
        <v>0</v>
      </c>
      <c r="I33" s="45">
        <v>1.21E-4</v>
      </c>
      <c r="J33" s="45">
        <v>3.28E-4</v>
      </c>
      <c r="K33" s="45">
        <v>5.0000000000000004E-6</v>
      </c>
      <c r="L33" s="45">
        <v>7.1100000000000004E-4</v>
      </c>
      <c r="M33" s="45">
        <v>2.0999999999999999E-5</v>
      </c>
      <c r="N33" s="45">
        <v>0</v>
      </c>
      <c r="O33" s="45">
        <v>5.6300000000000002E-4</v>
      </c>
      <c r="P33" s="45">
        <v>4.1399999999999998E-4</v>
      </c>
      <c r="Q33" s="45">
        <v>9.8999999999999999E-4</v>
      </c>
      <c r="R33" s="45">
        <v>8.25E-4</v>
      </c>
      <c r="S33" s="45">
        <v>3.1799999999999998E-4</v>
      </c>
      <c r="T33" s="45">
        <v>2.1000000000000001E-4</v>
      </c>
      <c r="U33" s="45">
        <v>9.0000000000000006E-5</v>
      </c>
      <c r="V33" s="45">
        <v>1.63E-4</v>
      </c>
      <c r="W33" s="45">
        <v>5.1199999999999998E-4</v>
      </c>
      <c r="X33" s="45">
        <v>1.08E-4</v>
      </c>
      <c r="Y33" s="45">
        <v>1.35E-4</v>
      </c>
      <c r="Z33" s="45">
        <v>2.13E-4</v>
      </c>
      <c r="AA33" s="45">
        <v>2.0799999999999999E-4</v>
      </c>
      <c r="AB33" s="45">
        <v>0</v>
      </c>
      <c r="AC33" s="45">
        <v>4.0200000000000001E-4</v>
      </c>
      <c r="AD33" s="45">
        <v>4.2249999999999996E-3</v>
      </c>
      <c r="AE33" s="45">
        <v>1.2899999999999999E-4</v>
      </c>
      <c r="AF33" s="45">
        <v>0</v>
      </c>
      <c r="AG33" s="45">
        <v>9.2999999999999997E-5</v>
      </c>
      <c r="AH33" s="45">
        <v>0</v>
      </c>
      <c r="AI33" s="45">
        <v>4.6299999999999998E-4</v>
      </c>
      <c r="AJ33" s="45">
        <v>4.0400000000000001E-4</v>
      </c>
      <c r="AK33" s="45">
        <v>0</v>
      </c>
      <c r="AL33" s="46">
        <v>1.66E-4</v>
      </c>
      <c r="AM33" s="6">
        <v>2.9E-4</v>
      </c>
    </row>
    <row r="34" spans="1:39" x14ac:dyDescent="0.15">
      <c r="A34" s="109">
        <v>64</v>
      </c>
      <c r="B34" s="43" t="s">
        <v>241</v>
      </c>
      <c r="C34" s="27">
        <v>3.3300000000000002E-4</v>
      </c>
      <c r="D34" s="1">
        <v>0</v>
      </c>
      <c r="E34" s="1">
        <v>0</v>
      </c>
      <c r="F34" s="1">
        <v>0</v>
      </c>
      <c r="G34" s="1">
        <v>0</v>
      </c>
      <c r="H34" s="1">
        <v>0</v>
      </c>
      <c r="I34" s="1">
        <v>0</v>
      </c>
      <c r="J34" s="1">
        <v>3.0000000000000001E-6</v>
      </c>
      <c r="K34" s="1">
        <v>0</v>
      </c>
      <c r="L34" s="1">
        <v>0</v>
      </c>
      <c r="M34" s="1">
        <v>1.9999999999999999E-6</v>
      </c>
      <c r="N34" s="1">
        <v>0</v>
      </c>
      <c r="O34" s="1">
        <v>0</v>
      </c>
      <c r="P34" s="1">
        <v>0</v>
      </c>
      <c r="Q34" s="1">
        <v>0</v>
      </c>
      <c r="R34" s="1">
        <v>0</v>
      </c>
      <c r="S34" s="1">
        <v>0</v>
      </c>
      <c r="T34" s="1">
        <v>0</v>
      </c>
      <c r="U34" s="1">
        <v>0</v>
      </c>
      <c r="V34" s="1">
        <v>0</v>
      </c>
      <c r="W34" s="1">
        <v>6.0000000000000002E-6</v>
      </c>
      <c r="X34" s="1">
        <v>2.9799999999999998E-4</v>
      </c>
      <c r="Y34" s="1">
        <v>0</v>
      </c>
      <c r="Z34" s="1">
        <v>2.8E-5</v>
      </c>
      <c r="AA34" s="1">
        <v>1.5300000000000001E-4</v>
      </c>
      <c r="AB34" s="1">
        <v>6.0000000000000002E-6</v>
      </c>
      <c r="AC34" s="1">
        <v>3.1020000000000002E-3</v>
      </c>
      <c r="AD34" s="1">
        <v>8.8400000000000002E-4</v>
      </c>
      <c r="AE34" s="1">
        <v>2.6999999999999999E-5</v>
      </c>
      <c r="AF34" s="1">
        <v>2.4000000000000001E-5</v>
      </c>
      <c r="AG34" s="1">
        <v>1.4558E-2</v>
      </c>
      <c r="AH34" s="1">
        <v>0</v>
      </c>
      <c r="AI34" s="1">
        <v>4.1E-5</v>
      </c>
      <c r="AJ34" s="1">
        <v>6.7000000000000002E-5</v>
      </c>
      <c r="AK34" s="1">
        <v>0</v>
      </c>
      <c r="AL34" s="2">
        <v>2.428E-3</v>
      </c>
      <c r="AM34" s="3">
        <v>1.2329999999999999E-3</v>
      </c>
    </row>
    <row r="35" spans="1:39" x14ac:dyDescent="0.15">
      <c r="A35" s="109">
        <v>65</v>
      </c>
      <c r="B35" s="43" t="s">
        <v>242</v>
      </c>
      <c r="C35" s="27">
        <v>8.5000000000000006E-5</v>
      </c>
      <c r="D35" s="1">
        <v>1.3999999999999999E-4</v>
      </c>
      <c r="E35" s="1">
        <v>1.1501000000000001E-2</v>
      </c>
      <c r="F35" s="1">
        <v>2.696E-3</v>
      </c>
      <c r="G35" s="1">
        <v>1.163E-3</v>
      </c>
      <c r="H35" s="1">
        <v>5.2700000000000002E-4</v>
      </c>
      <c r="I35" s="1">
        <v>1.2210000000000001E-3</v>
      </c>
      <c r="J35" s="1">
        <v>8.5599999999999999E-4</v>
      </c>
      <c r="K35" s="1">
        <v>1.55E-4</v>
      </c>
      <c r="L35" s="1">
        <v>1.067E-3</v>
      </c>
      <c r="M35" s="1">
        <v>9.59E-4</v>
      </c>
      <c r="N35" s="1">
        <v>3.0600000000000001E-4</v>
      </c>
      <c r="O35" s="1">
        <v>9.5100000000000002E-4</v>
      </c>
      <c r="P35" s="1">
        <v>1.4920000000000001E-3</v>
      </c>
      <c r="Q35" s="1">
        <v>7.9699999999999997E-4</v>
      </c>
      <c r="R35" s="1">
        <v>5.5000000000000003E-4</v>
      </c>
      <c r="S35" s="1">
        <v>5.8E-5</v>
      </c>
      <c r="T35" s="1">
        <v>2.9100000000000003E-4</v>
      </c>
      <c r="U35" s="1">
        <v>7.3200000000000001E-4</v>
      </c>
      <c r="V35" s="1">
        <v>1.0679999999999999E-3</v>
      </c>
      <c r="W35" s="1">
        <v>9.7199999999999999E-4</v>
      </c>
      <c r="X35" s="1">
        <v>9.2359999999999994E-3</v>
      </c>
      <c r="Y35" s="1">
        <v>1.939E-3</v>
      </c>
      <c r="Z35" s="1">
        <v>5.9199999999999997E-4</v>
      </c>
      <c r="AA35" s="1">
        <v>3.2539999999999999E-3</v>
      </c>
      <c r="AB35" s="1">
        <v>3.2699999999999998E-4</v>
      </c>
      <c r="AC35" s="1">
        <v>1.505E-3</v>
      </c>
      <c r="AD35" s="1">
        <v>1.3060000000000001E-3</v>
      </c>
      <c r="AE35" s="1">
        <v>3.0000000000000001E-6</v>
      </c>
      <c r="AF35" s="1">
        <v>6.2E-4</v>
      </c>
      <c r="AG35" s="1">
        <v>9.0700000000000004E-4</v>
      </c>
      <c r="AH35" s="1">
        <v>0</v>
      </c>
      <c r="AI35" s="1">
        <v>2.2880000000000001E-3</v>
      </c>
      <c r="AJ35" s="1">
        <v>2.8470000000000001E-3</v>
      </c>
      <c r="AK35" s="1">
        <v>0</v>
      </c>
      <c r="AL35" s="2">
        <v>4.829E-3</v>
      </c>
      <c r="AM35" s="3">
        <v>1.003E-3</v>
      </c>
    </row>
    <row r="36" spans="1:39" x14ac:dyDescent="0.15">
      <c r="A36" s="109">
        <v>66</v>
      </c>
      <c r="B36" s="43" t="s">
        <v>28</v>
      </c>
      <c r="C36" s="27">
        <v>1.8498000000000001E-2</v>
      </c>
      <c r="D36" s="1">
        <v>3.0984999999999999E-2</v>
      </c>
      <c r="E36" s="1">
        <v>1.2637000000000001E-2</v>
      </c>
      <c r="F36" s="1">
        <v>3.9781999999999998E-2</v>
      </c>
      <c r="G36" s="1">
        <v>4.2761E-2</v>
      </c>
      <c r="H36" s="1">
        <v>3.3930000000000002E-2</v>
      </c>
      <c r="I36" s="1">
        <v>2.1977E-2</v>
      </c>
      <c r="J36" s="1">
        <v>2.3313E-2</v>
      </c>
      <c r="K36" s="1">
        <v>4.6899999999999997E-3</v>
      </c>
      <c r="L36" s="1">
        <v>4.3457999999999997E-2</v>
      </c>
      <c r="M36" s="1">
        <v>7.8650000000000005E-3</v>
      </c>
      <c r="N36" s="1">
        <v>8.2690000000000003E-3</v>
      </c>
      <c r="O36" s="1">
        <v>2.6491000000000001E-2</v>
      </c>
      <c r="P36" s="1">
        <v>3.8360999999999999E-2</v>
      </c>
      <c r="Q36" s="1">
        <v>5.0984000000000002E-2</v>
      </c>
      <c r="R36" s="1">
        <v>4.2800999999999999E-2</v>
      </c>
      <c r="S36" s="1">
        <v>2.4608000000000001E-2</v>
      </c>
      <c r="T36" s="1">
        <v>2.5614000000000001E-2</v>
      </c>
      <c r="U36" s="1">
        <v>4.6226999999999997E-2</v>
      </c>
      <c r="V36" s="1">
        <v>9.6808000000000005E-2</v>
      </c>
      <c r="W36" s="1">
        <v>5.1643000000000001E-2</v>
      </c>
      <c r="X36" s="1">
        <v>0.151973</v>
      </c>
      <c r="Y36" s="1">
        <v>6.1761999999999997E-2</v>
      </c>
      <c r="Z36" s="1">
        <v>8.6581000000000005E-2</v>
      </c>
      <c r="AA36" s="1">
        <v>0.115429</v>
      </c>
      <c r="AB36" s="1">
        <v>2.5052000000000001E-2</v>
      </c>
      <c r="AC36" s="1">
        <v>9.9551000000000001E-2</v>
      </c>
      <c r="AD36" s="1">
        <v>0.13844500000000001</v>
      </c>
      <c r="AE36" s="1">
        <v>9.1414999999999996E-2</v>
      </c>
      <c r="AF36" s="1">
        <v>5.0103000000000002E-2</v>
      </c>
      <c r="AG36" s="1">
        <v>4.8423000000000001E-2</v>
      </c>
      <c r="AH36" s="1">
        <v>7.8206999999999999E-2</v>
      </c>
      <c r="AI36" s="1">
        <v>0.137798</v>
      </c>
      <c r="AJ36" s="1">
        <v>3.5125999999999998E-2</v>
      </c>
      <c r="AK36" s="1">
        <v>0</v>
      </c>
      <c r="AL36" s="2">
        <v>3.9902E-2</v>
      </c>
      <c r="AM36" s="3">
        <v>4.7121000000000003E-2</v>
      </c>
    </row>
    <row r="37" spans="1:39" x14ac:dyDescent="0.15">
      <c r="A37" s="109">
        <v>67</v>
      </c>
      <c r="B37" s="43" t="s">
        <v>29</v>
      </c>
      <c r="C37" s="27">
        <v>8.5000000000000006E-5</v>
      </c>
      <c r="D37" s="1">
        <v>1.75E-4</v>
      </c>
      <c r="E37" s="1">
        <v>8.4599999999999996E-4</v>
      </c>
      <c r="F37" s="1">
        <v>2.0000000000000001E-4</v>
      </c>
      <c r="G37" s="1">
        <v>1.37E-4</v>
      </c>
      <c r="H37" s="1">
        <v>5.3000000000000001E-5</v>
      </c>
      <c r="I37" s="1">
        <v>4.5000000000000003E-5</v>
      </c>
      <c r="J37" s="1">
        <v>4.5000000000000003E-5</v>
      </c>
      <c r="K37" s="1">
        <v>1.5999999999999999E-5</v>
      </c>
      <c r="L37" s="1">
        <v>5.3999999999999998E-5</v>
      </c>
      <c r="M37" s="1">
        <v>5.3000000000000001E-5</v>
      </c>
      <c r="N37" s="1">
        <v>4.1E-5</v>
      </c>
      <c r="O37" s="1">
        <v>1.9000000000000001E-5</v>
      </c>
      <c r="P37" s="1">
        <v>1.8000000000000001E-4</v>
      </c>
      <c r="Q37" s="1">
        <v>2.3499999999999999E-4</v>
      </c>
      <c r="R37" s="1">
        <v>0</v>
      </c>
      <c r="S37" s="1">
        <v>2.02E-4</v>
      </c>
      <c r="T37" s="1">
        <v>1.0399999999999999E-4</v>
      </c>
      <c r="U37" s="1">
        <v>6.7000000000000002E-5</v>
      </c>
      <c r="V37" s="1">
        <v>2.7799999999999998E-4</v>
      </c>
      <c r="W37" s="1">
        <v>7.1000000000000005E-5</v>
      </c>
      <c r="X37" s="1">
        <v>2.7099999999999997E-4</v>
      </c>
      <c r="Y37" s="1">
        <v>6.7999999999999999E-5</v>
      </c>
      <c r="Z37" s="1">
        <v>8.2799999999999996E-4</v>
      </c>
      <c r="AA37" s="1">
        <v>2.0799999999999999E-4</v>
      </c>
      <c r="AB37" s="1">
        <v>4.7699999999999999E-4</v>
      </c>
      <c r="AC37" s="1">
        <v>3.5100000000000002E-4</v>
      </c>
      <c r="AD37" s="1">
        <v>6.7650000000000002E-3</v>
      </c>
      <c r="AE37" s="1">
        <v>4.8700000000000002E-4</v>
      </c>
      <c r="AF37" s="1">
        <v>2.8530000000000001E-3</v>
      </c>
      <c r="AG37" s="1">
        <v>1.3025E-2</v>
      </c>
      <c r="AH37" s="1">
        <v>2.6080000000000001E-3</v>
      </c>
      <c r="AI37" s="1">
        <v>1.3010000000000001E-3</v>
      </c>
      <c r="AJ37" s="1">
        <v>1.6116999999999999E-2</v>
      </c>
      <c r="AK37" s="1">
        <v>0</v>
      </c>
      <c r="AL37" s="2">
        <v>1.6280000000000001E-3</v>
      </c>
      <c r="AM37" s="3">
        <v>1.9419999999999999E-3</v>
      </c>
    </row>
    <row r="38" spans="1:39" x14ac:dyDescent="0.15">
      <c r="A38" s="110">
        <v>68</v>
      </c>
      <c r="B38" s="44" t="s">
        <v>30</v>
      </c>
      <c r="C38" s="31">
        <v>5.5999999999999995E-4</v>
      </c>
      <c r="D38" s="45">
        <v>2.173E-3</v>
      </c>
      <c r="E38" s="45">
        <v>1.039E-3</v>
      </c>
      <c r="F38" s="45">
        <v>1.431E-3</v>
      </c>
      <c r="G38" s="45">
        <v>5.9800000000000001E-4</v>
      </c>
      <c r="H38" s="45">
        <v>1.0009999999999999E-3</v>
      </c>
      <c r="I38" s="45">
        <v>5.2800000000000004E-4</v>
      </c>
      <c r="J38" s="45">
        <v>2.5399999999999999E-4</v>
      </c>
      <c r="K38" s="45">
        <v>2.0000000000000002E-5</v>
      </c>
      <c r="L38" s="45">
        <v>9.59E-4</v>
      </c>
      <c r="M38" s="45">
        <v>1.05E-4</v>
      </c>
      <c r="N38" s="45">
        <v>1.2799999999999999E-4</v>
      </c>
      <c r="O38" s="45">
        <v>3.3E-4</v>
      </c>
      <c r="P38" s="45">
        <v>1.446E-3</v>
      </c>
      <c r="Q38" s="45">
        <v>6.4700000000000001E-4</v>
      </c>
      <c r="R38" s="45">
        <v>9.1699999999999995E-4</v>
      </c>
      <c r="S38" s="45">
        <v>3.4699999999999998E-4</v>
      </c>
      <c r="T38" s="45">
        <v>2.92E-4</v>
      </c>
      <c r="U38" s="45">
        <v>3.5100000000000002E-4</v>
      </c>
      <c r="V38" s="45">
        <v>1.024E-3</v>
      </c>
      <c r="W38" s="45">
        <v>3.1000000000000001E-5</v>
      </c>
      <c r="X38" s="45">
        <v>1.029E-3</v>
      </c>
      <c r="Y38" s="45">
        <v>3.2460000000000002E-3</v>
      </c>
      <c r="Z38" s="45">
        <v>2.078E-3</v>
      </c>
      <c r="AA38" s="45">
        <v>3.437E-3</v>
      </c>
      <c r="AB38" s="45">
        <v>2.7900000000000001E-4</v>
      </c>
      <c r="AC38" s="45">
        <v>2.264E-3</v>
      </c>
      <c r="AD38" s="45">
        <v>2.2590000000000002E-3</v>
      </c>
      <c r="AE38" s="45">
        <v>2.862E-3</v>
      </c>
      <c r="AF38" s="45">
        <v>2.4599999999999999E-3</v>
      </c>
      <c r="AG38" s="45">
        <v>2.4989999999999999E-3</v>
      </c>
      <c r="AH38" s="45">
        <v>5.0650000000000001E-3</v>
      </c>
      <c r="AI38" s="45">
        <v>1.49E-3</v>
      </c>
      <c r="AJ38" s="45">
        <v>1.9009999999999999E-3</v>
      </c>
      <c r="AK38" s="45">
        <v>0</v>
      </c>
      <c r="AL38" s="46">
        <v>1.93E-4</v>
      </c>
      <c r="AM38" s="6">
        <v>1.073E-3</v>
      </c>
    </row>
    <row r="39" spans="1:39" x14ac:dyDescent="0.15">
      <c r="A39" s="111">
        <v>69</v>
      </c>
      <c r="B39" s="43" t="s">
        <v>31</v>
      </c>
      <c r="C39" s="27">
        <v>3.8070000000000001E-3</v>
      </c>
      <c r="D39" s="1">
        <v>6.4140000000000004E-3</v>
      </c>
      <c r="E39" s="1">
        <v>6.2820000000000003E-3</v>
      </c>
      <c r="F39" s="1">
        <v>1.5513000000000001E-2</v>
      </c>
      <c r="G39" s="1">
        <v>6.4289999999999998E-3</v>
      </c>
      <c r="H39" s="1">
        <v>4.4260000000000002E-3</v>
      </c>
      <c r="I39" s="1">
        <v>4.0099999999999997E-3</v>
      </c>
      <c r="J39" s="1">
        <v>1.9719999999999998E-3</v>
      </c>
      <c r="K39" s="1">
        <v>2.43E-4</v>
      </c>
      <c r="L39" s="1">
        <v>6.2620000000000002E-3</v>
      </c>
      <c r="M39" s="1">
        <v>2.2300000000000002E-3</v>
      </c>
      <c r="N39" s="1">
        <v>3.8210000000000002E-3</v>
      </c>
      <c r="O39" s="1">
        <v>4.9680000000000002E-3</v>
      </c>
      <c r="P39" s="1">
        <v>5.8089999999999999E-3</v>
      </c>
      <c r="Q39" s="1">
        <v>4.7800000000000002E-4</v>
      </c>
      <c r="R39" s="1">
        <v>3.9100000000000003E-3</v>
      </c>
      <c r="S39" s="1">
        <v>1.9419999999999999E-3</v>
      </c>
      <c r="T39" s="1">
        <v>4.9810000000000002E-3</v>
      </c>
      <c r="U39" s="1">
        <v>2.7409999999999999E-3</v>
      </c>
      <c r="V39" s="1">
        <v>1.3162999999999999E-2</v>
      </c>
      <c r="W39" s="1">
        <v>2.7260000000000001E-3</v>
      </c>
      <c r="X39" s="1">
        <v>1.0536E-2</v>
      </c>
      <c r="Y39" s="1">
        <v>2.0872999999999999E-2</v>
      </c>
      <c r="Z39" s="1">
        <v>6.8929999999999998E-3</v>
      </c>
      <c r="AA39" s="1">
        <v>5.1269999999999996E-3</v>
      </c>
      <c r="AB39" s="1">
        <v>1.3359999999999999E-3</v>
      </c>
      <c r="AC39" s="1">
        <v>8.2279999999999992E-3</v>
      </c>
      <c r="AD39" s="1">
        <v>3.143E-3</v>
      </c>
      <c r="AE39" s="1">
        <v>9.3899999999999995E-4</v>
      </c>
      <c r="AF39" s="1">
        <v>1.0189E-2</v>
      </c>
      <c r="AG39" s="1">
        <v>4.3759999999999997E-3</v>
      </c>
      <c r="AH39" s="1">
        <v>4.7819999999999998E-3</v>
      </c>
      <c r="AI39" s="1">
        <v>4.4130000000000003E-3</v>
      </c>
      <c r="AJ39" s="1">
        <v>3.0140000000000002E-3</v>
      </c>
      <c r="AK39" s="1">
        <v>4.4099999999999999E-4</v>
      </c>
      <c r="AL39" s="2">
        <v>3.3100000000000002E-4</v>
      </c>
      <c r="AM39" s="3">
        <v>4.2789999999999998E-3</v>
      </c>
    </row>
    <row r="40" spans="1:39" x14ac:dyDescent="0.15">
      <c r="A40" s="112">
        <v>70</v>
      </c>
      <c r="B40" s="47" t="s">
        <v>254</v>
      </c>
      <c r="C40" s="48">
        <v>0.53998800000000002</v>
      </c>
      <c r="D40" s="49">
        <v>0.429863</v>
      </c>
      <c r="E40" s="49">
        <v>0.51046199999999997</v>
      </c>
      <c r="F40" s="49">
        <v>0.48636800000000002</v>
      </c>
      <c r="G40" s="49">
        <v>0.58179700000000001</v>
      </c>
      <c r="H40" s="49">
        <v>0.58630099999999996</v>
      </c>
      <c r="I40" s="49">
        <v>0.67621799999999999</v>
      </c>
      <c r="J40" s="49">
        <v>0.793103</v>
      </c>
      <c r="K40" s="49">
        <v>0.72045099999999995</v>
      </c>
      <c r="L40" s="49">
        <v>0.54672900000000002</v>
      </c>
      <c r="M40" s="49">
        <v>0.746031</v>
      </c>
      <c r="N40" s="49">
        <v>0.73902999999999996</v>
      </c>
      <c r="O40" s="49">
        <v>0.55478799999999995</v>
      </c>
      <c r="P40" s="49">
        <v>0.604155</v>
      </c>
      <c r="Q40" s="49">
        <v>0.57885699999999995</v>
      </c>
      <c r="R40" s="49">
        <v>0.62294899999999997</v>
      </c>
      <c r="S40" s="49">
        <v>0.612985</v>
      </c>
      <c r="T40" s="49">
        <v>0.76547500000000002</v>
      </c>
      <c r="U40" s="49">
        <v>0.60614599999999996</v>
      </c>
      <c r="V40" s="49">
        <v>0.522478</v>
      </c>
      <c r="W40" s="49">
        <v>0.63562300000000005</v>
      </c>
      <c r="X40" s="49">
        <v>0.46198600000000001</v>
      </c>
      <c r="Y40" s="49">
        <v>0.33802199999999999</v>
      </c>
      <c r="Z40" s="49">
        <v>0.29406399999999999</v>
      </c>
      <c r="AA40" s="49">
        <v>0.31851800000000002</v>
      </c>
      <c r="AB40" s="49">
        <v>0.14973</v>
      </c>
      <c r="AC40" s="49">
        <v>0.52124400000000004</v>
      </c>
      <c r="AD40" s="49">
        <v>0.46477800000000002</v>
      </c>
      <c r="AE40" s="49">
        <v>0.28197899999999998</v>
      </c>
      <c r="AF40" s="49">
        <v>0.20330300000000001</v>
      </c>
      <c r="AG40" s="49">
        <v>0.36787599999999998</v>
      </c>
      <c r="AH40" s="49">
        <v>0.39584000000000003</v>
      </c>
      <c r="AI40" s="49">
        <v>0.362398</v>
      </c>
      <c r="AJ40" s="49">
        <v>0.45607199999999998</v>
      </c>
      <c r="AK40" s="49">
        <v>1</v>
      </c>
      <c r="AL40" s="50">
        <v>0.57217399999999996</v>
      </c>
      <c r="AM40" s="51">
        <v>0.546095</v>
      </c>
    </row>
    <row r="41" spans="1:39" x14ac:dyDescent="0.15">
      <c r="A41" s="109">
        <v>71</v>
      </c>
      <c r="B41" s="43" t="s">
        <v>255</v>
      </c>
      <c r="C41" s="27">
        <v>2.5309999999999998E-3</v>
      </c>
      <c r="D41" s="1">
        <v>1.1146E-2</v>
      </c>
      <c r="E41" s="1">
        <v>2.061E-2</v>
      </c>
      <c r="F41" s="1">
        <v>5.9789000000000002E-2</v>
      </c>
      <c r="G41" s="1">
        <v>9.018E-3</v>
      </c>
      <c r="H41" s="1">
        <v>1.2645E-2</v>
      </c>
      <c r="I41" s="1">
        <v>1.3431E-2</v>
      </c>
      <c r="J41" s="1">
        <v>7.4419999999999998E-3</v>
      </c>
      <c r="K41" s="1">
        <v>3.49E-3</v>
      </c>
      <c r="L41" s="1">
        <v>1.6728E-2</v>
      </c>
      <c r="M41" s="1">
        <v>1.0111999999999999E-2</v>
      </c>
      <c r="N41" s="1">
        <v>1.6256E-2</v>
      </c>
      <c r="O41" s="1">
        <v>1.9446000000000001E-2</v>
      </c>
      <c r="P41" s="1">
        <v>1.2168999999999999E-2</v>
      </c>
      <c r="Q41" s="1">
        <v>2.2345E-2</v>
      </c>
      <c r="R41" s="1">
        <v>1.3717E-2</v>
      </c>
      <c r="S41" s="1">
        <v>4.0229999999999997E-3</v>
      </c>
      <c r="T41" s="1">
        <v>1.1062000000000001E-2</v>
      </c>
      <c r="U41" s="1">
        <v>1.6476999999999999E-2</v>
      </c>
      <c r="V41" s="1">
        <v>2.0448999999999998E-2</v>
      </c>
      <c r="W41" s="1">
        <v>7.8040000000000002E-3</v>
      </c>
      <c r="X41" s="1">
        <v>1.319E-2</v>
      </c>
      <c r="Y41" s="1">
        <v>2.4885000000000001E-2</v>
      </c>
      <c r="Z41" s="1">
        <v>2.3310000000000001E-2</v>
      </c>
      <c r="AA41" s="1">
        <v>3.0984000000000001E-2</v>
      </c>
      <c r="AB41" s="1">
        <v>3.7850000000000002E-3</v>
      </c>
      <c r="AC41" s="1">
        <v>1.9720000000000001E-2</v>
      </c>
      <c r="AD41" s="1">
        <v>1.4593999999999999E-2</v>
      </c>
      <c r="AE41" s="1">
        <v>1.2602E-2</v>
      </c>
      <c r="AF41" s="1">
        <v>7.2230000000000003E-3</v>
      </c>
      <c r="AG41" s="1">
        <v>1.1736999999999999E-2</v>
      </c>
      <c r="AH41" s="1">
        <v>3.7386000000000003E-2</v>
      </c>
      <c r="AI41" s="1">
        <v>1.5476E-2</v>
      </c>
      <c r="AJ41" s="1">
        <v>2.2651000000000001E-2</v>
      </c>
      <c r="AK41" s="1">
        <v>0</v>
      </c>
      <c r="AL41" s="2">
        <v>4.1669999999999997E-3</v>
      </c>
      <c r="AM41" s="3">
        <v>1.3070999999999999E-2</v>
      </c>
    </row>
    <row r="42" spans="1:39" x14ac:dyDescent="0.15">
      <c r="A42" s="109">
        <v>91</v>
      </c>
      <c r="B42" s="43" t="s">
        <v>256</v>
      </c>
      <c r="C42" s="27">
        <v>0.101509</v>
      </c>
      <c r="D42" s="1">
        <v>0.17749699999999999</v>
      </c>
      <c r="E42" s="1">
        <v>0.11745</v>
      </c>
      <c r="F42" s="1">
        <v>0.19927400000000001</v>
      </c>
      <c r="G42" s="1">
        <v>0.15396799999999999</v>
      </c>
      <c r="H42" s="1">
        <v>0.17602699999999999</v>
      </c>
      <c r="I42" s="1">
        <v>0.230687</v>
      </c>
      <c r="J42" s="1">
        <v>2.2426000000000001E-2</v>
      </c>
      <c r="K42" s="1">
        <v>5.2810000000000001E-3</v>
      </c>
      <c r="L42" s="1">
        <v>0.20641499999999999</v>
      </c>
      <c r="M42" s="1">
        <v>1.6234999999999999E-2</v>
      </c>
      <c r="N42" s="1">
        <v>1.6102999999999999E-2</v>
      </c>
      <c r="O42" s="1">
        <v>0.270951</v>
      </c>
      <c r="P42" s="1">
        <v>0.13978499999999999</v>
      </c>
      <c r="Q42" s="1">
        <v>0.239007</v>
      </c>
      <c r="R42" s="1">
        <v>0.222467</v>
      </c>
      <c r="S42" s="1">
        <v>0.20969199999999999</v>
      </c>
      <c r="T42" s="1">
        <v>7.3922000000000002E-2</v>
      </c>
      <c r="U42" s="1">
        <v>0.22426499999999999</v>
      </c>
      <c r="V42" s="1">
        <v>0.36487000000000003</v>
      </c>
      <c r="W42" s="1">
        <v>6.9545999999999997E-2</v>
      </c>
      <c r="X42" s="1">
        <v>0.147531</v>
      </c>
      <c r="Y42" s="1">
        <v>0.40787600000000002</v>
      </c>
      <c r="Z42" s="1">
        <v>0.46028599999999997</v>
      </c>
      <c r="AA42" s="1">
        <v>0.33348299999999997</v>
      </c>
      <c r="AB42" s="1">
        <v>4.0515000000000002E-2</v>
      </c>
      <c r="AC42" s="1">
        <v>0.23637900000000001</v>
      </c>
      <c r="AD42" s="1">
        <v>0.156359</v>
      </c>
      <c r="AE42" s="1">
        <v>0.41886699999999999</v>
      </c>
      <c r="AF42" s="1">
        <v>0.596105</v>
      </c>
      <c r="AG42" s="1">
        <v>0.53967699999999996</v>
      </c>
      <c r="AH42" s="1">
        <v>0.45696199999999998</v>
      </c>
      <c r="AI42" s="1">
        <v>0.46322200000000002</v>
      </c>
      <c r="AJ42" s="1">
        <v>0.26046599999999998</v>
      </c>
      <c r="AK42" s="1">
        <v>0</v>
      </c>
      <c r="AL42" s="2">
        <v>8.9130000000000008E-3</v>
      </c>
      <c r="AM42" s="3">
        <v>0.200602</v>
      </c>
    </row>
    <row r="43" spans="1:39" x14ac:dyDescent="0.15">
      <c r="A43" s="109">
        <v>92</v>
      </c>
      <c r="B43" s="43" t="s">
        <v>257</v>
      </c>
      <c r="C43" s="27">
        <v>0.20816499999999999</v>
      </c>
      <c r="D43" s="1">
        <v>0.28093200000000002</v>
      </c>
      <c r="E43" s="1">
        <v>0.176597</v>
      </c>
      <c r="F43" s="1">
        <v>9.4877000000000003E-2</v>
      </c>
      <c r="G43" s="1">
        <v>4.1020000000000001E-2</v>
      </c>
      <c r="H43" s="1">
        <v>7.0495000000000002E-2</v>
      </c>
      <c r="I43" s="1">
        <v>-1.6130000000000001E-3</v>
      </c>
      <c r="J43" s="1">
        <v>6.0217E-2</v>
      </c>
      <c r="K43" s="1">
        <v>3.8850999999999997E-2</v>
      </c>
      <c r="L43" s="1">
        <v>8.6787000000000003E-2</v>
      </c>
      <c r="M43" s="1">
        <v>0.142985</v>
      </c>
      <c r="N43" s="1">
        <v>0.19101099999999999</v>
      </c>
      <c r="O43" s="1">
        <v>4.7606999999999997E-2</v>
      </c>
      <c r="P43" s="1">
        <v>0.127917</v>
      </c>
      <c r="Q43" s="1">
        <v>-9.3132000000000006E-2</v>
      </c>
      <c r="R43" s="1">
        <v>-3.7331999999999997E-2</v>
      </c>
      <c r="S43" s="1">
        <v>-5.8187000000000003E-2</v>
      </c>
      <c r="T43" s="1">
        <v>6.0033999999999997E-2</v>
      </c>
      <c r="U43" s="1">
        <v>2.9936999999999998E-2</v>
      </c>
      <c r="V43" s="1">
        <v>1.8435E-2</v>
      </c>
      <c r="W43" s="1">
        <v>8.4094000000000002E-2</v>
      </c>
      <c r="X43" s="1">
        <v>0.17949100000000001</v>
      </c>
      <c r="Y43" s="1">
        <v>0.133577</v>
      </c>
      <c r="Z43" s="1">
        <v>9.2096999999999998E-2</v>
      </c>
      <c r="AA43" s="1">
        <v>0.23751900000000001</v>
      </c>
      <c r="AB43" s="1">
        <v>0.42378900000000003</v>
      </c>
      <c r="AC43" s="1">
        <v>7.6267000000000001E-2</v>
      </c>
      <c r="AD43" s="1">
        <v>0.1845</v>
      </c>
      <c r="AE43" s="1">
        <v>0</v>
      </c>
      <c r="AF43" s="1">
        <v>1.482E-3</v>
      </c>
      <c r="AG43" s="1">
        <v>1.3410999999999999E-2</v>
      </c>
      <c r="AH43" s="1">
        <v>3.7321E-2</v>
      </c>
      <c r="AI43" s="1">
        <v>-2.366E-2</v>
      </c>
      <c r="AJ43" s="1">
        <v>0.116073</v>
      </c>
      <c r="AK43" s="1">
        <v>0</v>
      </c>
      <c r="AL43" s="2">
        <v>0.35326600000000002</v>
      </c>
      <c r="AM43" s="3">
        <v>9.4523999999999997E-2</v>
      </c>
    </row>
    <row r="44" spans="1:39" x14ac:dyDescent="0.15">
      <c r="A44" s="109">
        <v>93</v>
      </c>
      <c r="B44" s="43" t="s">
        <v>258</v>
      </c>
      <c r="C44" s="27">
        <v>0.15711600000000001</v>
      </c>
      <c r="D44" s="1">
        <v>0.12562200000000001</v>
      </c>
      <c r="E44" s="1">
        <v>0.12709000000000001</v>
      </c>
      <c r="F44" s="1">
        <v>0.112021</v>
      </c>
      <c r="G44" s="1">
        <v>6.2109999999999999E-2</v>
      </c>
      <c r="H44" s="1">
        <v>0.105796</v>
      </c>
      <c r="I44" s="1">
        <v>5.6254999999999999E-2</v>
      </c>
      <c r="J44" s="1">
        <v>9.9427000000000001E-2</v>
      </c>
      <c r="K44" s="1">
        <v>2.9291999999999999E-2</v>
      </c>
      <c r="L44" s="1">
        <v>0.112191</v>
      </c>
      <c r="M44" s="1">
        <v>6.9399000000000002E-2</v>
      </c>
      <c r="N44" s="1">
        <v>3.2161000000000002E-2</v>
      </c>
      <c r="O44" s="1">
        <v>8.1570000000000004E-2</v>
      </c>
      <c r="P44" s="1">
        <v>0.10446999999999999</v>
      </c>
      <c r="Q44" s="1">
        <v>0.24182100000000001</v>
      </c>
      <c r="R44" s="1">
        <v>0.171906</v>
      </c>
      <c r="S44" s="1">
        <v>0.201989</v>
      </c>
      <c r="T44" s="1">
        <v>8.8901999999999995E-2</v>
      </c>
      <c r="U44" s="1">
        <v>8.0301999999999998E-2</v>
      </c>
      <c r="V44" s="1">
        <v>4.0894E-2</v>
      </c>
      <c r="W44" s="1">
        <v>0.17385900000000001</v>
      </c>
      <c r="X44" s="1">
        <v>0.201511</v>
      </c>
      <c r="Y44" s="1">
        <v>7.6549000000000006E-2</v>
      </c>
      <c r="Z44" s="1">
        <v>8.9237999999999998E-2</v>
      </c>
      <c r="AA44" s="1">
        <v>7.5630000000000003E-2</v>
      </c>
      <c r="AB44" s="1">
        <v>0.335671</v>
      </c>
      <c r="AC44" s="1">
        <v>0.106264</v>
      </c>
      <c r="AD44" s="1">
        <v>0.14575299999999999</v>
      </c>
      <c r="AE44" s="1">
        <v>0.28444399999999997</v>
      </c>
      <c r="AF44" s="1">
        <v>0.182645</v>
      </c>
      <c r="AG44" s="1">
        <v>6.4659999999999995E-2</v>
      </c>
      <c r="AH44" s="1">
        <v>6.1427000000000002E-2</v>
      </c>
      <c r="AI44" s="1">
        <v>0.13519</v>
      </c>
      <c r="AJ44" s="1">
        <v>0.104519</v>
      </c>
      <c r="AK44" s="1">
        <v>0</v>
      </c>
      <c r="AL44" s="2">
        <v>4.9036000000000003E-2</v>
      </c>
      <c r="AM44" s="3">
        <v>0.11172</v>
      </c>
    </row>
    <row r="45" spans="1:39" x14ac:dyDescent="0.15">
      <c r="A45" s="109">
        <v>94</v>
      </c>
      <c r="B45" s="43" t="s">
        <v>259</v>
      </c>
      <c r="C45" s="27">
        <v>4.0044999999999997E-2</v>
      </c>
      <c r="D45" s="1">
        <v>2.5973E-2</v>
      </c>
      <c r="E45" s="1">
        <v>4.8347000000000001E-2</v>
      </c>
      <c r="F45" s="1">
        <v>4.7670999999999998E-2</v>
      </c>
      <c r="G45" s="1">
        <v>0.15390599999999999</v>
      </c>
      <c r="H45" s="1">
        <v>4.8736000000000002E-2</v>
      </c>
      <c r="I45" s="1">
        <v>2.5037E-2</v>
      </c>
      <c r="J45" s="1">
        <v>1.7385000000000001E-2</v>
      </c>
      <c r="K45" s="1">
        <v>0.20610600000000001</v>
      </c>
      <c r="L45" s="1">
        <v>3.1149E-2</v>
      </c>
      <c r="M45" s="1">
        <v>1.524E-2</v>
      </c>
      <c r="N45" s="1">
        <v>5.4390000000000003E-3</v>
      </c>
      <c r="O45" s="1">
        <v>2.5638000000000001E-2</v>
      </c>
      <c r="P45" s="1">
        <v>1.1508000000000001E-2</v>
      </c>
      <c r="Q45" s="1">
        <v>1.1107000000000001E-2</v>
      </c>
      <c r="R45" s="1">
        <v>6.293E-3</v>
      </c>
      <c r="S45" s="1">
        <v>2.9513000000000001E-2</v>
      </c>
      <c r="T45" s="1">
        <v>6.11E-4</v>
      </c>
      <c r="U45" s="1">
        <v>4.2874000000000002E-2</v>
      </c>
      <c r="V45" s="1">
        <v>3.7346999999999998E-2</v>
      </c>
      <c r="W45" s="1">
        <v>2.9159999999999998E-2</v>
      </c>
      <c r="X45" s="1">
        <v>4.3227000000000002E-2</v>
      </c>
      <c r="Y45" s="1">
        <v>1.9092000000000001E-2</v>
      </c>
      <c r="Z45" s="1">
        <v>4.1494000000000003E-2</v>
      </c>
      <c r="AA45" s="1">
        <v>2.0317999999999999E-2</v>
      </c>
      <c r="AB45" s="1">
        <v>4.6883000000000001E-2</v>
      </c>
      <c r="AC45" s="1">
        <v>4.3152000000000003E-2</v>
      </c>
      <c r="AD45" s="1">
        <v>3.4026000000000001E-2</v>
      </c>
      <c r="AE45" s="1">
        <v>2.1080000000000001E-3</v>
      </c>
      <c r="AF45" s="1">
        <v>9.5589999999999998E-3</v>
      </c>
      <c r="AG45" s="1">
        <v>1.4203E-2</v>
      </c>
      <c r="AH45" s="1">
        <v>3.4516999999999999E-2</v>
      </c>
      <c r="AI45" s="1">
        <v>4.7418000000000002E-2</v>
      </c>
      <c r="AJ45" s="1">
        <v>4.0222000000000001E-2</v>
      </c>
      <c r="AK45" s="1">
        <v>0</v>
      </c>
      <c r="AL45" s="2">
        <v>1.7495E-2</v>
      </c>
      <c r="AM45" s="3">
        <v>3.6901000000000003E-2</v>
      </c>
    </row>
    <row r="46" spans="1:39" x14ac:dyDescent="0.15">
      <c r="A46" s="109">
        <v>95</v>
      </c>
      <c r="B46" s="43" t="s">
        <v>260</v>
      </c>
      <c r="C46" s="27">
        <v>-4.9354000000000002E-2</v>
      </c>
      <c r="D46" s="1">
        <v>-5.1034000000000003E-2</v>
      </c>
      <c r="E46" s="1">
        <v>-5.5599999999999996E-4</v>
      </c>
      <c r="F46" s="1">
        <v>0</v>
      </c>
      <c r="G46" s="1">
        <v>-1.8190000000000001E-3</v>
      </c>
      <c r="H46" s="1">
        <v>0</v>
      </c>
      <c r="I46" s="1">
        <v>-1.5E-5</v>
      </c>
      <c r="J46" s="1">
        <v>0</v>
      </c>
      <c r="K46" s="1">
        <v>-3.47E-3</v>
      </c>
      <c r="L46" s="1">
        <v>0</v>
      </c>
      <c r="M46" s="1">
        <v>-1.9999999999999999E-6</v>
      </c>
      <c r="N46" s="1">
        <v>0</v>
      </c>
      <c r="O46" s="1">
        <v>0</v>
      </c>
      <c r="P46" s="1">
        <v>-3.9999999999999998E-6</v>
      </c>
      <c r="Q46" s="1">
        <v>-5.0000000000000004E-6</v>
      </c>
      <c r="R46" s="1">
        <v>0</v>
      </c>
      <c r="S46" s="1">
        <v>-1.4E-5</v>
      </c>
      <c r="T46" s="1">
        <v>-6.0000000000000002E-6</v>
      </c>
      <c r="U46" s="1">
        <v>0</v>
      </c>
      <c r="V46" s="1">
        <v>-4.4730000000000004E-3</v>
      </c>
      <c r="W46" s="1">
        <v>-8.5000000000000006E-5</v>
      </c>
      <c r="X46" s="1">
        <v>-4.6938000000000001E-2</v>
      </c>
      <c r="Y46" s="1">
        <v>0</v>
      </c>
      <c r="Z46" s="1">
        <v>-4.8799999999999999E-4</v>
      </c>
      <c r="AA46" s="1">
        <v>-1.6452000000000001E-2</v>
      </c>
      <c r="AB46" s="1">
        <v>-3.7199999999999999E-4</v>
      </c>
      <c r="AC46" s="1">
        <v>-3.026E-3</v>
      </c>
      <c r="AD46" s="1">
        <v>-9.0000000000000002E-6</v>
      </c>
      <c r="AE46" s="1">
        <v>0</v>
      </c>
      <c r="AF46" s="1">
        <v>-3.1700000000000001E-4</v>
      </c>
      <c r="AG46" s="1">
        <v>-1.1565000000000001E-2</v>
      </c>
      <c r="AH46" s="1">
        <v>-2.3453000000000002E-2</v>
      </c>
      <c r="AI46" s="1">
        <v>-4.3999999999999999E-5</v>
      </c>
      <c r="AJ46" s="1">
        <v>-3.0000000000000001E-6</v>
      </c>
      <c r="AK46" s="1">
        <v>0</v>
      </c>
      <c r="AL46" s="2">
        <v>-5.0499999999999998E-3</v>
      </c>
      <c r="AM46" s="3">
        <v>-2.9129999999999998E-3</v>
      </c>
    </row>
    <row r="47" spans="1:39" x14ac:dyDescent="0.15">
      <c r="A47" s="112">
        <v>96</v>
      </c>
      <c r="B47" s="47" t="s">
        <v>261</v>
      </c>
      <c r="C47" s="48">
        <v>0.46001199999999998</v>
      </c>
      <c r="D47" s="49">
        <v>0.570137</v>
      </c>
      <c r="E47" s="49">
        <v>0.48953799999999997</v>
      </c>
      <c r="F47" s="49">
        <v>0.51363199999999998</v>
      </c>
      <c r="G47" s="49">
        <v>0.41820299999999999</v>
      </c>
      <c r="H47" s="49">
        <v>0.41369899999999998</v>
      </c>
      <c r="I47" s="49">
        <v>0.32378200000000001</v>
      </c>
      <c r="J47" s="49">
        <v>0.206897</v>
      </c>
      <c r="K47" s="49">
        <v>0.27954899999999999</v>
      </c>
      <c r="L47" s="49">
        <v>0.45327099999999998</v>
      </c>
      <c r="M47" s="49">
        <v>0.253969</v>
      </c>
      <c r="N47" s="49">
        <v>0.26096999999999998</v>
      </c>
      <c r="O47" s="49">
        <v>0.445212</v>
      </c>
      <c r="P47" s="49">
        <v>0.395845</v>
      </c>
      <c r="Q47" s="49">
        <v>0.42114299999999999</v>
      </c>
      <c r="R47" s="49">
        <v>0.37705100000000003</v>
      </c>
      <c r="S47" s="49">
        <v>0.387015</v>
      </c>
      <c r="T47" s="49">
        <v>0.23452500000000001</v>
      </c>
      <c r="U47" s="49">
        <v>0.39385399999999998</v>
      </c>
      <c r="V47" s="49">
        <v>0.477522</v>
      </c>
      <c r="W47" s="49">
        <v>0.36437700000000001</v>
      </c>
      <c r="X47" s="49">
        <v>0.53801399999999999</v>
      </c>
      <c r="Y47" s="49">
        <v>0.66197799999999996</v>
      </c>
      <c r="Z47" s="49">
        <v>0.70593600000000001</v>
      </c>
      <c r="AA47" s="49">
        <v>0.68148200000000003</v>
      </c>
      <c r="AB47" s="49">
        <v>0.85026999999999997</v>
      </c>
      <c r="AC47" s="49">
        <v>0.47875600000000001</v>
      </c>
      <c r="AD47" s="49">
        <v>0.53522199999999998</v>
      </c>
      <c r="AE47" s="49">
        <v>0.71802100000000002</v>
      </c>
      <c r="AF47" s="49">
        <v>0.79669699999999999</v>
      </c>
      <c r="AG47" s="49">
        <v>0.63212400000000002</v>
      </c>
      <c r="AH47" s="49">
        <v>0.60416000000000003</v>
      </c>
      <c r="AI47" s="49">
        <v>0.637602</v>
      </c>
      <c r="AJ47" s="49">
        <v>0.54392799999999997</v>
      </c>
      <c r="AK47" s="49">
        <v>0</v>
      </c>
      <c r="AL47" s="50">
        <v>0.42782599999999998</v>
      </c>
      <c r="AM47" s="51">
        <v>0.453905</v>
      </c>
    </row>
    <row r="48" spans="1:39" x14ac:dyDescent="0.15">
      <c r="A48" s="112">
        <v>97</v>
      </c>
      <c r="B48" s="47" t="s">
        <v>262</v>
      </c>
      <c r="C48" s="48">
        <v>1</v>
      </c>
      <c r="D48" s="49">
        <v>1</v>
      </c>
      <c r="E48" s="49">
        <v>1</v>
      </c>
      <c r="F48" s="49">
        <v>1</v>
      </c>
      <c r="G48" s="49">
        <v>1</v>
      </c>
      <c r="H48" s="49">
        <v>1</v>
      </c>
      <c r="I48" s="49">
        <v>1</v>
      </c>
      <c r="J48" s="49">
        <v>1</v>
      </c>
      <c r="K48" s="49">
        <v>1</v>
      </c>
      <c r="L48" s="49">
        <v>1</v>
      </c>
      <c r="M48" s="49">
        <v>1</v>
      </c>
      <c r="N48" s="49">
        <v>1</v>
      </c>
      <c r="O48" s="49">
        <v>1</v>
      </c>
      <c r="P48" s="49">
        <v>1</v>
      </c>
      <c r="Q48" s="49">
        <v>1</v>
      </c>
      <c r="R48" s="49">
        <v>1</v>
      </c>
      <c r="S48" s="49">
        <v>1</v>
      </c>
      <c r="T48" s="49">
        <v>1</v>
      </c>
      <c r="U48" s="49">
        <v>1</v>
      </c>
      <c r="V48" s="49">
        <v>1</v>
      </c>
      <c r="W48" s="49">
        <v>1</v>
      </c>
      <c r="X48" s="49">
        <v>1</v>
      </c>
      <c r="Y48" s="49">
        <v>1</v>
      </c>
      <c r="Z48" s="49">
        <v>1</v>
      </c>
      <c r="AA48" s="49">
        <v>1</v>
      </c>
      <c r="AB48" s="49">
        <v>1</v>
      </c>
      <c r="AC48" s="49">
        <v>1</v>
      </c>
      <c r="AD48" s="49">
        <v>1</v>
      </c>
      <c r="AE48" s="49">
        <v>1</v>
      </c>
      <c r="AF48" s="49">
        <v>1</v>
      </c>
      <c r="AG48" s="49">
        <v>1</v>
      </c>
      <c r="AH48" s="49">
        <v>1</v>
      </c>
      <c r="AI48" s="49">
        <v>1</v>
      </c>
      <c r="AJ48" s="49">
        <v>1</v>
      </c>
      <c r="AK48" s="49">
        <v>1</v>
      </c>
      <c r="AL48" s="50">
        <v>1</v>
      </c>
      <c r="AM48" s="51">
        <v>1</v>
      </c>
    </row>
    <row r="49" spans="1:39" x14ac:dyDescent="0.15">
      <c r="B49" s="33" t="s">
        <v>449</v>
      </c>
      <c r="C49" s="317">
        <v>8.9952000000000004E-2</v>
      </c>
      <c r="D49" s="317">
        <v>0.16070799999999999</v>
      </c>
      <c r="E49" s="317">
        <v>0.103532</v>
      </c>
      <c r="F49" s="317">
        <v>0.165052</v>
      </c>
      <c r="G49" s="317">
        <v>0.12928799999999999</v>
      </c>
      <c r="H49" s="317">
        <v>0.14915700000000001</v>
      </c>
      <c r="I49" s="317">
        <v>0.194525</v>
      </c>
      <c r="J49" s="317">
        <v>1.8509999999999999E-2</v>
      </c>
      <c r="K49" s="317">
        <v>4.1359999999999999E-3</v>
      </c>
      <c r="L49" s="317">
        <v>0.17314299999999999</v>
      </c>
      <c r="M49" s="317">
        <v>1.3806000000000001E-2</v>
      </c>
      <c r="N49" s="317">
        <v>1.2189999999999999E-2</v>
      </c>
      <c r="O49" s="317">
        <v>0.23002</v>
      </c>
      <c r="P49" s="317">
        <v>0.118018</v>
      </c>
      <c r="Q49" s="317">
        <v>0.19923299999999999</v>
      </c>
      <c r="R49" s="317">
        <v>0.18272099999999999</v>
      </c>
      <c r="S49" s="317">
        <v>0.17472099999999999</v>
      </c>
      <c r="T49" s="317">
        <v>6.1691000000000003E-2</v>
      </c>
      <c r="U49" s="317">
        <v>0.18989900000000001</v>
      </c>
      <c r="V49" s="317">
        <v>0.31272</v>
      </c>
      <c r="W49" s="317">
        <v>5.4851999999999998E-2</v>
      </c>
      <c r="X49" s="317">
        <v>0.118578</v>
      </c>
      <c r="Y49" s="317">
        <v>0.35724899999999998</v>
      </c>
      <c r="Z49" s="317">
        <v>0.39585700000000001</v>
      </c>
      <c r="AA49" s="317">
        <v>0.25915300000000002</v>
      </c>
      <c r="AB49" s="317">
        <v>3.6623999999999997E-2</v>
      </c>
      <c r="AC49" s="317">
        <v>0.19969700000000001</v>
      </c>
      <c r="AD49" s="317">
        <v>0.133241</v>
      </c>
      <c r="AE49" s="317">
        <v>0.31210900000000003</v>
      </c>
      <c r="AF49" s="317">
        <v>0.46802899999999997</v>
      </c>
      <c r="AG49" s="317">
        <v>0.46090799999999998</v>
      </c>
      <c r="AH49" s="317">
        <v>0.41361999999999999</v>
      </c>
      <c r="AI49" s="317">
        <v>0.404308</v>
      </c>
      <c r="AJ49" s="317">
        <v>0.232407</v>
      </c>
      <c r="AK49" s="317">
        <v>0</v>
      </c>
      <c r="AL49" s="317">
        <v>7.4510000000000002E-3</v>
      </c>
      <c r="AM49" s="317">
        <v>0.16825100000000001</v>
      </c>
    </row>
    <row r="50" spans="1:39" x14ac:dyDescent="0.15">
      <c r="A50" s="33" t="s">
        <v>111</v>
      </c>
    </row>
    <row r="51" spans="1:39" x14ac:dyDescent="0.15">
      <c r="A51" s="34"/>
      <c r="B51" s="35"/>
      <c r="C51" s="100">
        <v>1</v>
      </c>
      <c r="D51" s="101">
        <v>2</v>
      </c>
      <c r="E51" s="101">
        <v>3</v>
      </c>
      <c r="F51" s="101">
        <v>4</v>
      </c>
      <c r="G51" s="101">
        <v>5</v>
      </c>
      <c r="H51" s="101">
        <v>6</v>
      </c>
      <c r="I51" s="101">
        <v>7</v>
      </c>
      <c r="J51" s="101">
        <v>8</v>
      </c>
      <c r="K51" s="101">
        <v>9</v>
      </c>
      <c r="L51" s="101">
        <v>10</v>
      </c>
      <c r="M51" s="101">
        <v>11</v>
      </c>
      <c r="N51" s="101">
        <v>12</v>
      </c>
      <c r="O51" s="101">
        <v>13</v>
      </c>
      <c r="P51" s="101">
        <v>14</v>
      </c>
      <c r="Q51" s="101">
        <v>15</v>
      </c>
      <c r="R51" s="101">
        <v>16</v>
      </c>
      <c r="S51" s="101">
        <v>17</v>
      </c>
      <c r="T51" s="101">
        <v>18</v>
      </c>
      <c r="U51" s="101">
        <v>19</v>
      </c>
      <c r="V51" s="101">
        <v>20</v>
      </c>
      <c r="W51" s="101">
        <v>21</v>
      </c>
      <c r="X51" s="101">
        <v>22</v>
      </c>
      <c r="Y51" s="101">
        <v>23</v>
      </c>
      <c r="Z51" s="101">
        <v>24</v>
      </c>
      <c r="AA51" s="101">
        <v>25</v>
      </c>
      <c r="AB51" s="101">
        <v>26</v>
      </c>
      <c r="AC51" s="101">
        <v>27</v>
      </c>
      <c r="AD51" s="101">
        <v>28</v>
      </c>
      <c r="AE51" s="101">
        <v>29</v>
      </c>
      <c r="AF51" s="101">
        <v>30</v>
      </c>
      <c r="AG51" s="101">
        <v>31</v>
      </c>
      <c r="AH51" s="101">
        <v>32</v>
      </c>
      <c r="AI51" s="101">
        <v>33</v>
      </c>
      <c r="AJ51" s="101">
        <v>34</v>
      </c>
      <c r="AK51" s="101">
        <v>35</v>
      </c>
      <c r="AL51" s="102">
        <v>36</v>
      </c>
      <c r="AM51" s="68"/>
    </row>
    <row r="52" spans="1:39" ht="33.75" x14ac:dyDescent="0.15">
      <c r="A52" s="36"/>
      <c r="B52" s="37"/>
      <c r="C52" s="38" t="s">
        <v>0</v>
      </c>
      <c r="D52" s="39" t="s">
        <v>1</v>
      </c>
      <c r="E52" s="39" t="s">
        <v>2</v>
      </c>
      <c r="F52" s="39" t="s">
        <v>3</v>
      </c>
      <c r="G52" s="39" t="s">
        <v>4</v>
      </c>
      <c r="H52" s="39" t="s">
        <v>5</v>
      </c>
      <c r="I52" s="39" t="s">
        <v>6</v>
      </c>
      <c r="J52" s="39" t="s">
        <v>7</v>
      </c>
      <c r="K52" s="39" t="s">
        <v>8</v>
      </c>
      <c r="L52" s="39" t="s">
        <v>9</v>
      </c>
      <c r="M52" s="39" t="s">
        <v>10</v>
      </c>
      <c r="N52" s="39" t="s">
        <v>11</v>
      </c>
      <c r="O52" s="39" t="s">
        <v>12</v>
      </c>
      <c r="P52" s="39" t="s">
        <v>13</v>
      </c>
      <c r="Q52" s="39" t="s">
        <v>16</v>
      </c>
      <c r="R52" s="39" t="s">
        <v>14</v>
      </c>
      <c r="S52" s="39" t="s">
        <v>15</v>
      </c>
      <c r="T52" s="39" t="s">
        <v>17</v>
      </c>
      <c r="U52" s="39" t="s">
        <v>18</v>
      </c>
      <c r="V52" s="39" t="s">
        <v>19</v>
      </c>
      <c r="W52" s="39" t="s">
        <v>20</v>
      </c>
      <c r="X52" s="39" t="s">
        <v>237</v>
      </c>
      <c r="Y52" s="39" t="s">
        <v>238</v>
      </c>
      <c r="Z52" s="39" t="s">
        <v>21</v>
      </c>
      <c r="AA52" s="39" t="s">
        <v>22</v>
      </c>
      <c r="AB52" s="39" t="s">
        <v>23</v>
      </c>
      <c r="AC52" s="39" t="s">
        <v>24</v>
      </c>
      <c r="AD52" s="39" t="s">
        <v>25</v>
      </c>
      <c r="AE52" s="39" t="s">
        <v>26</v>
      </c>
      <c r="AF52" s="39" t="s">
        <v>27</v>
      </c>
      <c r="AG52" s="39" t="s">
        <v>241</v>
      </c>
      <c r="AH52" s="39" t="s">
        <v>242</v>
      </c>
      <c r="AI52" s="39" t="s">
        <v>28</v>
      </c>
      <c r="AJ52" s="39" t="s">
        <v>29</v>
      </c>
      <c r="AK52" s="39" t="s">
        <v>30</v>
      </c>
      <c r="AL52" s="40" t="s">
        <v>31</v>
      </c>
      <c r="AM52" s="104" t="s">
        <v>104</v>
      </c>
    </row>
    <row r="53" spans="1:39" x14ac:dyDescent="0.15">
      <c r="A53" s="57" t="s">
        <v>112</v>
      </c>
      <c r="B53" s="47"/>
      <c r="C53" s="57">
        <f t="array" ref="C53:AL53">TRANSPOSE(計算!D5:D40)</f>
        <v>0</v>
      </c>
      <c r="D53" s="67">
        <v>0</v>
      </c>
      <c r="E53" s="67">
        <v>0</v>
      </c>
      <c r="F53" s="67">
        <v>0</v>
      </c>
      <c r="G53" s="67">
        <v>0</v>
      </c>
      <c r="H53" s="67">
        <v>0</v>
      </c>
      <c r="I53" s="67">
        <v>0</v>
      </c>
      <c r="J53" s="67">
        <v>0</v>
      </c>
      <c r="K53" s="67">
        <v>0</v>
      </c>
      <c r="L53" s="67">
        <v>0</v>
      </c>
      <c r="M53" s="67">
        <v>0</v>
      </c>
      <c r="N53" s="67">
        <v>0</v>
      </c>
      <c r="O53" s="67">
        <v>0</v>
      </c>
      <c r="P53" s="67">
        <v>0</v>
      </c>
      <c r="Q53" s="67">
        <v>0</v>
      </c>
      <c r="R53" s="67">
        <v>0</v>
      </c>
      <c r="S53" s="67">
        <v>0</v>
      </c>
      <c r="T53" s="67">
        <v>0</v>
      </c>
      <c r="U53" s="67">
        <v>0</v>
      </c>
      <c r="V53" s="67">
        <v>0</v>
      </c>
      <c r="W53" s="67">
        <v>0</v>
      </c>
      <c r="X53" s="67">
        <v>0</v>
      </c>
      <c r="Y53" s="67">
        <v>0</v>
      </c>
      <c r="Z53" s="67">
        <v>0</v>
      </c>
      <c r="AA53" s="67">
        <v>0</v>
      </c>
      <c r="AB53" s="67">
        <v>0</v>
      </c>
      <c r="AC53" s="67">
        <v>0</v>
      </c>
      <c r="AD53" s="67">
        <v>0</v>
      </c>
      <c r="AE53" s="67">
        <v>0</v>
      </c>
      <c r="AF53" s="67">
        <v>0</v>
      </c>
      <c r="AG53" s="67">
        <v>0</v>
      </c>
      <c r="AH53" s="67">
        <v>0</v>
      </c>
      <c r="AI53" s="67">
        <v>0</v>
      </c>
      <c r="AJ53" s="67">
        <v>0</v>
      </c>
      <c r="AK53" s="67">
        <v>0</v>
      </c>
      <c r="AL53" s="47">
        <v>0</v>
      </c>
      <c r="AM53" s="72">
        <f>SUM(C53:AL53)</f>
        <v>0</v>
      </c>
    </row>
    <row r="54" spans="1:39" x14ac:dyDescent="0.15">
      <c r="A54" s="108">
        <v>1</v>
      </c>
      <c r="B54" s="35" t="s">
        <v>0</v>
      </c>
      <c r="C54" s="96">
        <f>+C$53*C4</f>
        <v>0</v>
      </c>
      <c r="D54" s="96">
        <f t="shared" ref="D54:AL54" si="0">+D$53*D4</f>
        <v>0</v>
      </c>
      <c r="E54" s="96">
        <f t="shared" si="0"/>
        <v>0</v>
      </c>
      <c r="F54" s="96">
        <f t="shared" si="0"/>
        <v>0</v>
      </c>
      <c r="G54" s="96">
        <f>+G$53*G4</f>
        <v>0</v>
      </c>
      <c r="H54" s="96">
        <f t="shared" si="0"/>
        <v>0</v>
      </c>
      <c r="I54" s="96">
        <f t="shared" si="0"/>
        <v>0</v>
      </c>
      <c r="J54" s="96">
        <f t="shared" si="0"/>
        <v>0</v>
      </c>
      <c r="K54" s="96">
        <f t="shared" si="0"/>
        <v>0</v>
      </c>
      <c r="L54" s="96">
        <f t="shared" si="0"/>
        <v>0</v>
      </c>
      <c r="M54" s="96">
        <f t="shared" si="0"/>
        <v>0</v>
      </c>
      <c r="N54" s="96">
        <f t="shared" si="0"/>
        <v>0</v>
      </c>
      <c r="O54" s="96">
        <f t="shared" si="0"/>
        <v>0</v>
      </c>
      <c r="P54" s="96">
        <f t="shared" si="0"/>
        <v>0</v>
      </c>
      <c r="Q54" s="96">
        <f t="shared" si="0"/>
        <v>0</v>
      </c>
      <c r="R54" s="96">
        <f t="shared" si="0"/>
        <v>0</v>
      </c>
      <c r="S54" s="96">
        <f t="shared" si="0"/>
        <v>0</v>
      </c>
      <c r="T54" s="96">
        <f t="shared" si="0"/>
        <v>0</v>
      </c>
      <c r="U54" s="96">
        <f t="shared" si="0"/>
        <v>0</v>
      </c>
      <c r="V54" s="96">
        <f t="shared" si="0"/>
        <v>0</v>
      </c>
      <c r="W54" s="96">
        <f t="shared" si="0"/>
        <v>0</v>
      </c>
      <c r="X54" s="96">
        <f t="shared" si="0"/>
        <v>0</v>
      </c>
      <c r="Y54" s="96">
        <f t="shared" si="0"/>
        <v>0</v>
      </c>
      <c r="Z54" s="96">
        <f t="shared" si="0"/>
        <v>0</v>
      </c>
      <c r="AA54" s="96">
        <f t="shared" si="0"/>
        <v>0</v>
      </c>
      <c r="AB54" s="96">
        <f t="shared" si="0"/>
        <v>0</v>
      </c>
      <c r="AC54" s="96">
        <f t="shared" si="0"/>
        <v>0</v>
      </c>
      <c r="AD54" s="96">
        <f t="shared" si="0"/>
        <v>0</v>
      </c>
      <c r="AE54" s="96">
        <f t="shared" si="0"/>
        <v>0</v>
      </c>
      <c r="AF54" s="96">
        <f t="shared" si="0"/>
        <v>0</v>
      </c>
      <c r="AG54" s="96">
        <f t="shared" si="0"/>
        <v>0</v>
      </c>
      <c r="AH54" s="96">
        <f t="shared" si="0"/>
        <v>0</v>
      </c>
      <c r="AI54" s="96">
        <f t="shared" si="0"/>
        <v>0</v>
      </c>
      <c r="AJ54" s="96">
        <f t="shared" si="0"/>
        <v>0</v>
      </c>
      <c r="AK54" s="96">
        <f>+AK$53*AK4</f>
        <v>0</v>
      </c>
      <c r="AL54" s="43">
        <f t="shared" si="0"/>
        <v>0</v>
      </c>
      <c r="AM54" s="68">
        <f>SUM(C54:AL54)</f>
        <v>0</v>
      </c>
    </row>
    <row r="55" spans="1:39" x14ac:dyDescent="0.15">
      <c r="A55" s="109">
        <v>2</v>
      </c>
      <c r="B55" s="43" t="s">
        <v>1</v>
      </c>
      <c r="C55" s="96">
        <f t="shared" ref="C55:AL55" si="1">+C$53*C5</f>
        <v>0</v>
      </c>
      <c r="D55" s="96">
        <f t="shared" si="1"/>
        <v>0</v>
      </c>
      <c r="E55" s="96">
        <f t="shared" si="1"/>
        <v>0</v>
      </c>
      <c r="F55" s="96">
        <f t="shared" si="1"/>
        <v>0</v>
      </c>
      <c r="G55" s="96">
        <f t="shared" si="1"/>
        <v>0</v>
      </c>
      <c r="H55" s="96">
        <f t="shared" si="1"/>
        <v>0</v>
      </c>
      <c r="I55" s="96">
        <f t="shared" si="1"/>
        <v>0</v>
      </c>
      <c r="J55" s="96">
        <f t="shared" si="1"/>
        <v>0</v>
      </c>
      <c r="K55" s="96">
        <f t="shared" si="1"/>
        <v>0</v>
      </c>
      <c r="L55" s="96">
        <f t="shared" si="1"/>
        <v>0</v>
      </c>
      <c r="M55" s="96">
        <f t="shared" si="1"/>
        <v>0</v>
      </c>
      <c r="N55" s="96">
        <f t="shared" si="1"/>
        <v>0</v>
      </c>
      <c r="O55" s="96">
        <f t="shared" si="1"/>
        <v>0</v>
      </c>
      <c r="P55" s="96">
        <f t="shared" si="1"/>
        <v>0</v>
      </c>
      <c r="Q55" s="96">
        <f t="shared" si="1"/>
        <v>0</v>
      </c>
      <c r="R55" s="96">
        <f t="shared" si="1"/>
        <v>0</v>
      </c>
      <c r="S55" s="96">
        <f t="shared" si="1"/>
        <v>0</v>
      </c>
      <c r="T55" s="96">
        <f t="shared" si="1"/>
        <v>0</v>
      </c>
      <c r="U55" s="96">
        <f t="shared" si="1"/>
        <v>0</v>
      </c>
      <c r="V55" s="96">
        <f t="shared" si="1"/>
        <v>0</v>
      </c>
      <c r="W55" s="96">
        <f t="shared" si="1"/>
        <v>0</v>
      </c>
      <c r="X55" s="96">
        <f t="shared" si="1"/>
        <v>0</v>
      </c>
      <c r="Y55" s="96">
        <f t="shared" si="1"/>
        <v>0</v>
      </c>
      <c r="Z55" s="96">
        <f t="shared" si="1"/>
        <v>0</v>
      </c>
      <c r="AA55" s="96">
        <f t="shared" si="1"/>
        <v>0</v>
      </c>
      <c r="AB55" s="96">
        <f t="shared" si="1"/>
        <v>0</v>
      </c>
      <c r="AC55" s="96">
        <f t="shared" si="1"/>
        <v>0</v>
      </c>
      <c r="AD55" s="96">
        <f t="shared" si="1"/>
        <v>0</v>
      </c>
      <c r="AE55" s="96">
        <f t="shared" si="1"/>
        <v>0</v>
      </c>
      <c r="AF55" s="96">
        <f t="shared" si="1"/>
        <v>0</v>
      </c>
      <c r="AG55" s="96">
        <f t="shared" si="1"/>
        <v>0</v>
      </c>
      <c r="AH55" s="96">
        <f t="shared" si="1"/>
        <v>0</v>
      </c>
      <c r="AI55" s="96">
        <f t="shared" si="1"/>
        <v>0</v>
      </c>
      <c r="AJ55" s="96">
        <f t="shared" si="1"/>
        <v>0</v>
      </c>
      <c r="AK55" s="96">
        <f t="shared" si="1"/>
        <v>0</v>
      </c>
      <c r="AL55" s="43">
        <f t="shared" si="1"/>
        <v>0</v>
      </c>
      <c r="AM55" s="65">
        <f t="shared" ref="AM55:AM89" si="2">SUM(C55:AL55)</f>
        <v>0</v>
      </c>
    </row>
    <row r="56" spans="1:39" x14ac:dyDescent="0.15">
      <c r="A56" s="109">
        <v>3</v>
      </c>
      <c r="B56" s="43" t="s">
        <v>2</v>
      </c>
      <c r="C56" s="96">
        <f t="shared" ref="C56:AL56" si="3">+C$53*C6</f>
        <v>0</v>
      </c>
      <c r="D56" s="96">
        <f t="shared" si="3"/>
        <v>0</v>
      </c>
      <c r="E56" s="96">
        <f t="shared" si="3"/>
        <v>0</v>
      </c>
      <c r="F56" s="96">
        <f t="shared" si="3"/>
        <v>0</v>
      </c>
      <c r="G56" s="96">
        <f t="shared" si="3"/>
        <v>0</v>
      </c>
      <c r="H56" s="96">
        <f t="shared" si="3"/>
        <v>0</v>
      </c>
      <c r="I56" s="96">
        <f t="shared" si="3"/>
        <v>0</v>
      </c>
      <c r="J56" s="96">
        <f t="shared" si="3"/>
        <v>0</v>
      </c>
      <c r="K56" s="96">
        <f t="shared" si="3"/>
        <v>0</v>
      </c>
      <c r="L56" s="96">
        <f t="shared" si="3"/>
        <v>0</v>
      </c>
      <c r="M56" s="96">
        <f t="shared" si="3"/>
        <v>0</v>
      </c>
      <c r="N56" s="96">
        <f t="shared" si="3"/>
        <v>0</v>
      </c>
      <c r="O56" s="96">
        <f t="shared" si="3"/>
        <v>0</v>
      </c>
      <c r="P56" s="96">
        <f t="shared" si="3"/>
        <v>0</v>
      </c>
      <c r="Q56" s="96">
        <f t="shared" si="3"/>
        <v>0</v>
      </c>
      <c r="R56" s="96">
        <f t="shared" si="3"/>
        <v>0</v>
      </c>
      <c r="S56" s="96">
        <f t="shared" si="3"/>
        <v>0</v>
      </c>
      <c r="T56" s="96">
        <f t="shared" si="3"/>
        <v>0</v>
      </c>
      <c r="U56" s="96">
        <f t="shared" si="3"/>
        <v>0</v>
      </c>
      <c r="V56" s="96">
        <f t="shared" si="3"/>
        <v>0</v>
      </c>
      <c r="W56" s="96">
        <f t="shared" si="3"/>
        <v>0</v>
      </c>
      <c r="X56" s="96">
        <f t="shared" si="3"/>
        <v>0</v>
      </c>
      <c r="Y56" s="96">
        <f t="shared" si="3"/>
        <v>0</v>
      </c>
      <c r="Z56" s="96">
        <f t="shared" si="3"/>
        <v>0</v>
      </c>
      <c r="AA56" s="96">
        <f t="shared" si="3"/>
        <v>0</v>
      </c>
      <c r="AB56" s="96">
        <f t="shared" si="3"/>
        <v>0</v>
      </c>
      <c r="AC56" s="96">
        <f t="shared" si="3"/>
        <v>0</v>
      </c>
      <c r="AD56" s="96">
        <f t="shared" si="3"/>
        <v>0</v>
      </c>
      <c r="AE56" s="96">
        <f t="shared" si="3"/>
        <v>0</v>
      </c>
      <c r="AF56" s="96">
        <f t="shared" si="3"/>
        <v>0</v>
      </c>
      <c r="AG56" s="96">
        <f t="shared" si="3"/>
        <v>0</v>
      </c>
      <c r="AH56" s="96">
        <f t="shared" si="3"/>
        <v>0</v>
      </c>
      <c r="AI56" s="96">
        <f t="shared" si="3"/>
        <v>0</v>
      </c>
      <c r="AJ56" s="96">
        <f t="shared" si="3"/>
        <v>0</v>
      </c>
      <c r="AK56" s="96">
        <f t="shared" si="3"/>
        <v>0</v>
      </c>
      <c r="AL56" s="43">
        <f t="shared" si="3"/>
        <v>0</v>
      </c>
      <c r="AM56" s="65">
        <f t="shared" si="2"/>
        <v>0</v>
      </c>
    </row>
    <row r="57" spans="1:39" x14ac:dyDescent="0.15">
      <c r="A57" s="109">
        <v>6</v>
      </c>
      <c r="B57" s="43" t="s">
        <v>3</v>
      </c>
      <c r="C57" s="96">
        <f t="shared" ref="C57:AL57" si="4">+C$53*C7</f>
        <v>0</v>
      </c>
      <c r="D57" s="96">
        <f t="shared" si="4"/>
        <v>0</v>
      </c>
      <c r="E57" s="96">
        <f t="shared" si="4"/>
        <v>0</v>
      </c>
      <c r="F57" s="96">
        <f t="shared" si="4"/>
        <v>0</v>
      </c>
      <c r="G57" s="96">
        <f t="shared" si="4"/>
        <v>0</v>
      </c>
      <c r="H57" s="96">
        <f t="shared" si="4"/>
        <v>0</v>
      </c>
      <c r="I57" s="96">
        <f t="shared" si="4"/>
        <v>0</v>
      </c>
      <c r="J57" s="96">
        <f t="shared" si="4"/>
        <v>0</v>
      </c>
      <c r="K57" s="96">
        <f t="shared" si="4"/>
        <v>0</v>
      </c>
      <c r="L57" s="96">
        <f t="shared" si="4"/>
        <v>0</v>
      </c>
      <c r="M57" s="96">
        <f t="shared" si="4"/>
        <v>0</v>
      </c>
      <c r="N57" s="96">
        <f t="shared" si="4"/>
        <v>0</v>
      </c>
      <c r="O57" s="96">
        <f t="shared" si="4"/>
        <v>0</v>
      </c>
      <c r="P57" s="96">
        <f t="shared" si="4"/>
        <v>0</v>
      </c>
      <c r="Q57" s="96">
        <f t="shared" si="4"/>
        <v>0</v>
      </c>
      <c r="R57" s="96">
        <f t="shared" si="4"/>
        <v>0</v>
      </c>
      <c r="S57" s="96">
        <f t="shared" si="4"/>
        <v>0</v>
      </c>
      <c r="T57" s="96">
        <f t="shared" si="4"/>
        <v>0</v>
      </c>
      <c r="U57" s="96">
        <f t="shared" si="4"/>
        <v>0</v>
      </c>
      <c r="V57" s="96">
        <f t="shared" si="4"/>
        <v>0</v>
      </c>
      <c r="W57" s="96">
        <f t="shared" si="4"/>
        <v>0</v>
      </c>
      <c r="X57" s="96">
        <f t="shared" si="4"/>
        <v>0</v>
      </c>
      <c r="Y57" s="96">
        <f t="shared" si="4"/>
        <v>0</v>
      </c>
      <c r="Z57" s="96">
        <f t="shared" si="4"/>
        <v>0</v>
      </c>
      <c r="AA57" s="96">
        <f t="shared" si="4"/>
        <v>0</v>
      </c>
      <c r="AB57" s="96">
        <f t="shared" si="4"/>
        <v>0</v>
      </c>
      <c r="AC57" s="96">
        <f t="shared" si="4"/>
        <v>0</v>
      </c>
      <c r="AD57" s="96">
        <f t="shared" si="4"/>
        <v>0</v>
      </c>
      <c r="AE57" s="96">
        <f t="shared" si="4"/>
        <v>0</v>
      </c>
      <c r="AF57" s="96">
        <f t="shared" si="4"/>
        <v>0</v>
      </c>
      <c r="AG57" s="96">
        <f t="shared" si="4"/>
        <v>0</v>
      </c>
      <c r="AH57" s="96">
        <f t="shared" si="4"/>
        <v>0</v>
      </c>
      <c r="AI57" s="96">
        <f t="shared" si="4"/>
        <v>0</v>
      </c>
      <c r="AJ57" s="96">
        <f t="shared" si="4"/>
        <v>0</v>
      </c>
      <c r="AK57" s="96">
        <f t="shared" si="4"/>
        <v>0</v>
      </c>
      <c r="AL57" s="43">
        <f t="shared" si="4"/>
        <v>0</v>
      </c>
      <c r="AM57" s="65">
        <f t="shared" si="2"/>
        <v>0</v>
      </c>
    </row>
    <row r="58" spans="1:39" x14ac:dyDescent="0.15">
      <c r="A58" s="110">
        <v>11</v>
      </c>
      <c r="B58" s="44" t="s">
        <v>4</v>
      </c>
      <c r="C58" s="96">
        <f t="shared" ref="C58:AL58" si="5">+C$53*C8</f>
        <v>0</v>
      </c>
      <c r="D58" s="96">
        <f t="shared" si="5"/>
        <v>0</v>
      </c>
      <c r="E58" s="96">
        <f t="shared" si="5"/>
        <v>0</v>
      </c>
      <c r="F58" s="96">
        <f t="shared" si="5"/>
        <v>0</v>
      </c>
      <c r="G58" s="96">
        <f t="shared" si="5"/>
        <v>0</v>
      </c>
      <c r="H58" s="96">
        <f t="shared" si="5"/>
        <v>0</v>
      </c>
      <c r="I58" s="96">
        <f t="shared" si="5"/>
        <v>0</v>
      </c>
      <c r="J58" s="96">
        <f t="shared" si="5"/>
        <v>0</v>
      </c>
      <c r="K58" s="96">
        <f t="shared" si="5"/>
        <v>0</v>
      </c>
      <c r="L58" s="96">
        <f t="shared" si="5"/>
        <v>0</v>
      </c>
      <c r="M58" s="96">
        <f t="shared" si="5"/>
        <v>0</v>
      </c>
      <c r="N58" s="96">
        <f t="shared" si="5"/>
        <v>0</v>
      </c>
      <c r="O58" s="96">
        <f t="shared" si="5"/>
        <v>0</v>
      </c>
      <c r="P58" s="96">
        <f t="shared" si="5"/>
        <v>0</v>
      </c>
      <c r="Q58" s="96">
        <f t="shared" si="5"/>
        <v>0</v>
      </c>
      <c r="R58" s="96">
        <f t="shared" si="5"/>
        <v>0</v>
      </c>
      <c r="S58" s="96">
        <f t="shared" si="5"/>
        <v>0</v>
      </c>
      <c r="T58" s="96">
        <f t="shared" si="5"/>
        <v>0</v>
      </c>
      <c r="U58" s="96">
        <f t="shared" si="5"/>
        <v>0</v>
      </c>
      <c r="V58" s="96">
        <f t="shared" si="5"/>
        <v>0</v>
      </c>
      <c r="W58" s="96">
        <f t="shared" si="5"/>
        <v>0</v>
      </c>
      <c r="X58" s="96">
        <f t="shared" si="5"/>
        <v>0</v>
      </c>
      <c r="Y58" s="96">
        <f t="shared" si="5"/>
        <v>0</v>
      </c>
      <c r="Z58" s="96">
        <f t="shared" si="5"/>
        <v>0</v>
      </c>
      <c r="AA58" s="96">
        <f t="shared" si="5"/>
        <v>0</v>
      </c>
      <c r="AB58" s="96">
        <f t="shared" si="5"/>
        <v>0</v>
      </c>
      <c r="AC58" s="96">
        <f t="shared" si="5"/>
        <v>0</v>
      </c>
      <c r="AD58" s="96">
        <f t="shared" si="5"/>
        <v>0</v>
      </c>
      <c r="AE58" s="96">
        <f t="shared" si="5"/>
        <v>0</v>
      </c>
      <c r="AF58" s="96">
        <f t="shared" si="5"/>
        <v>0</v>
      </c>
      <c r="AG58" s="96">
        <f t="shared" si="5"/>
        <v>0</v>
      </c>
      <c r="AH58" s="96">
        <f t="shared" si="5"/>
        <v>0</v>
      </c>
      <c r="AI58" s="96">
        <f t="shared" si="5"/>
        <v>0</v>
      </c>
      <c r="AJ58" s="96">
        <f t="shared" si="5"/>
        <v>0</v>
      </c>
      <c r="AK58" s="96">
        <f t="shared" si="5"/>
        <v>0</v>
      </c>
      <c r="AL58" s="43">
        <f t="shared" si="5"/>
        <v>0</v>
      </c>
      <c r="AM58" s="65">
        <f t="shared" si="2"/>
        <v>0</v>
      </c>
    </row>
    <row r="59" spans="1:39" x14ac:dyDescent="0.15">
      <c r="A59" s="109">
        <v>15</v>
      </c>
      <c r="B59" s="43" t="s">
        <v>5</v>
      </c>
      <c r="C59" s="76">
        <f t="shared" ref="C59:AL59" si="6">+C$53*C9</f>
        <v>0</v>
      </c>
      <c r="D59" s="95">
        <f t="shared" si="6"/>
        <v>0</v>
      </c>
      <c r="E59" s="95">
        <f t="shared" si="6"/>
        <v>0</v>
      </c>
      <c r="F59" s="95">
        <f t="shared" si="6"/>
        <v>0</v>
      </c>
      <c r="G59" s="95">
        <f t="shared" si="6"/>
        <v>0</v>
      </c>
      <c r="H59" s="95">
        <f t="shared" si="6"/>
        <v>0</v>
      </c>
      <c r="I59" s="95">
        <f t="shared" si="6"/>
        <v>0</v>
      </c>
      <c r="J59" s="95">
        <f t="shared" si="6"/>
        <v>0</v>
      </c>
      <c r="K59" s="95">
        <f t="shared" si="6"/>
        <v>0</v>
      </c>
      <c r="L59" s="95">
        <f t="shared" si="6"/>
        <v>0</v>
      </c>
      <c r="M59" s="95">
        <f t="shared" si="6"/>
        <v>0</v>
      </c>
      <c r="N59" s="95">
        <f t="shared" si="6"/>
        <v>0</v>
      </c>
      <c r="O59" s="95">
        <f t="shared" si="6"/>
        <v>0</v>
      </c>
      <c r="P59" s="95">
        <f t="shared" si="6"/>
        <v>0</v>
      </c>
      <c r="Q59" s="95">
        <f t="shared" si="6"/>
        <v>0</v>
      </c>
      <c r="R59" s="95">
        <f t="shared" si="6"/>
        <v>0</v>
      </c>
      <c r="S59" s="95">
        <f t="shared" si="6"/>
        <v>0</v>
      </c>
      <c r="T59" s="95">
        <f t="shared" si="6"/>
        <v>0</v>
      </c>
      <c r="U59" s="95">
        <f t="shared" si="6"/>
        <v>0</v>
      </c>
      <c r="V59" s="95">
        <f>+V$53*V9</f>
        <v>0</v>
      </c>
      <c r="W59" s="95">
        <f t="shared" si="6"/>
        <v>0</v>
      </c>
      <c r="X59" s="95">
        <f t="shared" si="6"/>
        <v>0</v>
      </c>
      <c r="Y59" s="95">
        <f t="shared" si="6"/>
        <v>0</v>
      </c>
      <c r="Z59" s="95">
        <f t="shared" si="6"/>
        <v>0</v>
      </c>
      <c r="AA59" s="95">
        <f t="shared" si="6"/>
        <v>0</v>
      </c>
      <c r="AB59" s="95">
        <f t="shared" si="6"/>
        <v>0</v>
      </c>
      <c r="AC59" s="95">
        <f t="shared" si="6"/>
        <v>0</v>
      </c>
      <c r="AD59" s="95">
        <f t="shared" si="6"/>
        <v>0</v>
      </c>
      <c r="AE59" s="95">
        <f t="shared" si="6"/>
        <v>0</v>
      </c>
      <c r="AF59" s="95">
        <f t="shared" si="6"/>
        <v>0</v>
      </c>
      <c r="AG59" s="95">
        <f t="shared" si="6"/>
        <v>0</v>
      </c>
      <c r="AH59" s="95">
        <f t="shared" si="6"/>
        <v>0</v>
      </c>
      <c r="AI59" s="95">
        <f t="shared" si="6"/>
        <v>0</v>
      </c>
      <c r="AJ59" s="95">
        <f t="shared" si="6"/>
        <v>0</v>
      </c>
      <c r="AK59" s="95">
        <f t="shared" si="6"/>
        <v>0</v>
      </c>
      <c r="AL59" s="98">
        <f t="shared" si="6"/>
        <v>0</v>
      </c>
      <c r="AM59" s="73">
        <f t="shared" si="2"/>
        <v>0</v>
      </c>
    </row>
    <row r="60" spans="1:39" x14ac:dyDescent="0.15">
      <c r="A60" s="109">
        <v>16</v>
      </c>
      <c r="B60" s="43" t="s">
        <v>6</v>
      </c>
      <c r="C60" s="69">
        <f t="shared" ref="C60:AL60" si="7">+C$53*C10</f>
        <v>0</v>
      </c>
      <c r="D60" s="96">
        <f t="shared" si="7"/>
        <v>0</v>
      </c>
      <c r="E60" s="96">
        <f t="shared" si="7"/>
        <v>0</v>
      </c>
      <c r="F60" s="96">
        <f t="shared" si="7"/>
        <v>0</v>
      </c>
      <c r="G60" s="96">
        <f t="shared" si="7"/>
        <v>0</v>
      </c>
      <c r="H60" s="96">
        <f t="shared" si="7"/>
        <v>0</v>
      </c>
      <c r="I60" s="96">
        <f t="shared" si="7"/>
        <v>0</v>
      </c>
      <c r="J60" s="96">
        <f t="shared" si="7"/>
        <v>0</v>
      </c>
      <c r="K60" s="96">
        <f t="shared" si="7"/>
        <v>0</v>
      </c>
      <c r="L60" s="96">
        <f t="shared" si="7"/>
        <v>0</v>
      </c>
      <c r="M60" s="96">
        <f t="shared" si="7"/>
        <v>0</v>
      </c>
      <c r="N60" s="96">
        <f t="shared" si="7"/>
        <v>0</v>
      </c>
      <c r="O60" s="96">
        <f t="shared" si="7"/>
        <v>0</v>
      </c>
      <c r="P60" s="96">
        <f t="shared" si="7"/>
        <v>0</v>
      </c>
      <c r="Q60" s="96">
        <f t="shared" si="7"/>
        <v>0</v>
      </c>
      <c r="R60" s="96">
        <f t="shared" si="7"/>
        <v>0</v>
      </c>
      <c r="S60" s="96">
        <f t="shared" si="7"/>
        <v>0</v>
      </c>
      <c r="T60" s="96">
        <f t="shared" si="7"/>
        <v>0</v>
      </c>
      <c r="U60" s="96">
        <f t="shared" si="7"/>
        <v>0</v>
      </c>
      <c r="V60" s="96">
        <f t="shared" si="7"/>
        <v>0</v>
      </c>
      <c r="W60" s="96">
        <f t="shared" si="7"/>
        <v>0</v>
      </c>
      <c r="X60" s="96">
        <f t="shared" si="7"/>
        <v>0</v>
      </c>
      <c r="Y60" s="96">
        <f t="shared" si="7"/>
        <v>0</v>
      </c>
      <c r="Z60" s="96">
        <f t="shared" si="7"/>
        <v>0</v>
      </c>
      <c r="AA60" s="96">
        <f t="shared" si="7"/>
        <v>0</v>
      </c>
      <c r="AB60" s="96">
        <f t="shared" si="7"/>
        <v>0</v>
      </c>
      <c r="AC60" s="96">
        <f t="shared" si="7"/>
        <v>0</v>
      </c>
      <c r="AD60" s="96">
        <f t="shared" si="7"/>
        <v>0</v>
      </c>
      <c r="AE60" s="96">
        <f t="shared" si="7"/>
        <v>0</v>
      </c>
      <c r="AF60" s="96">
        <f t="shared" si="7"/>
        <v>0</v>
      </c>
      <c r="AG60" s="96">
        <f t="shared" si="7"/>
        <v>0</v>
      </c>
      <c r="AH60" s="96">
        <f t="shared" si="7"/>
        <v>0</v>
      </c>
      <c r="AI60" s="96">
        <f t="shared" si="7"/>
        <v>0</v>
      </c>
      <c r="AJ60" s="96">
        <f t="shared" si="7"/>
        <v>0</v>
      </c>
      <c r="AK60" s="96">
        <f t="shared" si="7"/>
        <v>0</v>
      </c>
      <c r="AL60" s="43">
        <f t="shared" si="7"/>
        <v>0</v>
      </c>
      <c r="AM60" s="65">
        <f t="shared" si="2"/>
        <v>0</v>
      </c>
    </row>
    <row r="61" spans="1:39" x14ac:dyDescent="0.15">
      <c r="A61" s="109">
        <v>20</v>
      </c>
      <c r="B61" s="43" t="s">
        <v>7</v>
      </c>
      <c r="C61" s="69">
        <f t="shared" ref="C61:AL61" si="8">+C$53*C11</f>
        <v>0</v>
      </c>
      <c r="D61" s="96">
        <f t="shared" si="8"/>
        <v>0</v>
      </c>
      <c r="E61" s="96">
        <f t="shared" si="8"/>
        <v>0</v>
      </c>
      <c r="F61" s="96">
        <f t="shared" si="8"/>
        <v>0</v>
      </c>
      <c r="G61" s="96">
        <f t="shared" si="8"/>
        <v>0</v>
      </c>
      <c r="H61" s="96">
        <f t="shared" si="8"/>
        <v>0</v>
      </c>
      <c r="I61" s="96">
        <f t="shared" si="8"/>
        <v>0</v>
      </c>
      <c r="J61" s="96">
        <f t="shared" si="8"/>
        <v>0</v>
      </c>
      <c r="K61" s="96">
        <f t="shared" si="8"/>
        <v>0</v>
      </c>
      <c r="L61" s="96">
        <f t="shared" si="8"/>
        <v>0</v>
      </c>
      <c r="M61" s="96">
        <f t="shared" si="8"/>
        <v>0</v>
      </c>
      <c r="N61" s="96">
        <f t="shared" si="8"/>
        <v>0</v>
      </c>
      <c r="O61" s="96">
        <f t="shared" si="8"/>
        <v>0</v>
      </c>
      <c r="P61" s="96">
        <f t="shared" si="8"/>
        <v>0</v>
      </c>
      <c r="Q61" s="96">
        <f t="shared" si="8"/>
        <v>0</v>
      </c>
      <c r="R61" s="96">
        <f t="shared" si="8"/>
        <v>0</v>
      </c>
      <c r="S61" s="96">
        <f t="shared" si="8"/>
        <v>0</v>
      </c>
      <c r="T61" s="96">
        <f t="shared" si="8"/>
        <v>0</v>
      </c>
      <c r="U61" s="96">
        <f t="shared" si="8"/>
        <v>0</v>
      </c>
      <c r="V61" s="96">
        <f t="shared" si="8"/>
        <v>0</v>
      </c>
      <c r="W61" s="96">
        <f t="shared" si="8"/>
        <v>0</v>
      </c>
      <c r="X61" s="96">
        <f t="shared" si="8"/>
        <v>0</v>
      </c>
      <c r="Y61" s="96">
        <f t="shared" si="8"/>
        <v>0</v>
      </c>
      <c r="Z61" s="96">
        <f t="shared" si="8"/>
        <v>0</v>
      </c>
      <c r="AA61" s="96">
        <f t="shared" si="8"/>
        <v>0</v>
      </c>
      <c r="AB61" s="96">
        <f t="shared" si="8"/>
        <v>0</v>
      </c>
      <c r="AC61" s="96">
        <f t="shared" si="8"/>
        <v>0</v>
      </c>
      <c r="AD61" s="96">
        <f t="shared" si="8"/>
        <v>0</v>
      </c>
      <c r="AE61" s="96">
        <f t="shared" si="8"/>
        <v>0</v>
      </c>
      <c r="AF61" s="96">
        <f t="shared" si="8"/>
        <v>0</v>
      </c>
      <c r="AG61" s="96">
        <f t="shared" si="8"/>
        <v>0</v>
      </c>
      <c r="AH61" s="96">
        <f t="shared" si="8"/>
        <v>0</v>
      </c>
      <c r="AI61" s="96">
        <f t="shared" si="8"/>
        <v>0</v>
      </c>
      <c r="AJ61" s="96">
        <f t="shared" si="8"/>
        <v>0</v>
      </c>
      <c r="AK61" s="96">
        <f t="shared" si="8"/>
        <v>0</v>
      </c>
      <c r="AL61" s="43">
        <f t="shared" si="8"/>
        <v>0</v>
      </c>
      <c r="AM61" s="65">
        <f t="shared" si="2"/>
        <v>0</v>
      </c>
    </row>
    <row r="62" spans="1:39" x14ac:dyDescent="0.15">
      <c r="A62" s="109">
        <v>21</v>
      </c>
      <c r="B62" s="43" t="s">
        <v>8</v>
      </c>
      <c r="C62" s="69">
        <f t="shared" ref="C62:AL62" si="9">+C$53*C12</f>
        <v>0</v>
      </c>
      <c r="D62" s="96">
        <f t="shared" si="9"/>
        <v>0</v>
      </c>
      <c r="E62" s="96">
        <f t="shared" si="9"/>
        <v>0</v>
      </c>
      <c r="F62" s="96">
        <f t="shared" si="9"/>
        <v>0</v>
      </c>
      <c r="G62" s="96">
        <f t="shared" si="9"/>
        <v>0</v>
      </c>
      <c r="H62" s="96">
        <f t="shared" si="9"/>
        <v>0</v>
      </c>
      <c r="I62" s="96">
        <f t="shared" si="9"/>
        <v>0</v>
      </c>
      <c r="J62" s="96">
        <f t="shared" si="9"/>
        <v>0</v>
      </c>
      <c r="K62" s="96">
        <f t="shared" si="9"/>
        <v>0</v>
      </c>
      <c r="L62" s="96">
        <f t="shared" si="9"/>
        <v>0</v>
      </c>
      <c r="M62" s="96">
        <f t="shared" si="9"/>
        <v>0</v>
      </c>
      <c r="N62" s="96">
        <f t="shared" si="9"/>
        <v>0</v>
      </c>
      <c r="O62" s="96">
        <f t="shared" si="9"/>
        <v>0</v>
      </c>
      <c r="P62" s="96">
        <f t="shared" si="9"/>
        <v>0</v>
      </c>
      <c r="Q62" s="96">
        <f t="shared" si="9"/>
        <v>0</v>
      </c>
      <c r="R62" s="96">
        <f t="shared" si="9"/>
        <v>0</v>
      </c>
      <c r="S62" s="96">
        <f t="shared" si="9"/>
        <v>0</v>
      </c>
      <c r="T62" s="96">
        <f t="shared" si="9"/>
        <v>0</v>
      </c>
      <c r="U62" s="96">
        <f t="shared" si="9"/>
        <v>0</v>
      </c>
      <c r="V62" s="96">
        <f t="shared" si="9"/>
        <v>0</v>
      </c>
      <c r="W62" s="96">
        <f t="shared" si="9"/>
        <v>0</v>
      </c>
      <c r="X62" s="96">
        <f t="shared" si="9"/>
        <v>0</v>
      </c>
      <c r="Y62" s="96">
        <f t="shared" si="9"/>
        <v>0</v>
      </c>
      <c r="Z62" s="96">
        <f t="shared" si="9"/>
        <v>0</v>
      </c>
      <c r="AA62" s="96">
        <f t="shared" si="9"/>
        <v>0</v>
      </c>
      <c r="AB62" s="96">
        <f t="shared" si="9"/>
        <v>0</v>
      </c>
      <c r="AC62" s="96">
        <f t="shared" si="9"/>
        <v>0</v>
      </c>
      <c r="AD62" s="96">
        <f t="shared" si="9"/>
        <v>0</v>
      </c>
      <c r="AE62" s="96">
        <f t="shared" si="9"/>
        <v>0</v>
      </c>
      <c r="AF62" s="96">
        <f t="shared" si="9"/>
        <v>0</v>
      </c>
      <c r="AG62" s="96">
        <f t="shared" si="9"/>
        <v>0</v>
      </c>
      <c r="AH62" s="96">
        <f t="shared" si="9"/>
        <v>0</v>
      </c>
      <c r="AI62" s="96">
        <f t="shared" si="9"/>
        <v>0</v>
      </c>
      <c r="AJ62" s="96">
        <f t="shared" si="9"/>
        <v>0</v>
      </c>
      <c r="AK62" s="96">
        <f t="shared" si="9"/>
        <v>0</v>
      </c>
      <c r="AL62" s="43">
        <f t="shared" si="9"/>
        <v>0</v>
      </c>
      <c r="AM62" s="65">
        <f t="shared" si="2"/>
        <v>0</v>
      </c>
    </row>
    <row r="63" spans="1:39" x14ac:dyDescent="0.15">
      <c r="A63" s="110">
        <v>25</v>
      </c>
      <c r="B63" s="44" t="s">
        <v>9</v>
      </c>
      <c r="C63" s="77">
        <f t="shared" ref="C63:AL63" si="10">+C$53*C13</f>
        <v>0</v>
      </c>
      <c r="D63" s="97">
        <f t="shared" si="10"/>
        <v>0</v>
      </c>
      <c r="E63" s="97">
        <f t="shared" si="10"/>
        <v>0</v>
      </c>
      <c r="F63" s="97">
        <f t="shared" si="10"/>
        <v>0</v>
      </c>
      <c r="G63" s="97">
        <f t="shared" si="10"/>
        <v>0</v>
      </c>
      <c r="H63" s="97">
        <f t="shared" si="10"/>
        <v>0</v>
      </c>
      <c r="I63" s="97">
        <f t="shared" si="10"/>
        <v>0</v>
      </c>
      <c r="J63" s="97">
        <f t="shared" si="10"/>
        <v>0</v>
      </c>
      <c r="K63" s="97">
        <f t="shared" si="10"/>
        <v>0</v>
      </c>
      <c r="L63" s="97">
        <f t="shared" si="10"/>
        <v>0</v>
      </c>
      <c r="M63" s="97">
        <f t="shared" si="10"/>
        <v>0</v>
      </c>
      <c r="N63" s="97">
        <f t="shared" si="10"/>
        <v>0</v>
      </c>
      <c r="O63" s="97">
        <f t="shared" si="10"/>
        <v>0</v>
      </c>
      <c r="P63" s="97">
        <f t="shared" si="10"/>
        <v>0</v>
      </c>
      <c r="Q63" s="97">
        <f t="shared" si="10"/>
        <v>0</v>
      </c>
      <c r="R63" s="97">
        <f t="shared" si="10"/>
        <v>0</v>
      </c>
      <c r="S63" s="97">
        <f t="shared" si="10"/>
        <v>0</v>
      </c>
      <c r="T63" s="97">
        <f t="shared" si="10"/>
        <v>0</v>
      </c>
      <c r="U63" s="97">
        <f t="shared" si="10"/>
        <v>0</v>
      </c>
      <c r="V63" s="97">
        <f t="shared" si="10"/>
        <v>0</v>
      </c>
      <c r="W63" s="97">
        <f t="shared" si="10"/>
        <v>0</v>
      </c>
      <c r="X63" s="97">
        <f t="shared" si="10"/>
        <v>0</v>
      </c>
      <c r="Y63" s="97">
        <f t="shared" si="10"/>
        <v>0</v>
      </c>
      <c r="Z63" s="97">
        <f t="shared" si="10"/>
        <v>0</v>
      </c>
      <c r="AA63" s="97">
        <f t="shared" si="10"/>
        <v>0</v>
      </c>
      <c r="AB63" s="97">
        <f t="shared" si="10"/>
        <v>0</v>
      </c>
      <c r="AC63" s="97">
        <f t="shared" si="10"/>
        <v>0</v>
      </c>
      <c r="AD63" s="97">
        <f t="shared" si="10"/>
        <v>0</v>
      </c>
      <c r="AE63" s="97">
        <f t="shared" si="10"/>
        <v>0</v>
      </c>
      <c r="AF63" s="97">
        <f t="shared" si="10"/>
        <v>0</v>
      </c>
      <c r="AG63" s="97">
        <f t="shared" si="10"/>
        <v>0</v>
      </c>
      <c r="AH63" s="97">
        <f t="shared" si="10"/>
        <v>0</v>
      </c>
      <c r="AI63" s="97">
        <f t="shared" si="10"/>
        <v>0</v>
      </c>
      <c r="AJ63" s="97">
        <f t="shared" si="10"/>
        <v>0</v>
      </c>
      <c r="AK63" s="97">
        <f t="shared" si="10"/>
        <v>0</v>
      </c>
      <c r="AL63" s="44">
        <f t="shared" si="10"/>
        <v>0</v>
      </c>
      <c r="AM63" s="74">
        <f t="shared" si="2"/>
        <v>0</v>
      </c>
    </row>
    <row r="64" spans="1:39" x14ac:dyDescent="0.15">
      <c r="A64" s="109">
        <v>26</v>
      </c>
      <c r="B64" s="43" t="s">
        <v>10</v>
      </c>
      <c r="C64" s="96">
        <f t="shared" ref="C64:AL64" si="11">+C$53*C14</f>
        <v>0</v>
      </c>
      <c r="D64" s="96">
        <f t="shared" si="11"/>
        <v>0</v>
      </c>
      <c r="E64" s="96">
        <f t="shared" si="11"/>
        <v>0</v>
      </c>
      <c r="F64" s="96">
        <f t="shared" si="11"/>
        <v>0</v>
      </c>
      <c r="G64" s="96">
        <f t="shared" si="11"/>
        <v>0</v>
      </c>
      <c r="H64" s="96">
        <f t="shared" si="11"/>
        <v>0</v>
      </c>
      <c r="I64" s="96">
        <f t="shared" si="11"/>
        <v>0</v>
      </c>
      <c r="J64" s="96">
        <f t="shared" si="11"/>
        <v>0</v>
      </c>
      <c r="K64" s="96">
        <f t="shared" si="11"/>
        <v>0</v>
      </c>
      <c r="L64" s="96">
        <f t="shared" si="11"/>
        <v>0</v>
      </c>
      <c r="M64" s="96">
        <f t="shared" si="11"/>
        <v>0</v>
      </c>
      <c r="N64" s="96">
        <f t="shared" si="11"/>
        <v>0</v>
      </c>
      <c r="O64" s="96">
        <f t="shared" si="11"/>
        <v>0</v>
      </c>
      <c r="P64" s="96">
        <f t="shared" si="11"/>
        <v>0</v>
      </c>
      <c r="Q64" s="96">
        <f t="shared" si="11"/>
        <v>0</v>
      </c>
      <c r="R64" s="96">
        <f t="shared" si="11"/>
        <v>0</v>
      </c>
      <c r="S64" s="96">
        <f t="shared" si="11"/>
        <v>0</v>
      </c>
      <c r="T64" s="96">
        <f t="shared" si="11"/>
        <v>0</v>
      </c>
      <c r="U64" s="96">
        <f t="shared" si="11"/>
        <v>0</v>
      </c>
      <c r="V64" s="96">
        <f t="shared" si="11"/>
        <v>0</v>
      </c>
      <c r="W64" s="96">
        <f t="shared" si="11"/>
        <v>0</v>
      </c>
      <c r="X64" s="96">
        <f t="shared" si="11"/>
        <v>0</v>
      </c>
      <c r="Y64" s="96">
        <f t="shared" si="11"/>
        <v>0</v>
      </c>
      <c r="Z64" s="96">
        <f t="shared" si="11"/>
        <v>0</v>
      </c>
      <c r="AA64" s="96">
        <f t="shared" si="11"/>
        <v>0</v>
      </c>
      <c r="AB64" s="96">
        <f t="shared" si="11"/>
        <v>0</v>
      </c>
      <c r="AC64" s="96">
        <f t="shared" si="11"/>
        <v>0</v>
      </c>
      <c r="AD64" s="96">
        <f t="shared" si="11"/>
        <v>0</v>
      </c>
      <c r="AE64" s="96">
        <f t="shared" si="11"/>
        <v>0</v>
      </c>
      <c r="AF64" s="96">
        <f t="shared" si="11"/>
        <v>0</v>
      </c>
      <c r="AG64" s="96">
        <f t="shared" si="11"/>
        <v>0</v>
      </c>
      <c r="AH64" s="96">
        <f t="shared" si="11"/>
        <v>0</v>
      </c>
      <c r="AI64" s="96">
        <f t="shared" si="11"/>
        <v>0</v>
      </c>
      <c r="AJ64" s="96">
        <f t="shared" si="11"/>
        <v>0</v>
      </c>
      <c r="AK64" s="96">
        <f t="shared" si="11"/>
        <v>0</v>
      </c>
      <c r="AL64" s="43">
        <f t="shared" si="11"/>
        <v>0</v>
      </c>
      <c r="AM64" s="65">
        <f t="shared" si="2"/>
        <v>0</v>
      </c>
    </row>
    <row r="65" spans="1:39" x14ac:dyDescent="0.15">
      <c r="A65" s="109">
        <v>27</v>
      </c>
      <c r="B65" s="43" t="s">
        <v>11</v>
      </c>
      <c r="C65" s="96">
        <f t="shared" ref="C65:AL65" si="12">+C$53*C15</f>
        <v>0</v>
      </c>
      <c r="D65" s="96">
        <f t="shared" si="12"/>
        <v>0</v>
      </c>
      <c r="E65" s="96">
        <f t="shared" si="12"/>
        <v>0</v>
      </c>
      <c r="F65" s="96">
        <f t="shared" si="12"/>
        <v>0</v>
      </c>
      <c r="G65" s="96">
        <f t="shared" si="12"/>
        <v>0</v>
      </c>
      <c r="H65" s="96">
        <f t="shared" si="12"/>
        <v>0</v>
      </c>
      <c r="I65" s="96">
        <f t="shared" si="12"/>
        <v>0</v>
      </c>
      <c r="J65" s="96">
        <f t="shared" si="12"/>
        <v>0</v>
      </c>
      <c r="K65" s="96">
        <f t="shared" si="12"/>
        <v>0</v>
      </c>
      <c r="L65" s="96">
        <f t="shared" si="12"/>
        <v>0</v>
      </c>
      <c r="M65" s="96">
        <f t="shared" si="12"/>
        <v>0</v>
      </c>
      <c r="N65" s="96">
        <f t="shared" si="12"/>
        <v>0</v>
      </c>
      <c r="O65" s="96">
        <f t="shared" si="12"/>
        <v>0</v>
      </c>
      <c r="P65" s="96">
        <f t="shared" si="12"/>
        <v>0</v>
      </c>
      <c r="Q65" s="96">
        <f t="shared" si="12"/>
        <v>0</v>
      </c>
      <c r="R65" s="96">
        <f t="shared" si="12"/>
        <v>0</v>
      </c>
      <c r="S65" s="96">
        <f t="shared" si="12"/>
        <v>0</v>
      </c>
      <c r="T65" s="96">
        <f t="shared" si="12"/>
        <v>0</v>
      </c>
      <c r="U65" s="96">
        <f t="shared" si="12"/>
        <v>0</v>
      </c>
      <c r="V65" s="96">
        <f t="shared" si="12"/>
        <v>0</v>
      </c>
      <c r="W65" s="96">
        <f t="shared" si="12"/>
        <v>0</v>
      </c>
      <c r="X65" s="96">
        <f t="shared" si="12"/>
        <v>0</v>
      </c>
      <c r="Y65" s="96">
        <f t="shared" si="12"/>
        <v>0</v>
      </c>
      <c r="Z65" s="96">
        <f t="shared" si="12"/>
        <v>0</v>
      </c>
      <c r="AA65" s="96">
        <f t="shared" si="12"/>
        <v>0</v>
      </c>
      <c r="AB65" s="96">
        <f t="shared" si="12"/>
        <v>0</v>
      </c>
      <c r="AC65" s="96">
        <f t="shared" si="12"/>
        <v>0</v>
      </c>
      <c r="AD65" s="96">
        <f t="shared" si="12"/>
        <v>0</v>
      </c>
      <c r="AE65" s="96">
        <f t="shared" si="12"/>
        <v>0</v>
      </c>
      <c r="AF65" s="96">
        <f t="shared" si="12"/>
        <v>0</v>
      </c>
      <c r="AG65" s="96">
        <f t="shared" si="12"/>
        <v>0</v>
      </c>
      <c r="AH65" s="96">
        <f t="shared" si="12"/>
        <v>0</v>
      </c>
      <c r="AI65" s="96">
        <f t="shared" si="12"/>
        <v>0</v>
      </c>
      <c r="AJ65" s="96">
        <f t="shared" si="12"/>
        <v>0</v>
      </c>
      <c r="AK65" s="96">
        <f t="shared" si="12"/>
        <v>0</v>
      </c>
      <c r="AL65" s="43">
        <f t="shared" si="12"/>
        <v>0</v>
      </c>
      <c r="AM65" s="65">
        <f t="shared" si="2"/>
        <v>0</v>
      </c>
    </row>
    <row r="66" spans="1:39" x14ac:dyDescent="0.15">
      <c r="A66" s="109">
        <v>28</v>
      </c>
      <c r="B66" s="43" t="s">
        <v>12</v>
      </c>
      <c r="C66" s="96">
        <f t="shared" ref="C66:AL66" si="13">+C$53*C16</f>
        <v>0</v>
      </c>
      <c r="D66" s="96">
        <f t="shared" si="13"/>
        <v>0</v>
      </c>
      <c r="E66" s="96">
        <f t="shared" si="13"/>
        <v>0</v>
      </c>
      <c r="F66" s="96">
        <f t="shared" si="13"/>
        <v>0</v>
      </c>
      <c r="G66" s="96">
        <f t="shared" si="13"/>
        <v>0</v>
      </c>
      <c r="H66" s="96">
        <f t="shared" si="13"/>
        <v>0</v>
      </c>
      <c r="I66" s="96">
        <f t="shared" si="13"/>
        <v>0</v>
      </c>
      <c r="J66" s="96">
        <f t="shared" si="13"/>
        <v>0</v>
      </c>
      <c r="K66" s="96">
        <f t="shared" si="13"/>
        <v>0</v>
      </c>
      <c r="L66" s="96">
        <f t="shared" si="13"/>
        <v>0</v>
      </c>
      <c r="M66" s="96">
        <f t="shared" si="13"/>
        <v>0</v>
      </c>
      <c r="N66" s="96">
        <f t="shared" si="13"/>
        <v>0</v>
      </c>
      <c r="O66" s="96">
        <f t="shared" si="13"/>
        <v>0</v>
      </c>
      <c r="P66" s="96">
        <f t="shared" si="13"/>
        <v>0</v>
      </c>
      <c r="Q66" s="96">
        <f t="shared" si="13"/>
        <v>0</v>
      </c>
      <c r="R66" s="96">
        <f t="shared" si="13"/>
        <v>0</v>
      </c>
      <c r="S66" s="96">
        <f t="shared" si="13"/>
        <v>0</v>
      </c>
      <c r="T66" s="96">
        <f t="shared" si="13"/>
        <v>0</v>
      </c>
      <c r="U66" s="96">
        <f t="shared" si="13"/>
        <v>0</v>
      </c>
      <c r="V66" s="96">
        <f t="shared" si="13"/>
        <v>0</v>
      </c>
      <c r="W66" s="96">
        <f t="shared" si="13"/>
        <v>0</v>
      </c>
      <c r="X66" s="96">
        <f t="shared" si="13"/>
        <v>0</v>
      </c>
      <c r="Y66" s="96">
        <f t="shared" si="13"/>
        <v>0</v>
      </c>
      <c r="Z66" s="96">
        <f t="shared" si="13"/>
        <v>0</v>
      </c>
      <c r="AA66" s="96">
        <f t="shared" si="13"/>
        <v>0</v>
      </c>
      <c r="AB66" s="96">
        <f t="shared" si="13"/>
        <v>0</v>
      </c>
      <c r="AC66" s="96">
        <f t="shared" si="13"/>
        <v>0</v>
      </c>
      <c r="AD66" s="96">
        <f t="shared" si="13"/>
        <v>0</v>
      </c>
      <c r="AE66" s="96">
        <f t="shared" si="13"/>
        <v>0</v>
      </c>
      <c r="AF66" s="96">
        <f t="shared" si="13"/>
        <v>0</v>
      </c>
      <c r="AG66" s="96">
        <f t="shared" si="13"/>
        <v>0</v>
      </c>
      <c r="AH66" s="96">
        <f t="shared" si="13"/>
        <v>0</v>
      </c>
      <c r="AI66" s="96">
        <f t="shared" si="13"/>
        <v>0</v>
      </c>
      <c r="AJ66" s="96">
        <f t="shared" si="13"/>
        <v>0</v>
      </c>
      <c r="AK66" s="96">
        <f t="shared" si="13"/>
        <v>0</v>
      </c>
      <c r="AL66" s="43">
        <f t="shared" si="13"/>
        <v>0</v>
      </c>
      <c r="AM66" s="65">
        <f t="shared" si="2"/>
        <v>0</v>
      </c>
    </row>
    <row r="67" spans="1:39" x14ac:dyDescent="0.15">
      <c r="A67" s="109">
        <v>29</v>
      </c>
      <c r="B67" s="43" t="s">
        <v>13</v>
      </c>
      <c r="C67" s="96">
        <f t="shared" ref="C67:AL67" si="14">+C$53*C17</f>
        <v>0</v>
      </c>
      <c r="D67" s="96">
        <f t="shared" si="14"/>
        <v>0</v>
      </c>
      <c r="E67" s="96">
        <f t="shared" si="14"/>
        <v>0</v>
      </c>
      <c r="F67" s="96">
        <f t="shared" si="14"/>
        <v>0</v>
      </c>
      <c r="G67" s="96">
        <f t="shared" si="14"/>
        <v>0</v>
      </c>
      <c r="H67" s="96">
        <f t="shared" si="14"/>
        <v>0</v>
      </c>
      <c r="I67" s="96">
        <f t="shared" si="14"/>
        <v>0</v>
      </c>
      <c r="J67" s="96">
        <f t="shared" si="14"/>
        <v>0</v>
      </c>
      <c r="K67" s="96">
        <f t="shared" si="14"/>
        <v>0</v>
      </c>
      <c r="L67" s="96">
        <f t="shared" si="14"/>
        <v>0</v>
      </c>
      <c r="M67" s="96">
        <f t="shared" si="14"/>
        <v>0</v>
      </c>
      <c r="N67" s="96">
        <f t="shared" si="14"/>
        <v>0</v>
      </c>
      <c r="O67" s="96">
        <f t="shared" si="14"/>
        <v>0</v>
      </c>
      <c r="P67" s="96">
        <f t="shared" si="14"/>
        <v>0</v>
      </c>
      <c r="Q67" s="96">
        <f t="shared" si="14"/>
        <v>0</v>
      </c>
      <c r="R67" s="96">
        <f t="shared" si="14"/>
        <v>0</v>
      </c>
      <c r="S67" s="96">
        <f t="shared" si="14"/>
        <v>0</v>
      </c>
      <c r="T67" s="96">
        <f t="shared" si="14"/>
        <v>0</v>
      </c>
      <c r="U67" s="96">
        <f t="shared" si="14"/>
        <v>0</v>
      </c>
      <c r="V67" s="96">
        <f t="shared" si="14"/>
        <v>0</v>
      </c>
      <c r="W67" s="96">
        <f t="shared" si="14"/>
        <v>0</v>
      </c>
      <c r="X67" s="96">
        <f t="shared" si="14"/>
        <v>0</v>
      </c>
      <c r="Y67" s="96">
        <f t="shared" si="14"/>
        <v>0</v>
      </c>
      <c r="Z67" s="96">
        <f t="shared" si="14"/>
        <v>0</v>
      </c>
      <c r="AA67" s="96">
        <f t="shared" si="14"/>
        <v>0</v>
      </c>
      <c r="AB67" s="96">
        <f t="shared" si="14"/>
        <v>0</v>
      </c>
      <c r="AC67" s="96">
        <f t="shared" si="14"/>
        <v>0</v>
      </c>
      <c r="AD67" s="96">
        <f t="shared" si="14"/>
        <v>0</v>
      </c>
      <c r="AE67" s="96">
        <f t="shared" si="14"/>
        <v>0</v>
      </c>
      <c r="AF67" s="96">
        <f t="shared" si="14"/>
        <v>0</v>
      </c>
      <c r="AG67" s="96">
        <f t="shared" si="14"/>
        <v>0</v>
      </c>
      <c r="AH67" s="96">
        <f t="shared" si="14"/>
        <v>0</v>
      </c>
      <c r="AI67" s="96">
        <f t="shared" si="14"/>
        <v>0</v>
      </c>
      <c r="AJ67" s="96">
        <f t="shared" si="14"/>
        <v>0</v>
      </c>
      <c r="AK67" s="96">
        <f t="shared" si="14"/>
        <v>0</v>
      </c>
      <c r="AL67" s="43">
        <f t="shared" si="14"/>
        <v>0</v>
      </c>
      <c r="AM67" s="65">
        <f t="shared" si="2"/>
        <v>0</v>
      </c>
    </row>
    <row r="68" spans="1:39" x14ac:dyDescent="0.15">
      <c r="A68" s="110">
        <v>32</v>
      </c>
      <c r="B68" s="44" t="s">
        <v>16</v>
      </c>
      <c r="C68" s="96">
        <f t="shared" ref="C68:AL68" si="15">+C$53*C18</f>
        <v>0</v>
      </c>
      <c r="D68" s="96">
        <f t="shared" si="15"/>
        <v>0</v>
      </c>
      <c r="E68" s="96">
        <f t="shared" si="15"/>
        <v>0</v>
      </c>
      <c r="F68" s="96">
        <f t="shared" si="15"/>
        <v>0</v>
      </c>
      <c r="G68" s="96">
        <f t="shared" si="15"/>
        <v>0</v>
      </c>
      <c r="H68" s="96">
        <f t="shared" si="15"/>
        <v>0</v>
      </c>
      <c r="I68" s="96">
        <f t="shared" si="15"/>
        <v>0</v>
      </c>
      <c r="J68" s="96">
        <f t="shared" si="15"/>
        <v>0</v>
      </c>
      <c r="K68" s="96">
        <f t="shared" si="15"/>
        <v>0</v>
      </c>
      <c r="L68" s="96">
        <f t="shared" si="15"/>
        <v>0</v>
      </c>
      <c r="M68" s="96">
        <f t="shared" si="15"/>
        <v>0</v>
      </c>
      <c r="N68" s="96">
        <f t="shared" si="15"/>
        <v>0</v>
      </c>
      <c r="O68" s="96">
        <f t="shared" si="15"/>
        <v>0</v>
      </c>
      <c r="P68" s="96">
        <f t="shared" si="15"/>
        <v>0</v>
      </c>
      <c r="Q68" s="96">
        <f t="shared" si="15"/>
        <v>0</v>
      </c>
      <c r="R68" s="96">
        <f t="shared" si="15"/>
        <v>0</v>
      </c>
      <c r="S68" s="96">
        <f t="shared" si="15"/>
        <v>0</v>
      </c>
      <c r="T68" s="96">
        <f t="shared" si="15"/>
        <v>0</v>
      </c>
      <c r="U68" s="96">
        <f t="shared" si="15"/>
        <v>0</v>
      </c>
      <c r="V68" s="96">
        <f t="shared" si="15"/>
        <v>0</v>
      </c>
      <c r="W68" s="96">
        <f t="shared" si="15"/>
        <v>0</v>
      </c>
      <c r="X68" s="96">
        <f t="shared" si="15"/>
        <v>0</v>
      </c>
      <c r="Y68" s="96">
        <f t="shared" si="15"/>
        <v>0</v>
      </c>
      <c r="Z68" s="96">
        <f t="shared" si="15"/>
        <v>0</v>
      </c>
      <c r="AA68" s="96">
        <f t="shared" si="15"/>
        <v>0</v>
      </c>
      <c r="AB68" s="96">
        <f t="shared" si="15"/>
        <v>0</v>
      </c>
      <c r="AC68" s="96">
        <f t="shared" si="15"/>
        <v>0</v>
      </c>
      <c r="AD68" s="96">
        <f t="shared" si="15"/>
        <v>0</v>
      </c>
      <c r="AE68" s="96">
        <f t="shared" si="15"/>
        <v>0</v>
      </c>
      <c r="AF68" s="96">
        <f t="shared" si="15"/>
        <v>0</v>
      </c>
      <c r="AG68" s="96">
        <f t="shared" si="15"/>
        <v>0</v>
      </c>
      <c r="AH68" s="96">
        <f t="shared" si="15"/>
        <v>0</v>
      </c>
      <c r="AI68" s="96">
        <f t="shared" si="15"/>
        <v>0</v>
      </c>
      <c r="AJ68" s="96">
        <f t="shared" si="15"/>
        <v>0</v>
      </c>
      <c r="AK68" s="96">
        <f t="shared" si="15"/>
        <v>0</v>
      </c>
      <c r="AL68" s="43">
        <f t="shared" si="15"/>
        <v>0</v>
      </c>
      <c r="AM68" s="65">
        <f t="shared" si="2"/>
        <v>0</v>
      </c>
    </row>
    <row r="69" spans="1:39" x14ac:dyDescent="0.15">
      <c r="A69" s="109">
        <v>33</v>
      </c>
      <c r="B69" s="43" t="s">
        <v>14</v>
      </c>
      <c r="C69" s="76">
        <f t="shared" ref="C69:AL69" si="16">+C$53*C19</f>
        <v>0</v>
      </c>
      <c r="D69" s="95">
        <f t="shared" si="16"/>
        <v>0</v>
      </c>
      <c r="E69" s="95">
        <f t="shared" si="16"/>
        <v>0</v>
      </c>
      <c r="F69" s="95">
        <f t="shared" si="16"/>
        <v>0</v>
      </c>
      <c r="G69" s="95">
        <f t="shared" si="16"/>
        <v>0</v>
      </c>
      <c r="H69" s="95">
        <f t="shared" si="16"/>
        <v>0</v>
      </c>
      <c r="I69" s="95">
        <f t="shared" si="16"/>
        <v>0</v>
      </c>
      <c r="J69" s="95">
        <f t="shared" si="16"/>
        <v>0</v>
      </c>
      <c r="K69" s="95">
        <f t="shared" si="16"/>
        <v>0</v>
      </c>
      <c r="L69" s="95">
        <f t="shared" si="16"/>
        <v>0</v>
      </c>
      <c r="M69" s="95">
        <f t="shared" si="16"/>
        <v>0</v>
      </c>
      <c r="N69" s="95">
        <f t="shared" si="16"/>
        <v>0</v>
      </c>
      <c r="O69" s="95">
        <f t="shared" si="16"/>
        <v>0</v>
      </c>
      <c r="P69" s="95">
        <f t="shared" si="16"/>
        <v>0</v>
      </c>
      <c r="Q69" s="95">
        <f t="shared" si="16"/>
        <v>0</v>
      </c>
      <c r="R69" s="95">
        <f t="shared" si="16"/>
        <v>0</v>
      </c>
      <c r="S69" s="95">
        <f t="shared" si="16"/>
        <v>0</v>
      </c>
      <c r="T69" s="95">
        <f t="shared" si="16"/>
        <v>0</v>
      </c>
      <c r="U69" s="95">
        <f t="shared" si="16"/>
        <v>0</v>
      </c>
      <c r="V69" s="95">
        <f t="shared" si="16"/>
        <v>0</v>
      </c>
      <c r="W69" s="95">
        <f t="shared" si="16"/>
        <v>0</v>
      </c>
      <c r="X69" s="95">
        <f t="shared" si="16"/>
        <v>0</v>
      </c>
      <c r="Y69" s="95">
        <f t="shared" si="16"/>
        <v>0</v>
      </c>
      <c r="Z69" s="95">
        <f t="shared" si="16"/>
        <v>0</v>
      </c>
      <c r="AA69" s="95">
        <f t="shared" si="16"/>
        <v>0</v>
      </c>
      <c r="AB69" s="95">
        <f t="shared" si="16"/>
        <v>0</v>
      </c>
      <c r="AC69" s="95">
        <f t="shared" si="16"/>
        <v>0</v>
      </c>
      <c r="AD69" s="95">
        <f t="shared" si="16"/>
        <v>0</v>
      </c>
      <c r="AE69" s="95">
        <f t="shared" si="16"/>
        <v>0</v>
      </c>
      <c r="AF69" s="95">
        <f t="shared" si="16"/>
        <v>0</v>
      </c>
      <c r="AG69" s="95">
        <f t="shared" si="16"/>
        <v>0</v>
      </c>
      <c r="AH69" s="95">
        <f t="shared" si="16"/>
        <v>0</v>
      </c>
      <c r="AI69" s="95">
        <f t="shared" si="16"/>
        <v>0</v>
      </c>
      <c r="AJ69" s="95">
        <f t="shared" si="16"/>
        <v>0</v>
      </c>
      <c r="AK69" s="95">
        <f t="shared" si="16"/>
        <v>0</v>
      </c>
      <c r="AL69" s="98">
        <f t="shared" si="16"/>
        <v>0</v>
      </c>
      <c r="AM69" s="73">
        <f t="shared" si="2"/>
        <v>0</v>
      </c>
    </row>
    <row r="70" spans="1:39" x14ac:dyDescent="0.15">
      <c r="A70" s="109">
        <v>34</v>
      </c>
      <c r="B70" s="43" t="s">
        <v>15</v>
      </c>
      <c r="C70" s="69">
        <f t="shared" ref="C70:AL70" si="17">+C$53*C20</f>
        <v>0</v>
      </c>
      <c r="D70" s="96">
        <f t="shared" si="17"/>
        <v>0</v>
      </c>
      <c r="E70" s="96">
        <f t="shared" si="17"/>
        <v>0</v>
      </c>
      <c r="F70" s="96">
        <f t="shared" si="17"/>
        <v>0</v>
      </c>
      <c r="G70" s="96">
        <f t="shared" si="17"/>
        <v>0</v>
      </c>
      <c r="H70" s="96">
        <f t="shared" si="17"/>
        <v>0</v>
      </c>
      <c r="I70" s="96">
        <f t="shared" si="17"/>
        <v>0</v>
      </c>
      <c r="J70" s="96">
        <f t="shared" si="17"/>
        <v>0</v>
      </c>
      <c r="K70" s="96">
        <f t="shared" si="17"/>
        <v>0</v>
      </c>
      <c r="L70" s="96">
        <f t="shared" si="17"/>
        <v>0</v>
      </c>
      <c r="M70" s="96">
        <f t="shared" si="17"/>
        <v>0</v>
      </c>
      <c r="N70" s="96">
        <f t="shared" si="17"/>
        <v>0</v>
      </c>
      <c r="O70" s="96">
        <f t="shared" si="17"/>
        <v>0</v>
      </c>
      <c r="P70" s="96">
        <f t="shared" si="17"/>
        <v>0</v>
      </c>
      <c r="Q70" s="96">
        <f t="shared" si="17"/>
        <v>0</v>
      </c>
      <c r="R70" s="96">
        <f t="shared" si="17"/>
        <v>0</v>
      </c>
      <c r="S70" s="96">
        <f t="shared" si="17"/>
        <v>0</v>
      </c>
      <c r="T70" s="96">
        <f t="shared" si="17"/>
        <v>0</v>
      </c>
      <c r="U70" s="96">
        <f t="shared" si="17"/>
        <v>0</v>
      </c>
      <c r="V70" s="96">
        <f t="shared" si="17"/>
        <v>0</v>
      </c>
      <c r="W70" s="96">
        <f t="shared" si="17"/>
        <v>0</v>
      </c>
      <c r="X70" s="96">
        <f t="shared" si="17"/>
        <v>0</v>
      </c>
      <c r="Y70" s="96">
        <f t="shared" si="17"/>
        <v>0</v>
      </c>
      <c r="Z70" s="96">
        <f t="shared" si="17"/>
        <v>0</v>
      </c>
      <c r="AA70" s="96">
        <f t="shared" si="17"/>
        <v>0</v>
      </c>
      <c r="AB70" s="96">
        <f t="shared" si="17"/>
        <v>0</v>
      </c>
      <c r="AC70" s="96">
        <f t="shared" si="17"/>
        <v>0</v>
      </c>
      <c r="AD70" s="96">
        <f t="shared" si="17"/>
        <v>0</v>
      </c>
      <c r="AE70" s="96">
        <f t="shared" si="17"/>
        <v>0</v>
      </c>
      <c r="AF70" s="96">
        <f t="shared" si="17"/>
        <v>0</v>
      </c>
      <c r="AG70" s="96">
        <f t="shared" si="17"/>
        <v>0</v>
      </c>
      <c r="AH70" s="96">
        <f t="shared" si="17"/>
        <v>0</v>
      </c>
      <c r="AI70" s="96">
        <f t="shared" si="17"/>
        <v>0</v>
      </c>
      <c r="AJ70" s="96">
        <f t="shared" si="17"/>
        <v>0</v>
      </c>
      <c r="AK70" s="96">
        <f t="shared" si="17"/>
        <v>0</v>
      </c>
      <c r="AL70" s="43">
        <f t="shared" si="17"/>
        <v>0</v>
      </c>
      <c r="AM70" s="65">
        <f t="shared" si="2"/>
        <v>0</v>
      </c>
    </row>
    <row r="71" spans="1:39" x14ac:dyDescent="0.15">
      <c r="A71" s="109">
        <v>35</v>
      </c>
      <c r="B71" s="43" t="s">
        <v>17</v>
      </c>
      <c r="C71" s="69">
        <f t="shared" ref="C71:AL71" si="18">+C$53*C21</f>
        <v>0</v>
      </c>
      <c r="D71" s="96">
        <f t="shared" si="18"/>
        <v>0</v>
      </c>
      <c r="E71" s="96">
        <f t="shared" si="18"/>
        <v>0</v>
      </c>
      <c r="F71" s="96">
        <f t="shared" si="18"/>
        <v>0</v>
      </c>
      <c r="G71" s="96">
        <f t="shared" si="18"/>
        <v>0</v>
      </c>
      <c r="H71" s="96">
        <f t="shared" si="18"/>
        <v>0</v>
      </c>
      <c r="I71" s="96">
        <f t="shared" si="18"/>
        <v>0</v>
      </c>
      <c r="J71" s="96">
        <f t="shared" si="18"/>
        <v>0</v>
      </c>
      <c r="K71" s="96">
        <f t="shared" si="18"/>
        <v>0</v>
      </c>
      <c r="L71" s="96">
        <f t="shared" si="18"/>
        <v>0</v>
      </c>
      <c r="M71" s="96">
        <f t="shared" si="18"/>
        <v>0</v>
      </c>
      <c r="N71" s="96">
        <f t="shared" si="18"/>
        <v>0</v>
      </c>
      <c r="O71" s="96">
        <f t="shared" si="18"/>
        <v>0</v>
      </c>
      <c r="P71" s="96">
        <f t="shared" si="18"/>
        <v>0</v>
      </c>
      <c r="Q71" s="96">
        <f t="shared" si="18"/>
        <v>0</v>
      </c>
      <c r="R71" s="96">
        <f t="shared" si="18"/>
        <v>0</v>
      </c>
      <c r="S71" s="96">
        <f t="shared" si="18"/>
        <v>0</v>
      </c>
      <c r="T71" s="96">
        <f t="shared" si="18"/>
        <v>0</v>
      </c>
      <c r="U71" s="96">
        <f t="shared" si="18"/>
        <v>0</v>
      </c>
      <c r="V71" s="96">
        <f t="shared" si="18"/>
        <v>0</v>
      </c>
      <c r="W71" s="96">
        <f t="shared" si="18"/>
        <v>0</v>
      </c>
      <c r="X71" s="96">
        <f t="shared" si="18"/>
        <v>0</v>
      </c>
      <c r="Y71" s="96">
        <f t="shared" si="18"/>
        <v>0</v>
      </c>
      <c r="Z71" s="96">
        <f t="shared" si="18"/>
        <v>0</v>
      </c>
      <c r="AA71" s="96">
        <f t="shared" si="18"/>
        <v>0</v>
      </c>
      <c r="AB71" s="96">
        <f t="shared" si="18"/>
        <v>0</v>
      </c>
      <c r="AC71" s="96">
        <f t="shared" si="18"/>
        <v>0</v>
      </c>
      <c r="AD71" s="96">
        <f t="shared" si="18"/>
        <v>0</v>
      </c>
      <c r="AE71" s="96">
        <f t="shared" si="18"/>
        <v>0</v>
      </c>
      <c r="AF71" s="96">
        <f t="shared" si="18"/>
        <v>0</v>
      </c>
      <c r="AG71" s="96">
        <f t="shared" si="18"/>
        <v>0</v>
      </c>
      <c r="AH71" s="96">
        <f t="shared" si="18"/>
        <v>0</v>
      </c>
      <c r="AI71" s="96">
        <f t="shared" si="18"/>
        <v>0</v>
      </c>
      <c r="AJ71" s="96">
        <f t="shared" si="18"/>
        <v>0</v>
      </c>
      <c r="AK71" s="96">
        <f t="shared" si="18"/>
        <v>0</v>
      </c>
      <c r="AL71" s="43">
        <f t="shared" si="18"/>
        <v>0</v>
      </c>
      <c r="AM71" s="65">
        <f t="shared" si="2"/>
        <v>0</v>
      </c>
    </row>
    <row r="72" spans="1:39" x14ac:dyDescent="0.15">
      <c r="A72" s="109">
        <v>39</v>
      </c>
      <c r="B72" s="43" t="s">
        <v>18</v>
      </c>
      <c r="C72" s="69">
        <f t="shared" ref="C72:AL72" si="19">+C$53*C22</f>
        <v>0</v>
      </c>
      <c r="D72" s="96">
        <f t="shared" si="19"/>
        <v>0</v>
      </c>
      <c r="E72" s="96">
        <f t="shared" si="19"/>
        <v>0</v>
      </c>
      <c r="F72" s="96">
        <f t="shared" si="19"/>
        <v>0</v>
      </c>
      <c r="G72" s="96">
        <f t="shared" si="19"/>
        <v>0</v>
      </c>
      <c r="H72" s="96">
        <f t="shared" si="19"/>
        <v>0</v>
      </c>
      <c r="I72" s="96">
        <f t="shared" si="19"/>
        <v>0</v>
      </c>
      <c r="J72" s="96">
        <f t="shared" si="19"/>
        <v>0</v>
      </c>
      <c r="K72" s="96">
        <f t="shared" si="19"/>
        <v>0</v>
      </c>
      <c r="L72" s="96">
        <f t="shared" si="19"/>
        <v>0</v>
      </c>
      <c r="M72" s="96">
        <f t="shared" si="19"/>
        <v>0</v>
      </c>
      <c r="N72" s="96">
        <f t="shared" si="19"/>
        <v>0</v>
      </c>
      <c r="O72" s="96">
        <f t="shared" si="19"/>
        <v>0</v>
      </c>
      <c r="P72" s="96">
        <f t="shared" si="19"/>
        <v>0</v>
      </c>
      <c r="Q72" s="96">
        <f t="shared" si="19"/>
        <v>0</v>
      </c>
      <c r="R72" s="96">
        <f t="shared" si="19"/>
        <v>0</v>
      </c>
      <c r="S72" s="96">
        <f t="shared" si="19"/>
        <v>0</v>
      </c>
      <c r="T72" s="96">
        <f t="shared" si="19"/>
        <v>0</v>
      </c>
      <c r="U72" s="96">
        <f t="shared" si="19"/>
        <v>0</v>
      </c>
      <c r="V72" s="96">
        <f t="shared" si="19"/>
        <v>0</v>
      </c>
      <c r="W72" s="96">
        <f t="shared" si="19"/>
        <v>0</v>
      </c>
      <c r="X72" s="96">
        <f t="shared" si="19"/>
        <v>0</v>
      </c>
      <c r="Y72" s="96">
        <f t="shared" si="19"/>
        <v>0</v>
      </c>
      <c r="Z72" s="96">
        <f t="shared" si="19"/>
        <v>0</v>
      </c>
      <c r="AA72" s="96">
        <f t="shared" si="19"/>
        <v>0</v>
      </c>
      <c r="AB72" s="96">
        <f t="shared" si="19"/>
        <v>0</v>
      </c>
      <c r="AC72" s="96">
        <f t="shared" si="19"/>
        <v>0</v>
      </c>
      <c r="AD72" s="96">
        <f t="shared" si="19"/>
        <v>0</v>
      </c>
      <c r="AE72" s="96">
        <f t="shared" si="19"/>
        <v>0</v>
      </c>
      <c r="AF72" s="96">
        <f t="shared" si="19"/>
        <v>0</v>
      </c>
      <c r="AG72" s="96">
        <f t="shared" si="19"/>
        <v>0</v>
      </c>
      <c r="AH72" s="96">
        <f t="shared" si="19"/>
        <v>0</v>
      </c>
      <c r="AI72" s="96">
        <f t="shared" si="19"/>
        <v>0</v>
      </c>
      <c r="AJ72" s="96">
        <f t="shared" si="19"/>
        <v>0</v>
      </c>
      <c r="AK72" s="96">
        <f t="shared" si="19"/>
        <v>0</v>
      </c>
      <c r="AL72" s="43">
        <f t="shared" si="19"/>
        <v>0</v>
      </c>
      <c r="AM72" s="65">
        <f t="shared" si="2"/>
        <v>0</v>
      </c>
    </row>
    <row r="73" spans="1:39" x14ac:dyDescent="0.15">
      <c r="A73" s="110">
        <v>41</v>
      </c>
      <c r="B73" s="44" t="s">
        <v>19</v>
      </c>
      <c r="C73" s="77">
        <f t="shared" ref="C73:AL73" si="20">+C$53*C23</f>
        <v>0</v>
      </c>
      <c r="D73" s="97">
        <f t="shared" si="20"/>
        <v>0</v>
      </c>
      <c r="E73" s="97">
        <f t="shared" si="20"/>
        <v>0</v>
      </c>
      <c r="F73" s="97">
        <f t="shared" si="20"/>
        <v>0</v>
      </c>
      <c r="G73" s="97">
        <f t="shared" si="20"/>
        <v>0</v>
      </c>
      <c r="H73" s="97">
        <f t="shared" si="20"/>
        <v>0</v>
      </c>
      <c r="I73" s="97">
        <f t="shared" si="20"/>
        <v>0</v>
      </c>
      <c r="J73" s="97">
        <f t="shared" si="20"/>
        <v>0</v>
      </c>
      <c r="K73" s="97">
        <f t="shared" si="20"/>
        <v>0</v>
      </c>
      <c r="L73" s="97">
        <f t="shared" si="20"/>
        <v>0</v>
      </c>
      <c r="M73" s="97">
        <f t="shared" si="20"/>
        <v>0</v>
      </c>
      <c r="N73" s="97">
        <f t="shared" si="20"/>
        <v>0</v>
      </c>
      <c r="O73" s="97">
        <f t="shared" si="20"/>
        <v>0</v>
      </c>
      <c r="P73" s="97">
        <f t="shared" si="20"/>
        <v>0</v>
      </c>
      <c r="Q73" s="97">
        <f t="shared" si="20"/>
        <v>0</v>
      </c>
      <c r="R73" s="97">
        <f t="shared" si="20"/>
        <v>0</v>
      </c>
      <c r="S73" s="97">
        <f t="shared" si="20"/>
        <v>0</v>
      </c>
      <c r="T73" s="97">
        <f t="shared" si="20"/>
        <v>0</v>
      </c>
      <c r="U73" s="97">
        <f t="shared" si="20"/>
        <v>0</v>
      </c>
      <c r="V73" s="97">
        <f t="shared" si="20"/>
        <v>0</v>
      </c>
      <c r="W73" s="97">
        <f t="shared" si="20"/>
        <v>0</v>
      </c>
      <c r="X73" s="97">
        <f t="shared" si="20"/>
        <v>0</v>
      </c>
      <c r="Y73" s="97">
        <f t="shared" si="20"/>
        <v>0</v>
      </c>
      <c r="Z73" s="97">
        <f t="shared" si="20"/>
        <v>0</v>
      </c>
      <c r="AA73" s="97">
        <f t="shared" si="20"/>
        <v>0</v>
      </c>
      <c r="AB73" s="97">
        <f t="shared" si="20"/>
        <v>0</v>
      </c>
      <c r="AC73" s="97">
        <f t="shared" si="20"/>
        <v>0</v>
      </c>
      <c r="AD73" s="97">
        <f t="shared" si="20"/>
        <v>0</v>
      </c>
      <c r="AE73" s="97">
        <f t="shared" si="20"/>
        <v>0</v>
      </c>
      <c r="AF73" s="97">
        <f t="shared" si="20"/>
        <v>0</v>
      </c>
      <c r="AG73" s="97">
        <f t="shared" si="20"/>
        <v>0</v>
      </c>
      <c r="AH73" s="97">
        <f t="shared" si="20"/>
        <v>0</v>
      </c>
      <c r="AI73" s="97">
        <f t="shared" si="20"/>
        <v>0</v>
      </c>
      <c r="AJ73" s="97">
        <f t="shared" si="20"/>
        <v>0</v>
      </c>
      <c r="AK73" s="97">
        <f t="shared" si="20"/>
        <v>0</v>
      </c>
      <c r="AL73" s="44">
        <f t="shared" si="20"/>
        <v>0</v>
      </c>
      <c r="AM73" s="74">
        <f t="shared" si="2"/>
        <v>0</v>
      </c>
    </row>
    <row r="74" spans="1:39" x14ac:dyDescent="0.15">
      <c r="A74" s="109">
        <v>46</v>
      </c>
      <c r="B74" s="43" t="s">
        <v>20</v>
      </c>
      <c r="C74" s="96">
        <f t="shared" ref="C74:AL74" si="21">+C$53*C24</f>
        <v>0</v>
      </c>
      <c r="D74" s="96">
        <f t="shared" si="21"/>
        <v>0</v>
      </c>
      <c r="E74" s="96">
        <f t="shared" si="21"/>
        <v>0</v>
      </c>
      <c r="F74" s="96">
        <f t="shared" si="21"/>
        <v>0</v>
      </c>
      <c r="G74" s="96">
        <f t="shared" si="21"/>
        <v>0</v>
      </c>
      <c r="H74" s="96">
        <f t="shared" si="21"/>
        <v>0</v>
      </c>
      <c r="I74" s="96">
        <f t="shared" si="21"/>
        <v>0</v>
      </c>
      <c r="J74" s="96">
        <f t="shared" si="21"/>
        <v>0</v>
      </c>
      <c r="K74" s="96">
        <f t="shared" si="21"/>
        <v>0</v>
      </c>
      <c r="L74" s="96">
        <f t="shared" si="21"/>
        <v>0</v>
      </c>
      <c r="M74" s="96">
        <f t="shared" si="21"/>
        <v>0</v>
      </c>
      <c r="N74" s="96">
        <f t="shared" si="21"/>
        <v>0</v>
      </c>
      <c r="O74" s="96">
        <f t="shared" si="21"/>
        <v>0</v>
      </c>
      <c r="P74" s="96">
        <f t="shared" si="21"/>
        <v>0</v>
      </c>
      <c r="Q74" s="96">
        <f t="shared" si="21"/>
        <v>0</v>
      </c>
      <c r="R74" s="96">
        <f t="shared" si="21"/>
        <v>0</v>
      </c>
      <c r="S74" s="96">
        <f t="shared" si="21"/>
        <v>0</v>
      </c>
      <c r="T74" s="96">
        <f t="shared" si="21"/>
        <v>0</v>
      </c>
      <c r="U74" s="96">
        <f t="shared" si="21"/>
        <v>0</v>
      </c>
      <c r="V74" s="96">
        <f t="shared" si="21"/>
        <v>0</v>
      </c>
      <c r="W74" s="96">
        <f t="shared" si="21"/>
        <v>0</v>
      </c>
      <c r="X74" s="96">
        <f t="shared" si="21"/>
        <v>0</v>
      </c>
      <c r="Y74" s="96">
        <f t="shared" si="21"/>
        <v>0</v>
      </c>
      <c r="Z74" s="96">
        <f t="shared" si="21"/>
        <v>0</v>
      </c>
      <c r="AA74" s="96">
        <f t="shared" si="21"/>
        <v>0</v>
      </c>
      <c r="AB74" s="96">
        <f t="shared" si="21"/>
        <v>0</v>
      </c>
      <c r="AC74" s="96">
        <f t="shared" si="21"/>
        <v>0</v>
      </c>
      <c r="AD74" s="96">
        <f t="shared" si="21"/>
        <v>0</v>
      </c>
      <c r="AE74" s="96">
        <f t="shared" si="21"/>
        <v>0</v>
      </c>
      <c r="AF74" s="96">
        <f t="shared" si="21"/>
        <v>0</v>
      </c>
      <c r="AG74" s="96">
        <f t="shared" si="21"/>
        <v>0</v>
      </c>
      <c r="AH74" s="96">
        <f t="shared" si="21"/>
        <v>0</v>
      </c>
      <c r="AI74" s="96">
        <f t="shared" si="21"/>
        <v>0</v>
      </c>
      <c r="AJ74" s="96">
        <f t="shared" si="21"/>
        <v>0</v>
      </c>
      <c r="AK74" s="96">
        <f t="shared" si="21"/>
        <v>0</v>
      </c>
      <c r="AL74" s="43">
        <f t="shared" si="21"/>
        <v>0</v>
      </c>
      <c r="AM74" s="65">
        <f t="shared" si="2"/>
        <v>0</v>
      </c>
    </row>
    <row r="75" spans="1:39" x14ac:dyDescent="0.15">
      <c r="A75" s="109">
        <v>47</v>
      </c>
      <c r="B75" s="43" t="s">
        <v>237</v>
      </c>
      <c r="C75" s="96">
        <f t="shared" ref="C75:AL75" si="22">+C$53*C25</f>
        <v>0</v>
      </c>
      <c r="D75" s="96">
        <f t="shared" si="22"/>
        <v>0</v>
      </c>
      <c r="E75" s="96">
        <f t="shared" si="22"/>
        <v>0</v>
      </c>
      <c r="F75" s="96">
        <f t="shared" si="22"/>
        <v>0</v>
      </c>
      <c r="G75" s="96">
        <f t="shared" si="22"/>
        <v>0</v>
      </c>
      <c r="H75" s="96">
        <f t="shared" si="22"/>
        <v>0</v>
      </c>
      <c r="I75" s="96">
        <f t="shared" si="22"/>
        <v>0</v>
      </c>
      <c r="J75" s="96">
        <f t="shared" si="22"/>
        <v>0</v>
      </c>
      <c r="K75" s="96">
        <f t="shared" si="22"/>
        <v>0</v>
      </c>
      <c r="L75" s="96">
        <f t="shared" si="22"/>
        <v>0</v>
      </c>
      <c r="M75" s="96">
        <f t="shared" si="22"/>
        <v>0</v>
      </c>
      <c r="N75" s="96">
        <f t="shared" si="22"/>
        <v>0</v>
      </c>
      <c r="O75" s="96">
        <f t="shared" si="22"/>
        <v>0</v>
      </c>
      <c r="P75" s="96">
        <f t="shared" si="22"/>
        <v>0</v>
      </c>
      <c r="Q75" s="96">
        <f t="shared" si="22"/>
        <v>0</v>
      </c>
      <c r="R75" s="96">
        <f t="shared" si="22"/>
        <v>0</v>
      </c>
      <c r="S75" s="96">
        <f t="shared" si="22"/>
        <v>0</v>
      </c>
      <c r="T75" s="96">
        <f t="shared" si="22"/>
        <v>0</v>
      </c>
      <c r="U75" s="96">
        <f t="shared" si="22"/>
        <v>0</v>
      </c>
      <c r="V75" s="96">
        <f t="shared" si="22"/>
        <v>0</v>
      </c>
      <c r="W75" s="96">
        <f t="shared" si="22"/>
        <v>0</v>
      </c>
      <c r="X75" s="96">
        <f t="shared" si="22"/>
        <v>0</v>
      </c>
      <c r="Y75" s="96">
        <f t="shared" si="22"/>
        <v>0</v>
      </c>
      <c r="Z75" s="96">
        <f t="shared" si="22"/>
        <v>0</v>
      </c>
      <c r="AA75" s="96">
        <f t="shared" si="22"/>
        <v>0</v>
      </c>
      <c r="AB75" s="96">
        <f t="shared" si="22"/>
        <v>0</v>
      </c>
      <c r="AC75" s="96">
        <f t="shared" si="22"/>
        <v>0</v>
      </c>
      <c r="AD75" s="96">
        <f t="shared" si="22"/>
        <v>0</v>
      </c>
      <c r="AE75" s="96">
        <f t="shared" si="22"/>
        <v>0</v>
      </c>
      <c r="AF75" s="96">
        <f t="shared" si="22"/>
        <v>0</v>
      </c>
      <c r="AG75" s="96">
        <f t="shared" si="22"/>
        <v>0</v>
      </c>
      <c r="AH75" s="96">
        <f t="shared" si="22"/>
        <v>0</v>
      </c>
      <c r="AI75" s="96">
        <f t="shared" si="22"/>
        <v>0</v>
      </c>
      <c r="AJ75" s="96">
        <f t="shared" si="22"/>
        <v>0</v>
      </c>
      <c r="AK75" s="96">
        <f t="shared" si="22"/>
        <v>0</v>
      </c>
      <c r="AL75" s="43">
        <f t="shared" si="22"/>
        <v>0</v>
      </c>
      <c r="AM75" s="65">
        <f t="shared" si="2"/>
        <v>0</v>
      </c>
    </row>
    <row r="76" spans="1:39" x14ac:dyDescent="0.15">
      <c r="A76" s="109">
        <v>48</v>
      </c>
      <c r="B76" s="43" t="s">
        <v>238</v>
      </c>
      <c r="C76" s="96">
        <f t="shared" ref="C76:AL76" si="23">+C$53*C26</f>
        <v>0</v>
      </c>
      <c r="D76" s="96">
        <f t="shared" si="23"/>
        <v>0</v>
      </c>
      <c r="E76" s="96">
        <f t="shared" si="23"/>
        <v>0</v>
      </c>
      <c r="F76" s="96">
        <f t="shared" si="23"/>
        <v>0</v>
      </c>
      <c r="G76" s="96">
        <f t="shared" si="23"/>
        <v>0</v>
      </c>
      <c r="H76" s="96">
        <f t="shared" si="23"/>
        <v>0</v>
      </c>
      <c r="I76" s="96">
        <f t="shared" si="23"/>
        <v>0</v>
      </c>
      <c r="J76" s="96">
        <f t="shared" si="23"/>
        <v>0</v>
      </c>
      <c r="K76" s="96">
        <f t="shared" si="23"/>
        <v>0</v>
      </c>
      <c r="L76" s="96">
        <f t="shared" si="23"/>
        <v>0</v>
      </c>
      <c r="M76" s="96">
        <f t="shared" si="23"/>
        <v>0</v>
      </c>
      <c r="N76" s="96">
        <f t="shared" si="23"/>
        <v>0</v>
      </c>
      <c r="O76" s="96">
        <f t="shared" si="23"/>
        <v>0</v>
      </c>
      <c r="P76" s="96">
        <f t="shared" si="23"/>
        <v>0</v>
      </c>
      <c r="Q76" s="96">
        <f t="shared" si="23"/>
        <v>0</v>
      </c>
      <c r="R76" s="96">
        <f t="shared" si="23"/>
        <v>0</v>
      </c>
      <c r="S76" s="96">
        <f t="shared" si="23"/>
        <v>0</v>
      </c>
      <c r="T76" s="96">
        <f t="shared" si="23"/>
        <v>0</v>
      </c>
      <c r="U76" s="96">
        <f t="shared" si="23"/>
        <v>0</v>
      </c>
      <c r="V76" s="96">
        <f t="shared" si="23"/>
        <v>0</v>
      </c>
      <c r="W76" s="96">
        <f t="shared" si="23"/>
        <v>0</v>
      </c>
      <c r="X76" s="96">
        <f t="shared" si="23"/>
        <v>0</v>
      </c>
      <c r="Y76" s="96">
        <f t="shared" si="23"/>
        <v>0</v>
      </c>
      <c r="Z76" s="96">
        <f t="shared" si="23"/>
        <v>0</v>
      </c>
      <c r="AA76" s="96">
        <f t="shared" si="23"/>
        <v>0</v>
      </c>
      <c r="AB76" s="96">
        <f t="shared" si="23"/>
        <v>0</v>
      </c>
      <c r="AC76" s="96">
        <f t="shared" si="23"/>
        <v>0</v>
      </c>
      <c r="AD76" s="96">
        <f t="shared" si="23"/>
        <v>0</v>
      </c>
      <c r="AE76" s="96">
        <f t="shared" si="23"/>
        <v>0</v>
      </c>
      <c r="AF76" s="96">
        <f t="shared" si="23"/>
        <v>0</v>
      </c>
      <c r="AG76" s="96">
        <f t="shared" si="23"/>
        <v>0</v>
      </c>
      <c r="AH76" s="96">
        <f t="shared" si="23"/>
        <v>0</v>
      </c>
      <c r="AI76" s="96">
        <f t="shared" si="23"/>
        <v>0</v>
      </c>
      <c r="AJ76" s="96">
        <f t="shared" si="23"/>
        <v>0</v>
      </c>
      <c r="AK76" s="96">
        <f t="shared" si="23"/>
        <v>0</v>
      </c>
      <c r="AL76" s="43">
        <f t="shared" si="23"/>
        <v>0</v>
      </c>
      <c r="AM76" s="65">
        <f t="shared" si="2"/>
        <v>0</v>
      </c>
    </row>
    <row r="77" spans="1:39" x14ac:dyDescent="0.15">
      <c r="A77" s="109">
        <v>51</v>
      </c>
      <c r="B77" s="43" t="s">
        <v>21</v>
      </c>
      <c r="C77" s="96">
        <f t="shared" ref="C77:AL77" si="24">+C$53*C27</f>
        <v>0</v>
      </c>
      <c r="D77" s="96">
        <f t="shared" si="24"/>
        <v>0</v>
      </c>
      <c r="E77" s="96">
        <f t="shared" si="24"/>
        <v>0</v>
      </c>
      <c r="F77" s="96">
        <f t="shared" si="24"/>
        <v>0</v>
      </c>
      <c r="G77" s="96">
        <f t="shared" si="24"/>
        <v>0</v>
      </c>
      <c r="H77" s="96">
        <f t="shared" si="24"/>
        <v>0</v>
      </c>
      <c r="I77" s="96">
        <f t="shared" si="24"/>
        <v>0</v>
      </c>
      <c r="J77" s="96">
        <f t="shared" si="24"/>
        <v>0</v>
      </c>
      <c r="K77" s="96">
        <f t="shared" si="24"/>
        <v>0</v>
      </c>
      <c r="L77" s="96">
        <f t="shared" si="24"/>
        <v>0</v>
      </c>
      <c r="M77" s="96">
        <f t="shared" si="24"/>
        <v>0</v>
      </c>
      <c r="N77" s="96">
        <f t="shared" si="24"/>
        <v>0</v>
      </c>
      <c r="O77" s="96">
        <f t="shared" si="24"/>
        <v>0</v>
      </c>
      <c r="P77" s="96">
        <f t="shared" si="24"/>
        <v>0</v>
      </c>
      <c r="Q77" s="96">
        <f t="shared" si="24"/>
        <v>0</v>
      </c>
      <c r="R77" s="96">
        <f t="shared" si="24"/>
        <v>0</v>
      </c>
      <c r="S77" s="96">
        <f t="shared" si="24"/>
        <v>0</v>
      </c>
      <c r="T77" s="96">
        <f t="shared" si="24"/>
        <v>0</v>
      </c>
      <c r="U77" s="96">
        <f t="shared" si="24"/>
        <v>0</v>
      </c>
      <c r="V77" s="96">
        <f t="shared" si="24"/>
        <v>0</v>
      </c>
      <c r="W77" s="96">
        <f t="shared" si="24"/>
        <v>0</v>
      </c>
      <c r="X77" s="96">
        <f t="shared" si="24"/>
        <v>0</v>
      </c>
      <c r="Y77" s="96">
        <f t="shared" si="24"/>
        <v>0</v>
      </c>
      <c r="Z77" s="96">
        <f t="shared" si="24"/>
        <v>0</v>
      </c>
      <c r="AA77" s="96">
        <f t="shared" si="24"/>
        <v>0</v>
      </c>
      <c r="AB77" s="96">
        <f t="shared" si="24"/>
        <v>0</v>
      </c>
      <c r="AC77" s="96">
        <f t="shared" si="24"/>
        <v>0</v>
      </c>
      <c r="AD77" s="96">
        <f t="shared" si="24"/>
        <v>0</v>
      </c>
      <c r="AE77" s="96">
        <f t="shared" si="24"/>
        <v>0</v>
      </c>
      <c r="AF77" s="96">
        <f t="shared" si="24"/>
        <v>0</v>
      </c>
      <c r="AG77" s="96">
        <f t="shared" si="24"/>
        <v>0</v>
      </c>
      <c r="AH77" s="96">
        <f t="shared" si="24"/>
        <v>0</v>
      </c>
      <c r="AI77" s="96">
        <f t="shared" si="24"/>
        <v>0</v>
      </c>
      <c r="AJ77" s="96">
        <f t="shared" si="24"/>
        <v>0</v>
      </c>
      <c r="AK77" s="96">
        <f t="shared" si="24"/>
        <v>0</v>
      </c>
      <c r="AL77" s="43">
        <f t="shared" si="24"/>
        <v>0</v>
      </c>
      <c r="AM77" s="65">
        <f t="shared" si="2"/>
        <v>0</v>
      </c>
    </row>
    <row r="78" spans="1:39" x14ac:dyDescent="0.15">
      <c r="A78" s="110">
        <v>53</v>
      </c>
      <c r="B78" s="44" t="s">
        <v>22</v>
      </c>
      <c r="C78" s="96">
        <f t="shared" ref="C78:AL78" si="25">+C$53*C28</f>
        <v>0</v>
      </c>
      <c r="D78" s="96">
        <f t="shared" si="25"/>
        <v>0</v>
      </c>
      <c r="E78" s="96">
        <f t="shared" si="25"/>
        <v>0</v>
      </c>
      <c r="F78" s="96">
        <f t="shared" si="25"/>
        <v>0</v>
      </c>
      <c r="G78" s="96">
        <f t="shared" si="25"/>
        <v>0</v>
      </c>
      <c r="H78" s="96">
        <f t="shared" si="25"/>
        <v>0</v>
      </c>
      <c r="I78" s="96">
        <f t="shared" si="25"/>
        <v>0</v>
      </c>
      <c r="J78" s="96">
        <f t="shared" si="25"/>
        <v>0</v>
      </c>
      <c r="K78" s="96">
        <f t="shared" si="25"/>
        <v>0</v>
      </c>
      <c r="L78" s="96">
        <f t="shared" si="25"/>
        <v>0</v>
      </c>
      <c r="M78" s="96">
        <f t="shared" si="25"/>
        <v>0</v>
      </c>
      <c r="N78" s="96">
        <f t="shared" si="25"/>
        <v>0</v>
      </c>
      <c r="O78" s="96">
        <f t="shared" si="25"/>
        <v>0</v>
      </c>
      <c r="P78" s="96">
        <f t="shared" si="25"/>
        <v>0</v>
      </c>
      <c r="Q78" s="96">
        <f t="shared" si="25"/>
        <v>0</v>
      </c>
      <c r="R78" s="96">
        <f t="shared" si="25"/>
        <v>0</v>
      </c>
      <c r="S78" s="96">
        <f t="shared" si="25"/>
        <v>0</v>
      </c>
      <c r="T78" s="96">
        <f t="shared" si="25"/>
        <v>0</v>
      </c>
      <c r="U78" s="96">
        <f t="shared" si="25"/>
        <v>0</v>
      </c>
      <c r="V78" s="96">
        <f t="shared" si="25"/>
        <v>0</v>
      </c>
      <c r="W78" s="96">
        <f t="shared" si="25"/>
        <v>0</v>
      </c>
      <c r="X78" s="96">
        <f t="shared" si="25"/>
        <v>0</v>
      </c>
      <c r="Y78" s="96">
        <f t="shared" si="25"/>
        <v>0</v>
      </c>
      <c r="Z78" s="96">
        <f t="shared" si="25"/>
        <v>0</v>
      </c>
      <c r="AA78" s="96">
        <f t="shared" si="25"/>
        <v>0</v>
      </c>
      <c r="AB78" s="96">
        <f t="shared" si="25"/>
        <v>0</v>
      </c>
      <c r="AC78" s="96">
        <f t="shared" si="25"/>
        <v>0</v>
      </c>
      <c r="AD78" s="96">
        <f t="shared" si="25"/>
        <v>0</v>
      </c>
      <c r="AE78" s="96">
        <f t="shared" si="25"/>
        <v>0</v>
      </c>
      <c r="AF78" s="96">
        <f t="shared" si="25"/>
        <v>0</v>
      </c>
      <c r="AG78" s="96">
        <f t="shared" si="25"/>
        <v>0</v>
      </c>
      <c r="AH78" s="96">
        <f t="shared" si="25"/>
        <v>0</v>
      </c>
      <c r="AI78" s="96">
        <f t="shared" si="25"/>
        <v>0</v>
      </c>
      <c r="AJ78" s="96">
        <f t="shared" si="25"/>
        <v>0</v>
      </c>
      <c r="AK78" s="96">
        <f t="shared" si="25"/>
        <v>0</v>
      </c>
      <c r="AL78" s="43">
        <f t="shared" si="25"/>
        <v>0</v>
      </c>
      <c r="AM78" s="65">
        <f t="shared" si="2"/>
        <v>0</v>
      </c>
    </row>
    <row r="79" spans="1:39" x14ac:dyDescent="0.15">
      <c r="A79" s="109">
        <v>55</v>
      </c>
      <c r="B79" s="43" t="s">
        <v>23</v>
      </c>
      <c r="C79" s="76">
        <f t="shared" ref="C79:AL79" si="26">+C$53*C29</f>
        <v>0</v>
      </c>
      <c r="D79" s="95">
        <f t="shared" si="26"/>
        <v>0</v>
      </c>
      <c r="E79" s="95">
        <f t="shared" si="26"/>
        <v>0</v>
      </c>
      <c r="F79" s="95">
        <f t="shared" si="26"/>
        <v>0</v>
      </c>
      <c r="G79" s="95">
        <f t="shared" si="26"/>
        <v>0</v>
      </c>
      <c r="H79" s="95">
        <f t="shared" si="26"/>
        <v>0</v>
      </c>
      <c r="I79" s="95">
        <f t="shared" si="26"/>
        <v>0</v>
      </c>
      <c r="J79" s="95">
        <f t="shared" si="26"/>
        <v>0</v>
      </c>
      <c r="K79" s="95">
        <f t="shared" si="26"/>
        <v>0</v>
      </c>
      <c r="L79" s="95">
        <f t="shared" si="26"/>
        <v>0</v>
      </c>
      <c r="M79" s="95">
        <f t="shared" si="26"/>
        <v>0</v>
      </c>
      <c r="N79" s="95">
        <f t="shared" si="26"/>
        <v>0</v>
      </c>
      <c r="O79" s="95">
        <f t="shared" si="26"/>
        <v>0</v>
      </c>
      <c r="P79" s="95">
        <f t="shared" si="26"/>
        <v>0</v>
      </c>
      <c r="Q79" s="95">
        <f t="shared" si="26"/>
        <v>0</v>
      </c>
      <c r="R79" s="95">
        <f t="shared" si="26"/>
        <v>0</v>
      </c>
      <c r="S79" s="95">
        <f t="shared" si="26"/>
        <v>0</v>
      </c>
      <c r="T79" s="95">
        <f t="shared" si="26"/>
        <v>0</v>
      </c>
      <c r="U79" s="95">
        <f t="shared" si="26"/>
        <v>0</v>
      </c>
      <c r="V79" s="95">
        <f t="shared" si="26"/>
        <v>0</v>
      </c>
      <c r="W79" s="95">
        <f t="shared" si="26"/>
        <v>0</v>
      </c>
      <c r="X79" s="95">
        <f t="shared" si="26"/>
        <v>0</v>
      </c>
      <c r="Y79" s="95">
        <f t="shared" si="26"/>
        <v>0</v>
      </c>
      <c r="Z79" s="95">
        <f t="shared" si="26"/>
        <v>0</v>
      </c>
      <c r="AA79" s="95">
        <f t="shared" si="26"/>
        <v>0</v>
      </c>
      <c r="AB79" s="95">
        <f t="shared" si="26"/>
        <v>0</v>
      </c>
      <c r="AC79" s="95">
        <f t="shared" si="26"/>
        <v>0</v>
      </c>
      <c r="AD79" s="95">
        <f t="shared" si="26"/>
        <v>0</v>
      </c>
      <c r="AE79" s="95">
        <f t="shared" si="26"/>
        <v>0</v>
      </c>
      <c r="AF79" s="95">
        <f t="shared" si="26"/>
        <v>0</v>
      </c>
      <c r="AG79" s="95">
        <f t="shared" si="26"/>
        <v>0</v>
      </c>
      <c r="AH79" s="95">
        <f t="shared" si="26"/>
        <v>0</v>
      </c>
      <c r="AI79" s="95">
        <f t="shared" si="26"/>
        <v>0</v>
      </c>
      <c r="AJ79" s="95">
        <f t="shared" si="26"/>
        <v>0</v>
      </c>
      <c r="AK79" s="95">
        <f t="shared" si="26"/>
        <v>0</v>
      </c>
      <c r="AL79" s="98">
        <f t="shared" si="26"/>
        <v>0</v>
      </c>
      <c r="AM79" s="73">
        <f t="shared" si="2"/>
        <v>0</v>
      </c>
    </row>
    <row r="80" spans="1:39" x14ac:dyDescent="0.15">
      <c r="A80" s="109">
        <v>57</v>
      </c>
      <c r="B80" s="43" t="s">
        <v>247</v>
      </c>
      <c r="C80" s="69">
        <f t="shared" ref="C80:AL80" si="27">+C$53*C30</f>
        <v>0</v>
      </c>
      <c r="D80" s="96">
        <f t="shared" si="27"/>
        <v>0</v>
      </c>
      <c r="E80" s="96">
        <f t="shared" si="27"/>
        <v>0</v>
      </c>
      <c r="F80" s="96">
        <f t="shared" si="27"/>
        <v>0</v>
      </c>
      <c r="G80" s="96">
        <f t="shared" si="27"/>
        <v>0</v>
      </c>
      <c r="H80" s="96">
        <f t="shared" si="27"/>
        <v>0</v>
      </c>
      <c r="I80" s="96">
        <f t="shared" si="27"/>
        <v>0</v>
      </c>
      <c r="J80" s="96">
        <f t="shared" si="27"/>
        <v>0</v>
      </c>
      <c r="K80" s="96">
        <f t="shared" si="27"/>
        <v>0</v>
      </c>
      <c r="L80" s="96">
        <f t="shared" si="27"/>
        <v>0</v>
      </c>
      <c r="M80" s="96">
        <f t="shared" si="27"/>
        <v>0</v>
      </c>
      <c r="N80" s="96">
        <f t="shared" si="27"/>
        <v>0</v>
      </c>
      <c r="O80" s="96">
        <f t="shared" si="27"/>
        <v>0</v>
      </c>
      <c r="P80" s="96">
        <f t="shared" si="27"/>
        <v>0</v>
      </c>
      <c r="Q80" s="96">
        <f t="shared" si="27"/>
        <v>0</v>
      </c>
      <c r="R80" s="96">
        <f t="shared" si="27"/>
        <v>0</v>
      </c>
      <c r="S80" s="96">
        <f t="shared" si="27"/>
        <v>0</v>
      </c>
      <c r="T80" s="96">
        <f t="shared" si="27"/>
        <v>0</v>
      </c>
      <c r="U80" s="96">
        <f t="shared" si="27"/>
        <v>0</v>
      </c>
      <c r="V80" s="96">
        <f t="shared" si="27"/>
        <v>0</v>
      </c>
      <c r="W80" s="96">
        <f t="shared" si="27"/>
        <v>0</v>
      </c>
      <c r="X80" s="96">
        <f t="shared" si="27"/>
        <v>0</v>
      </c>
      <c r="Y80" s="96">
        <f t="shared" si="27"/>
        <v>0</v>
      </c>
      <c r="Z80" s="96">
        <f t="shared" si="27"/>
        <v>0</v>
      </c>
      <c r="AA80" s="96">
        <f t="shared" si="27"/>
        <v>0</v>
      </c>
      <c r="AB80" s="96">
        <f t="shared" si="27"/>
        <v>0</v>
      </c>
      <c r="AC80" s="96">
        <f t="shared" si="27"/>
        <v>0</v>
      </c>
      <c r="AD80" s="96">
        <f t="shared" si="27"/>
        <v>0</v>
      </c>
      <c r="AE80" s="96">
        <f t="shared" si="27"/>
        <v>0</v>
      </c>
      <c r="AF80" s="96">
        <f t="shared" si="27"/>
        <v>0</v>
      </c>
      <c r="AG80" s="96">
        <f t="shared" si="27"/>
        <v>0</v>
      </c>
      <c r="AH80" s="96">
        <f t="shared" si="27"/>
        <v>0</v>
      </c>
      <c r="AI80" s="96">
        <f t="shared" si="27"/>
        <v>0</v>
      </c>
      <c r="AJ80" s="96">
        <f t="shared" si="27"/>
        <v>0</v>
      </c>
      <c r="AK80" s="96">
        <f t="shared" si="27"/>
        <v>0</v>
      </c>
      <c r="AL80" s="43">
        <f t="shared" si="27"/>
        <v>0</v>
      </c>
      <c r="AM80" s="65">
        <f t="shared" si="2"/>
        <v>0</v>
      </c>
    </row>
    <row r="81" spans="1:39" x14ac:dyDescent="0.15">
      <c r="A81" s="109">
        <v>59</v>
      </c>
      <c r="B81" s="43" t="s">
        <v>25</v>
      </c>
      <c r="C81" s="69">
        <f t="shared" ref="C81:AL81" si="28">+C$53*C31</f>
        <v>0</v>
      </c>
      <c r="D81" s="96">
        <f t="shared" si="28"/>
        <v>0</v>
      </c>
      <c r="E81" s="96">
        <f t="shared" si="28"/>
        <v>0</v>
      </c>
      <c r="F81" s="96">
        <f t="shared" si="28"/>
        <v>0</v>
      </c>
      <c r="G81" s="96">
        <f t="shared" si="28"/>
        <v>0</v>
      </c>
      <c r="H81" s="96">
        <f t="shared" si="28"/>
        <v>0</v>
      </c>
      <c r="I81" s="96">
        <f t="shared" si="28"/>
        <v>0</v>
      </c>
      <c r="J81" s="96">
        <f t="shared" si="28"/>
        <v>0</v>
      </c>
      <c r="K81" s="96">
        <f t="shared" si="28"/>
        <v>0</v>
      </c>
      <c r="L81" s="96">
        <f t="shared" si="28"/>
        <v>0</v>
      </c>
      <c r="M81" s="96">
        <f t="shared" si="28"/>
        <v>0</v>
      </c>
      <c r="N81" s="96">
        <f t="shared" si="28"/>
        <v>0</v>
      </c>
      <c r="O81" s="96">
        <f t="shared" si="28"/>
        <v>0</v>
      </c>
      <c r="P81" s="96">
        <f t="shared" si="28"/>
        <v>0</v>
      </c>
      <c r="Q81" s="96">
        <f t="shared" si="28"/>
        <v>0</v>
      </c>
      <c r="R81" s="96">
        <f t="shared" si="28"/>
        <v>0</v>
      </c>
      <c r="S81" s="96">
        <f t="shared" si="28"/>
        <v>0</v>
      </c>
      <c r="T81" s="96">
        <f t="shared" si="28"/>
        <v>0</v>
      </c>
      <c r="U81" s="96">
        <f t="shared" si="28"/>
        <v>0</v>
      </c>
      <c r="V81" s="96">
        <f t="shared" si="28"/>
        <v>0</v>
      </c>
      <c r="W81" s="96">
        <f t="shared" si="28"/>
        <v>0</v>
      </c>
      <c r="X81" s="96">
        <f t="shared" si="28"/>
        <v>0</v>
      </c>
      <c r="Y81" s="96">
        <f t="shared" si="28"/>
        <v>0</v>
      </c>
      <c r="Z81" s="96">
        <f t="shared" si="28"/>
        <v>0</v>
      </c>
      <c r="AA81" s="96">
        <f t="shared" si="28"/>
        <v>0</v>
      </c>
      <c r="AB81" s="96">
        <f t="shared" si="28"/>
        <v>0</v>
      </c>
      <c r="AC81" s="96">
        <f t="shared" si="28"/>
        <v>0</v>
      </c>
      <c r="AD81" s="96">
        <f t="shared" si="28"/>
        <v>0</v>
      </c>
      <c r="AE81" s="96">
        <f t="shared" si="28"/>
        <v>0</v>
      </c>
      <c r="AF81" s="96">
        <f t="shared" si="28"/>
        <v>0</v>
      </c>
      <c r="AG81" s="96">
        <f t="shared" si="28"/>
        <v>0</v>
      </c>
      <c r="AH81" s="96">
        <f t="shared" si="28"/>
        <v>0</v>
      </c>
      <c r="AI81" s="96">
        <f t="shared" si="28"/>
        <v>0</v>
      </c>
      <c r="AJ81" s="96">
        <f t="shared" si="28"/>
        <v>0</v>
      </c>
      <c r="AK81" s="96">
        <f t="shared" si="28"/>
        <v>0</v>
      </c>
      <c r="AL81" s="43">
        <f t="shared" si="28"/>
        <v>0</v>
      </c>
      <c r="AM81" s="65">
        <f t="shared" si="2"/>
        <v>0</v>
      </c>
    </row>
    <row r="82" spans="1:39" x14ac:dyDescent="0.15">
      <c r="A82" s="109">
        <v>61</v>
      </c>
      <c r="B82" s="43" t="s">
        <v>26</v>
      </c>
      <c r="C82" s="69">
        <f t="shared" ref="C82:AL82" si="29">+C$53*C32</f>
        <v>0</v>
      </c>
      <c r="D82" s="96">
        <f t="shared" si="29"/>
        <v>0</v>
      </c>
      <c r="E82" s="96">
        <f t="shared" si="29"/>
        <v>0</v>
      </c>
      <c r="F82" s="96">
        <f t="shared" si="29"/>
        <v>0</v>
      </c>
      <c r="G82" s="96">
        <f t="shared" si="29"/>
        <v>0</v>
      </c>
      <c r="H82" s="96">
        <f t="shared" si="29"/>
        <v>0</v>
      </c>
      <c r="I82" s="96">
        <f t="shared" si="29"/>
        <v>0</v>
      </c>
      <c r="J82" s="96">
        <f t="shared" si="29"/>
        <v>0</v>
      </c>
      <c r="K82" s="96">
        <f t="shared" si="29"/>
        <v>0</v>
      </c>
      <c r="L82" s="96">
        <f t="shared" si="29"/>
        <v>0</v>
      </c>
      <c r="M82" s="96">
        <f t="shared" si="29"/>
        <v>0</v>
      </c>
      <c r="N82" s="96">
        <f t="shared" si="29"/>
        <v>0</v>
      </c>
      <c r="O82" s="96">
        <f t="shared" si="29"/>
        <v>0</v>
      </c>
      <c r="P82" s="96">
        <f t="shared" si="29"/>
        <v>0</v>
      </c>
      <c r="Q82" s="96">
        <f t="shared" si="29"/>
        <v>0</v>
      </c>
      <c r="R82" s="96">
        <f t="shared" si="29"/>
        <v>0</v>
      </c>
      <c r="S82" s="96">
        <f t="shared" si="29"/>
        <v>0</v>
      </c>
      <c r="T82" s="96">
        <f t="shared" si="29"/>
        <v>0</v>
      </c>
      <c r="U82" s="96">
        <f t="shared" si="29"/>
        <v>0</v>
      </c>
      <c r="V82" s="96">
        <f t="shared" si="29"/>
        <v>0</v>
      </c>
      <c r="W82" s="96">
        <f t="shared" si="29"/>
        <v>0</v>
      </c>
      <c r="X82" s="96">
        <f t="shared" si="29"/>
        <v>0</v>
      </c>
      <c r="Y82" s="96">
        <f t="shared" si="29"/>
        <v>0</v>
      </c>
      <c r="Z82" s="96">
        <f t="shared" si="29"/>
        <v>0</v>
      </c>
      <c r="AA82" s="96">
        <f t="shared" si="29"/>
        <v>0</v>
      </c>
      <c r="AB82" s="96">
        <f t="shared" si="29"/>
        <v>0</v>
      </c>
      <c r="AC82" s="96">
        <f t="shared" si="29"/>
        <v>0</v>
      </c>
      <c r="AD82" s="96">
        <f t="shared" si="29"/>
        <v>0</v>
      </c>
      <c r="AE82" s="96">
        <f t="shared" si="29"/>
        <v>0</v>
      </c>
      <c r="AF82" s="96">
        <f t="shared" si="29"/>
        <v>0</v>
      </c>
      <c r="AG82" s="96">
        <f t="shared" si="29"/>
        <v>0</v>
      </c>
      <c r="AH82" s="96">
        <f t="shared" si="29"/>
        <v>0</v>
      </c>
      <c r="AI82" s="96">
        <f t="shared" si="29"/>
        <v>0</v>
      </c>
      <c r="AJ82" s="96">
        <f t="shared" si="29"/>
        <v>0</v>
      </c>
      <c r="AK82" s="96">
        <f t="shared" si="29"/>
        <v>0</v>
      </c>
      <c r="AL82" s="43">
        <f t="shared" si="29"/>
        <v>0</v>
      </c>
      <c r="AM82" s="65">
        <f t="shared" si="2"/>
        <v>0</v>
      </c>
    </row>
    <row r="83" spans="1:39" x14ac:dyDescent="0.15">
      <c r="A83" s="110">
        <v>63</v>
      </c>
      <c r="B83" s="44" t="s">
        <v>27</v>
      </c>
      <c r="C83" s="77">
        <f t="shared" ref="C83:AL83" si="30">+C$53*C33</f>
        <v>0</v>
      </c>
      <c r="D83" s="97">
        <f t="shared" si="30"/>
        <v>0</v>
      </c>
      <c r="E83" s="97">
        <f t="shared" si="30"/>
        <v>0</v>
      </c>
      <c r="F83" s="97">
        <f t="shared" si="30"/>
        <v>0</v>
      </c>
      <c r="G83" s="97">
        <f t="shared" si="30"/>
        <v>0</v>
      </c>
      <c r="H83" s="97">
        <f t="shared" si="30"/>
        <v>0</v>
      </c>
      <c r="I83" s="97">
        <f t="shared" si="30"/>
        <v>0</v>
      </c>
      <c r="J83" s="97">
        <f t="shared" si="30"/>
        <v>0</v>
      </c>
      <c r="K83" s="97">
        <f t="shared" si="30"/>
        <v>0</v>
      </c>
      <c r="L83" s="97">
        <f t="shared" si="30"/>
        <v>0</v>
      </c>
      <c r="M83" s="97">
        <f t="shared" si="30"/>
        <v>0</v>
      </c>
      <c r="N83" s="97">
        <f t="shared" si="30"/>
        <v>0</v>
      </c>
      <c r="O83" s="97">
        <f t="shared" si="30"/>
        <v>0</v>
      </c>
      <c r="P83" s="97">
        <f t="shared" si="30"/>
        <v>0</v>
      </c>
      <c r="Q83" s="97">
        <f t="shared" si="30"/>
        <v>0</v>
      </c>
      <c r="R83" s="97">
        <f t="shared" si="30"/>
        <v>0</v>
      </c>
      <c r="S83" s="97">
        <f t="shared" si="30"/>
        <v>0</v>
      </c>
      <c r="T83" s="97">
        <f t="shared" si="30"/>
        <v>0</v>
      </c>
      <c r="U83" s="97">
        <f t="shared" si="30"/>
        <v>0</v>
      </c>
      <c r="V83" s="97">
        <f t="shared" si="30"/>
        <v>0</v>
      </c>
      <c r="W83" s="97">
        <f t="shared" si="30"/>
        <v>0</v>
      </c>
      <c r="X83" s="97">
        <f t="shared" si="30"/>
        <v>0</v>
      </c>
      <c r="Y83" s="97">
        <f t="shared" si="30"/>
        <v>0</v>
      </c>
      <c r="Z83" s="97">
        <f t="shared" si="30"/>
        <v>0</v>
      </c>
      <c r="AA83" s="97">
        <f t="shared" si="30"/>
        <v>0</v>
      </c>
      <c r="AB83" s="97">
        <f t="shared" si="30"/>
        <v>0</v>
      </c>
      <c r="AC83" s="97">
        <f t="shared" si="30"/>
        <v>0</v>
      </c>
      <c r="AD83" s="97">
        <f t="shared" si="30"/>
        <v>0</v>
      </c>
      <c r="AE83" s="97">
        <f t="shared" si="30"/>
        <v>0</v>
      </c>
      <c r="AF83" s="97">
        <f t="shared" si="30"/>
        <v>0</v>
      </c>
      <c r="AG83" s="97">
        <f t="shared" si="30"/>
        <v>0</v>
      </c>
      <c r="AH83" s="97">
        <f t="shared" si="30"/>
        <v>0</v>
      </c>
      <c r="AI83" s="97">
        <f t="shared" si="30"/>
        <v>0</v>
      </c>
      <c r="AJ83" s="97">
        <f t="shared" si="30"/>
        <v>0</v>
      </c>
      <c r="AK83" s="97">
        <f t="shared" si="30"/>
        <v>0</v>
      </c>
      <c r="AL83" s="44">
        <f t="shared" si="30"/>
        <v>0</v>
      </c>
      <c r="AM83" s="74">
        <f t="shared" si="2"/>
        <v>0</v>
      </c>
    </row>
    <row r="84" spans="1:39" x14ac:dyDescent="0.15">
      <c r="A84" s="109">
        <v>64</v>
      </c>
      <c r="B84" s="43" t="s">
        <v>241</v>
      </c>
      <c r="C84" s="76">
        <f t="shared" ref="C84:AL84" si="31">+C$53*C34</f>
        <v>0</v>
      </c>
      <c r="D84" s="95">
        <f t="shared" si="31"/>
        <v>0</v>
      </c>
      <c r="E84" s="95">
        <f t="shared" si="31"/>
        <v>0</v>
      </c>
      <c r="F84" s="95">
        <f t="shared" si="31"/>
        <v>0</v>
      </c>
      <c r="G84" s="95">
        <f t="shared" si="31"/>
        <v>0</v>
      </c>
      <c r="H84" s="95">
        <f t="shared" si="31"/>
        <v>0</v>
      </c>
      <c r="I84" s="95">
        <f t="shared" si="31"/>
        <v>0</v>
      </c>
      <c r="J84" s="95">
        <f t="shared" si="31"/>
        <v>0</v>
      </c>
      <c r="K84" s="95">
        <f t="shared" si="31"/>
        <v>0</v>
      </c>
      <c r="L84" s="95">
        <f t="shared" si="31"/>
        <v>0</v>
      </c>
      <c r="M84" s="95">
        <f t="shared" si="31"/>
        <v>0</v>
      </c>
      <c r="N84" s="95">
        <f t="shared" si="31"/>
        <v>0</v>
      </c>
      <c r="O84" s="95">
        <f t="shared" si="31"/>
        <v>0</v>
      </c>
      <c r="P84" s="95">
        <f t="shared" si="31"/>
        <v>0</v>
      </c>
      <c r="Q84" s="95">
        <f t="shared" si="31"/>
        <v>0</v>
      </c>
      <c r="R84" s="95">
        <f t="shared" si="31"/>
        <v>0</v>
      </c>
      <c r="S84" s="95">
        <f t="shared" si="31"/>
        <v>0</v>
      </c>
      <c r="T84" s="95">
        <f t="shared" si="31"/>
        <v>0</v>
      </c>
      <c r="U84" s="95">
        <f t="shared" si="31"/>
        <v>0</v>
      </c>
      <c r="V84" s="95">
        <f t="shared" si="31"/>
        <v>0</v>
      </c>
      <c r="W84" s="95">
        <f t="shared" si="31"/>
        <v>0</v>
      </c>
      <c r="X84" s="95">
        <f t="shared" si="31"/>
        <v>0</v>
      </c>
      <c r="Y84" s="95">
        <f t="shared" si="31"/>
        <v>0</v>
      </c>
      <c r="Z84" s="95">
        <f t="shared" si="31"/>
        <v>0</v>
      </c>
      <c r="AA84" s="95">
        <f t="shared" si="31"/>
        <v>0</v>
      </c>
      <c r="AB84" s="95">
        <f t="shared" si="31"/>
        <v>0</v>
      </c>
      <c r="AC84" s="95">
        <f t="shared" si="31"/>
        <v>0</v>
      </c>
      <c r="AD84" s="95">
        <f t="shared" si="31"/>
        <v>0</v>
      </c>
      <c r="AE84" s="95">
        <f t="shared" si="31"/>
        <v>0</v>
      </c>
      <c r="AF84" s="95">
        <f t="shared" si="31"/>
        <v>0</v>
      </c>
      <c r="AG84" s="95">
        <f t="shared" si="31"/>
        <v>0</v>
      </c>
      <c r="AH84" s="95">
        <f t="shared" si="31"/>
        <v>0</v>
      </c>
      <c r="AI84" s="95">
        <f t="shared" si="31"/>
        <v>0</v>
      </c>
      <c r="AJ84" s="95">
        <f t="shared" si="31"/>
        <v>0</v>
      </c>
      <c r="AK84" s="95">
        <f t="shared" si="31"/>
        <v>0</v>
      </c>
      <c r="AL84" s="98">
        <f t="shared" si="31"/>
        <v>0</v>
      </c>
      <c r="AM84" s="73">
        <f t="shared" si="2"/>
        <v>0</v>
      </c>
    </row>
    <row r="85" spans="1:39" x14ac:dyDescent="0.15">
      <c r="A85" s="109">
        <v>65</v>
      </c>
      <c r="B85" s="43" t="s">
        <v>242</v>
      </c>
      <c r="C85" s="69">
        <f t="shared" ref="C85:AL85" si="32">+C$53*C35</f>
        <v>0</v>
      </c>
      <c r="D85" s="96">
        <f t="shared" si="32"/>
        <v>0</v>
      </c>
      <c r="E85" s="96">
        <f t="shared" si="32"/>
        <v>0</v>
      </c>
      <c r="F85" s="96">
        <f t="shared" si="32"/>
        <v>0</v>
      </c>
      <c r="G85" s="96">
        <f t="shared" si="32"/>
        <v>0</v>
      </c>
      <c r="H85" s="96">
        <f t="shared" si="32"/>
        <v>0</v>
      </c>
      <c r="I85" s="96">
        <f t="shared" si="32"/>
        <v>0</v>
      </c>
      <c r="J85" s="96">
        <f t="shared" si="32"/>
        <v>0</v>
      </c>
      <c r="K85" s="96">
        <f t="shared" si="32"/>
        <v>0</v>
      </c>
      <c r="L85" s="96">
        <f t="shared" si="32"/>
        <v>0</v>
      </c>
      <c r="M85" s="96">
        <f t="shared" si="32"/>
        <v>0</v>
      </c>
      <c r="N85" s="96">
        <f t="shared" si="32"/>
        <v>0</v>
      </c>
      <c r="O85" s="96">
        <f t="shared" si="32"/>
        <v>0</v>
      </c>
      <c r="P85" s="96">
        <f t="shared" si="32"/>
        <v>0</v>
      </c>
      <c r="Q85" s="96">
        <f t="shared" si="32"/>
        <v>0</v>
      </c>
      <c r="R85" s="96">
        <f t="shared" si="32"/>
        <v>0</v>
      </c>
      <c r="S85" s="96">
        <f t="shared" si="32"/>
        <v>0</v>
      </c>
      <c r="T85" s="96">
        <f t="shared" si="32"/>
        <v>0</v>
      </c>
      <c r="U85" s="96">
        <f t="shared" si="32"/>
        <v>0</v>
      </c>
      <c r="V85" s="96">
        <f t="shared" si="32"/>
        <v>0</v>
      </c>
      <c r="W85" s="96">
        <f t="shared" si="32"/>
        <v>0</v>
      </c>
      <c r="X85" s="96">
        <f t="shared" si="32"/>
        <v>0</v>
      </c>
      <c r="Y85" s="96">
        <f t="shared" si="32"/>
        <v>0</v>
      </c>
      <c r="Z85" s="96">
        <f t="shared" si="32"/>
        <v>0</v>
      </c>
      <c r="AA85" s="96">
        <f t="shared" si="32"/>
        <v>0</v>
      </c>
      <c r="AB85" s="96">
        <f t="shared" si="32"/>
        <v>0</v>
      </c>
      <c r="AC85" s="96">
        <f t="shared" si="32"/>
        <v>0</v>
      </c>
      <c r="AD85" s="96">
        <f t="shared" si="32"/>
        <v>0</v>
      </c>
      <c r="AE85" s="96">
        <f t="shared" si="32"/>
        <v>0</v>
      </c>
      <c r="AF85" s="96">
        <f t="shared" si="32"/>
        <v>0</v>
      </c>
      <c r="AG85" s="96">
        <f t="shared" si="32"/>
        <v>0</v>
      </c>
      <c r="AH85" s="96">
        <f t="shared" si="32"/>
        <v>0</v>
      </c>
      <c r="AI85" s="96">
        <f t="shared" si="32"/>
        <v>0</v>
      </c>
      <c r="AJ85" s="96">
        <f t="shared" si="32"/>
        <v>0</v>
      </c>
      <c r="AK85" s="96">
        <f t="shared" si="32"/>
        <v>0</v>
      </c>
      <c r="AL85" s="43">
        <f t="shared" si="32"/>
        <v>0</v>
      </c>
      <c r="AM85" s="65">
        <f t="shared" si="2"/>
        <v>0</v>
      </c>
    </row>
    <row r="86" spans="1:39" x14ac:dyDescent="0.15">
      <c r="A86" s="109">
        <v>66</v>
      </c>
      <c r="B86" s="43" t="s">
        <v>28</v>
      </c>
      <c r="C86" s="69">
        <f t="shared" ref="C86:AL86" si="33">+C$53*C36</f>
        <v>0</v>
      </c>
      <c r="D86" s="96">
        <f t="shared" si="33"/>
        <v>0</v>
      </c>
      <c r="E86" s="96">
        <f t="shared" si="33"/>
        <v>0</v>
      </c>
      <c r="F86" s="96">
        <f t="shared" si="33"/>
        <v>0</v>
      </c>
      <c r="G86" s="96">
        <f t="shared" si="33"/>
        <v>0</v>
      </c>
      <c r="H86" s="96">
        <f t="shared" si="33"/>
        <v>0</v>
      </c>
      <c r="I86" s="96">
        <f t="shared" si="33"/>
        <v>0</v>
      </c>
      <c r="J86" s="96">
        <f t="shared" si="33"/>
        <v>0</v>
      </c>
      <c r="K86" s="96">
        <f t="shared" si="33"/>
        <v>0</v>
      </c>
      <c r="L86" s="96">
        <f t="shared" si="33"/>
        <v>0</v>
      </c>
      <c r="M86" s="96">
        <f t="shared" si="33"/>
        <v>0</v>
      </c>
      <c r="N86" s="96">
        <f t="shared" si="33"/>
        <v>0</v>
      </c>
      <c r="O86" s="96">
        <f t="shared" si="33"/>
        <v>0</v>
      </c>
      <c r="P86" s="96">
        <f t="shared" si="33"/>
        <v>0</v>
      </c>
      <c r="Q86" s="96">
        <f t="shared" si="33"/>
        <v>0</v>
      </c>
      <c r="R86" s="96">
        <f t="shared" si="33"/>
        <v>0</v>
      </c>
      <c r="S86" s="96">
        <f t="shared" si="33"/>
        <v>0</v>
      </c>
      <c r="T86" s="96">
        <f t="shared" si="33"/>
        <v>0</v>
      </c>
      <c r="U86" s="96">
        <f t="shared" si="33"/>
        <v>0</v>
      </c>
      <c r="V86" s="96">
        <f t="shared" si="33"/>
        <v>0</v>
      </c>
      <c r="W86" s="96">
        <f t="shared" si="33"/>
        <v>0</v>
      </c>
      <c r="X86" s="96">
        <f t="shared" si="33"/>
        <v>0</v>
      </c>
      <c r="Y86" s="96">
        <f t="shared" si="33"/>
        <v>0</v>
      </c>
      <c r="Z86" s="96">
        <f t="shared" si="33"/>
        <v>0</v>
      </c>
      <c r="AA86" s="96">
        <f t="shared" si="33"/>
        <v>0</v>
      </c>
      <c r="AB86" s="96">
        <f t="shared" si="33"/>
        <v>0</v>
      </c>
      <c r="AC86" s="96">
        <f t="shared" si="33"/>
        <v>0</v>
      </c>
      <c r="AD86" s="96">
        <f t="shared" si="33"/>
        <v>0</v>
      </c>
      <c r="AE86" s="96">
        <f t="shared" si="33"/>
        <v>0</v>
      </c>
      <c r="AF86" s="96">
        <f t="shared" si="33"/>
        <v>0</v>
      </c>
      <c r="AG86" s="96">
        <f t="shared" si="33"/>
        <v>0</v>
      </c>
      <c r="AH86" s="96">
        <f t="shared" si="33"/>
        <v>0</v>
      </c>
      <c r="AI86" s="96">
        <f t="shared" si="33"/>
        <v>0</v>
      </c>
      <c r="AJ86" s="96">
        <f t="shared" si="33"/>
        <v>0</v>
      </c>
      <c r="AK86" s="96">
        <f t="shared" si="33"/>
        <v>0</v>
      </c>
      <c r="AL86" s="43">
        <f t="shared" si="33"/>
        <v>0</v>
      </c>
      <c r="AM86" s="65">
        <f t="shared" si="2"/>
        <v>0</v>
      </c>
    </row>
    <row r="87" spans="1:39" x14ac:dyDescent="0.15">
      <c r="A87" s="109">
        <v>67</v>
      </c>
      <c r="B87" s="43" t="s">
        <v>29</v>
      </c>
      <c r="C87" s="69">
        <f t="shared" ref="C87:AL87" si="34">+C$53*C37</f>
        <v>0</v>
      </c>
      <c r="D87" s="96">
        <f t="shared" si="34"/>
        <v>0</v>
      </c>
      <c r="E87" s="96">
        <f t="shared" si="34"/>
        <v>0</v>
      </c>
      <c r="F87" s="96">
        <f t="shared" si="34"/>
        <v>0</v>
      </c>
      <c r="G87" s="96">
        <f t="shared" si="34"/>
        <v>0</v>
      </c>
      <c r="H87" s="96">
        <f t="shared" si="34"/>
        <v>0</v>
      </c>
      <c r="I87" s="96">
        <f t="shared" si="34"/>
        <v>0</v>
      </c>
      <c r="J87" s="96">
        <f t="shared" si="34"/>
        <v>0</v>
      </c>
      <c r="K87" s="96">
        <f t="shared" si="34"/>
        <v>0</v>
      </c>
      <c r="L87" s="96">
        <f t="shared" si="34"/>
        <v>0</v>
      </c>
      <c r="M87" s="96">
        <f t="shared" si="34"/>
        <v>0</v>
      </c>
      <c r="N87" s="96">
        <f t="shared" si="34"/>
        <v>0</v>
      </c>
      <c r="O87" s="96">
        <f t="shared" si="34"/>
        <v>0</v>
      </c>
      <c r="P87" s="96">
        <f t="shared" si="34"/>
        <v>0</v>
      </c>
      <c r="Q87" s="96">
        <f t="shared" si="34"/>
        <v>0</v>
      </c>
      <c r="R87" s="96">
        <f t="shared" si="34"/>
        <v>0</v>
      </c>
      <c r="S87" s="96">
        <f t="shared" si="34"/>
        <v>0</v>
      </c>
      <c r="T87" s="96">
        <f t="shared" si="34"/>
        <v>0</v>
      </c>
      <c r="U87" s="96">
        <f t="shared" si="34"/>
        <v>0</v>
      </c>
      <c r="V87" s="96">
        <f t="shared" si="34"/>
        <v>0</v>
      </c>
      <c r="W87" s="96">
        <f t="shared" si="34"/>
        <v>0</v>
      </c>
      <c r="X87" s="96">
        <f t="shared" si="34"/>
        <v>0</v>
      </c>
      <c r="Y87" s="96">
        <f t="shared" si="34"/>
        <v>0</v>
      </c>
      <c r="Z87" s="96">
        <f t="shared" si="34"/>
        <v>0</v>
      </c>
      <c r="AA87" s="96">
        <f t="shared" si="34"/>
        <v>0</v>
      </c>
      <c r="AB87" s="96">
        <f t="shared" si="34"/>
        <v>0</v>
      </c>
      <c r="AC87" s="96">
        <f t="shared" si="34"/>
        <v>0</v>
      </c>
      <c r="AD87" s="96">
        <f t="shared" si="34"/>
        <v>0</v>
      </c>
      <c r="AE87" s="96">
        <f t="shared" si="34"/>
        <v>0</v>
      </c>
      <c r="AF87" s="96">
        <f t="shared" si="34"/>
        <v>0</v>
      </c>
      <c r="AG87" s="96">
        <f t="shared" si="34"/>
        <v>0</v>
      </c>
      <c r="AH87" s="96">
        <f t="shared" si="34"/>
        <v>0</v>
      </c>
      <c r="AI87" s="96">
        <f t="shared" si="34"/>
        <v>0</v>
      </c>
      <c r="AJ87" s="96">
        <f t="shared" si="34"/>
        <v>0</v>
      </c>
      <c r="AK87" s="96">
        <f t="shared" si="34"/>
        <v>0</v>
      </c>
      <c r="AL87" s="43">
        <f t="shared" si="34"/>
        <v>0</v>
      </c>
      <c r="AM87" s="65">
        <f t="shared" si="2"/>
        <v>0</v>
      </c>
    </row>
    <row r="88" spans="1:39" x14ac:dyDescent="0.15">
      <c r="A88" s="110">
        <v>68</v>
      </c>
      <c r="B88" s="44" t="s">
        <v>30</v>
      </c>
      <c r="C88" s="77">
        <f t="shared" ref="C88:AL88" si="35">+C$53*C38</f>
        <v>0</v>
      </c>
      <c r="D88" s="97">
        <f t="shared" si="35"/>
        <v>0</v>
      </c>
      <c r="E88" s="97">
        <f t="shared" si="35"/>
        <v>0</v>
      </c>
      <c r="F88" s="97">
        <f t="shared" si="35"/>
        <v>0</v>
      </c>
      <c r="G88" s="97">
        <f t="shared" si="35"/>
        <v>0</v>
      </c>
      <c r="H88" s="97">
        <f t="shared" si="35"/>
        <v>0</v>
      </c>
      <c r="I88" s="97">
        <f t="shared" si="35"/>
        <v>0</v>
      </c>
      <c r="J88" s="97">
        <f t="shared" si="35"/>
        <v>0</v>
      </c>
      <c r="K88" s="97">
        <f t="shared" si="35"/>
        <v>0</v>
      </c>
      <c r="L88" s="97">
        <f t="shared" si="35"/>
        <v>0</v>
      </c>
      <c r="M88" s="97">
        <f t="shared" si="35"/>
        <v>0</v>
      </c>
      <c r="N88" s="97">
        <f t="shared" si="35"/>
        <v>0</v>
      </c>
      <c r="O88" s="97">
        <f t="shared" si="35"/>
        <v>0</v>
      </c>
      <c r="P88" s="97">
        <f t="shared" si="35"/>
        <v>0</v>
      </c>
      <c r="Q88" s="97">
        <f t="shared" si="35"/>
        <v>0</v>
      </c>
      <c r="R88" s="97">
        <f t="shared" si="35"/>
        <v>0</v>
      </c>
      <c r="S88" s="97">
        <f t="shared" si="35"/>
        <v>0</v>
      </c>
      <c r="T88" s="97">
        <f t="shared" si="35"/>
        <v>0</v>
      </c>
      <c r="U88" s="97">
        <f t="shared" si="35"/>
        <v>0</v>
      </c>
      <c r="V88" s="97">
        <f t="shared" si="35"/>
        <v>0</v>
      </c>
      <c r="W88" s="97">
        <f t="shared" si="35"/>
        <v>0</v>
      </c>
      <c r="X88" s="97">
        <f t="shared" si="35"/>
        <v>0</v>
      </c>
      <c r="Y88" s="97">
        <f t="shared" si="35"/>
        <v>0</v>
      </c>
      <c r="Z88" s="97">
        <f t="shared" si="35"/>
        <v>0</v>
      </c>
      <c r="AA88" s="97">
        <f t="shared" si="35"/>
        <v>0</v>
      </c>
      <c r="AB88" s="97">
        <f t="shared" si="35"/>
        <v>0</v>
      </c>
      <c r="AC88" s="97">
        <f t="shared" si="35"/>
        <v>0</v>
      </c>
      <c r="AD88" s="97">
        <f t="shared" si="35"/>
        <v>0</v>
      </c>
      <c r="AE88" s="97">
        <f t="shared" si="35"/>
        <v>0</v>
      </c>
      <c r="AF88" s="97">
        <f t="shared" si="35"/>
        <v>0</v>
      </c>
      <c r="AG88" s="97">
        <f t="shared" si="35"/>
        <v>0</v>
      </c>
      <c r="AH88" s="97">
        <f t="shared" si="35"/>
        <v>0</v>
      </c>
      <c r="AI88" s="97">
        <f t="shared" si="35"/>
        <v>0</v>
      </c>
      <c r="AJ88" s="97">
        <f t="shared" si="35"/>
        <v>0</v>
      </c>
      <c r="AK88" s="97">
        <f t="shared" si="35"/>
        <v>0</v>
      </c>
      <c r="AL88" s="44">
        <f t="shared" si="35"/>
        <v>0</v>
      </c>
      <c r="AM88" s="74">
        <f t="shared" si="2"/>
        <v>0</v>
      </c>
    </row>
    <row r="89" spans="1:39" x14ac:dyDescent="0.15">
      <c r="A89" s="111">
        <v>69</v>
      </c>
      <c r="B89" s="37" t="s">
        <v>31</v>
      </c>
      <c r="C89" s="99">
        <f t="shared" ref="C89:AL89" si="36">+C$53*C39</f>
        <v>0</v>
      </c>
      <c r="D89" s="99">
        <f t="shared" si="36"/>
        <v>0</v>
      </c>
      <c r="E89" s="99">
        <f t="shared" si="36"/>
        <v>0</v>
      </c>
      <c r="F89" s="99">
        <f t="shared" si="36"/>
        <v>0</v>
      </c>
      <c r="G89" s="99">
        <f t="shared" si="36"/>
        <v>0</v>
      </c>
      <c r="H89" s="99">
        <f t="shared" si="36"/>
        <v>0</v>
      </c>
      <c r="I89" s="99">
        <f t="shared" si="36"/>
        <v>0</v>
      </c>
      <c r="J89" s="99">
        <f t="shared" si="36"/>
        <v>0</v>
      </c>
      <c r="K89" s="99">
        <f t="shared" si="36"/>
        <v>0</v>
      </c>
      <c r="L89" s="99">
        <f t="shared" si="36"/>
        <v>0</v>
      </c>
      <c r="M89" s="99">
        <f t="shared" si="36"/>
        <v>0</v>
      </c>
      <c r="N89" s="99">
        <f t="shared" si="36"/>
        <v>0</v>
      </c>
      <c r="O89" s="99">
        <f t="shared" si="36"/>
        <v>0</v>
      </c>
      <c r="P89" s="99">
        <f t="shared" si="36"/>
        <v>0</v>
      </c>
      <c r="Q89" s="99">
        <f t="shared" si="36"/>
        <v>0</v>
      </c>
      <c r="R89" s="99">
        <f t="shared" si="36"/>
        <v>0</v>
      </c>
      <c r="S89" s="99">
        <f t="shared" si="36"/>
        <v>0</v>
      </c>
      <c r="T89" s="99">
        <f t="shared" si="36"/>
        <v>0</v>
      </c>
      <c r="U89" s="99">
        <f t="shared" si="36"/>
        <v>0</v>
      </c>
      <c r="V89" s="99">
        <f t="shared" si="36"/>
        <v>0</v>
      </c>
      <c r="W89" s="99">
        <f t="shared" si="36"/>
        <v>0</v>
      </c>
      <c r="X89" s="99">
        <f t="shared" si="36"/>
        <v>0</v>
      </c>
      <c r="Y89" s="99">
        <f t="shared" si="36"/>
        <v>0</v>
      </c>
      <c r="Z89" s="99">
        <f t="shared" si="36"/>
        <v>0</v>
      </c>
      <c r="AA89" s="99">
        <f t="shared" si="36"/>
        <v>0</v>
      </c>
      <c r="AB89" s="99">
        <f t="shared" si="36"/>
        <v>0</v>
      </c>
      <c r="AC89" s="99">
        <f t="shared" si="36"/>
        <v>0</v>
      </c>
      <c r="AD89" s="99">
        <f t="shared" si="36"/>
        <v>0</v>
      </c>
      <c r="AE89" s="99">
        <f t="shared" si="36"/>
        <v>0</v>
      </c>
      <c r="AF89" s="99">
        <f t="shared" si="36"/>
        <v>0</v>
      </c>
      <c r="AG89" s="99">
        <f t="shared" si="36"/>
        <v>0</v>
      </c>
      <c r="AH89" s="99">
        <f t="shared" si="36"/>
        <v>0</v>
      </c>
      <c r="AI89" s="99">
        <f t="shared" si="36"/>
        <v>0</v>
      </c>
      <c r="AJ89" s="99">
        <f t="shared" si="36"/>
        <v>0</v>
      </c>
      <c r="AK89" s="99">
        <f t="shared" si="36"/>
        <v>0</v>
      </c>
      <c r="AL89" s="37">
        <f t="shared" si="36"/>
        <v>0</v>
      </c>
      <c r="AM89" s="66">
        <f t="shared" si="2"/>
        <v>0</v>
      </c>
    </row>
  </sheetData>
  <phoneticPr fontId="7"/>
  <pageMargins left="0.70866141732283472" right="0.70866141732283472" top="0.74803149606299213" bottom="0.74803149606299213" header="0.31496062992125984" footer="0.31496062992125984"/>
  <pageSetup paperSize="9" scale="70"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BB51"/>
  <sheetViews>
    <sheetView zoomScaleNormal="100" workbookViewId="0">
      <pane xSplit="2" ySplit="3" topLeftCell="C4" activePane="bottomRight" state="frozen"/>
      <selection activeCell="M1" sqref="M1"/>
      <selection pane="topRight" activeCell="M1" sqref="M1"/>
      <selection pane="bottomLeft" activeCell="M1" sqref="M1"/>
      <selection pane="bottomRight"/>
    </sheetView>
  </sheetViews>
  <sheetFormatPr defaultColWidth="10.33203125" defaultRowHeight="11.25" x14ac:dyDescent="0.15"/>
  <cols>
    <col min="1" max="1" width="4.6640625" style="33" bestFit="1" customWidth="1"/>
    <col min="2" max="2" width="31.6640625" style="33" bestFit="1" customWidth="1"/>
    <col min="3" max="39" width="10.33203125" style="33"/>
    <col min="40" max="40" width="11.6640625" style="33" customWidth="1"/>
    <col min="41" max="42" width="10.33203125" style="33"/>
    <col min="43" max="43" width="12.1640625" style="33" customWidth="1"/>
    <col min="44" max="44" width="11.83203125" style="33" customWidth="1"/>
    <col min="45" max="16384" width="10.33203125" style="33"/>
  </cols>
  <sheetData>
    <row r="1" spans="1:54" ht="21" customHeight="1" x14ac:dyDescent="0.15">
      <c r="A1" s="284" t="s">
        <v>243</v>
      </c>
      <c r="C1" s="33" t="s">
        <v>448</v>
      </c>
      <c r="U1" s="127"/>
      <c r="AM1" s="127"/>
      <c r="BA1" s="127" t="s">
        <v>244</v>
      </c>
    </row>
    <row r="2" spans="1:54" x14ac:dyDescent="0.15">
      <c r="A2" s="34"/>
      <c r="B2" s="35"/>
      <c r="C2" s="128">
        <v>1</v>
      </c>
      <c r="D2" s="129">
        <v>2</v>
      </c>
      <c r="E2" s="129">
        <v>3</v>
      </c>
      <c r="F2" s="129">
        <v>6</v>
      </c>
      <c r="G2" s="129">
        <v>11</v>
      </c>
      <c r="H2" s="129">
        <v>15</v>
      </c>
      <c r="I2" s="129">
        <v>16</v>
      </c>
      <c r="J2" s="129">
        <v>20</v>
      </c>
      <c r="K2" s="129">
        <v>21</v>
      </c>
      <c r="L2" s="129">
        <v>25</v>
      </c>
      <c r="M2" s="129">
        <v>26</v>
      </c>
      <c r="N2" s="129">
        <v>27</v>
      </c>
      <c r="O2" s="129">
        <v>28</v>
      </c>
      <c r="P2" s="129">
        <v>29</v>
      </c>
      <c r="Q2" s="129">
        <v>32</v>
      </c>
      <c r="R2" s="129">
        <v>33</v>
      </c>
      <c r="S2" s="129">
        <v>34</v>
      </c>
      <c r="T2" s="129">
        <v>35</v>
      </c>
      <c r="U2" s="129">
        <v>39</v>
      </c>
      <c r="V2" s="129">
        <v>41</v>
      </c>
      <c r="W2" s="129">
        <v>46</v>
      </c>
      <c r="X2" s="129">
        <v>47</v>
      </c>
      <c r="Y2" s="129">
        <v>48</v>
      </c>
      <c r="Z2" s="129">
        <v>51</v>
      </c>
      <c r="AA2" s="129">
        <v>53</v>
      </c>
      <c r="AB2" s="129">
        <v>55</v>
      </c>
      <c r="AC2" s="129">
        <v>57</v>
      </c>
      <c r="AD2" s="129">
        <v>59</v>
      </c>
      <c r="AE2" s="129">
        <v>61</v>
      </c>
      <c r="AF2" s="129">
        <v>63</v>
      </c>
      <c r="AG2" s="129">
        <v>64</v>
      </c>
      <c r="AH2" s="129">
        <v>65</v>
      </c>
      <c r="AI2" s="129">
        <v>66</v>
      </c>
      <c r="AJ2" s="129">
        <v>67</v>
      </c>
      <c r="AK2" s="129">
        <v>68</v>
      </c>
      <c r="AL2" s="130">
        <v>69</v>
      </c>
      <c r="AM2" s="131">
        <v>70</v>
      </c>
      <c r="AN2" s="128">
        <v>71</v>
      </c>
      <c r="AO2" s="129">
        <v>72</v>
      </c>
      <c r="AP2" s="129">
        <v>73</v>
      </c>
      <c r="AQ2" s="129">
        <v>74</v>
      </c>
      <c r="AR2" s="129">
        <v>75</v>
      </c>
      <c r="AS2" s="129">
        <v>76</v>
      </c>
      <c r="AT2" s="130">
        <v>78</v>
      </c>
      <c r="AU2" s="131">
        <v>79</v>
      </c>
      <c r="AV2" s="131">
        <v>81</v>
      </c>
      <c r="AW2" s="131">
        <v>82</v>
      </c>
      <c r="AX2" s="131">
        <v>83</v>
      </c>
      <c r="AY2" s="131">
        <v>87</v>
      </c>
      <c r="AZ2" s="131">
        <v>88</v>
      </c>
      <c r="BA2" s="131">
        <v>97</v>
      </c>
      <c r="BB2" s="33" t="s">
        <v>450</v>
      </c>
    </row>
    <row r="3" spans="1:54" ht="33.75" x14ac:dyDescent="0.15">
      <c r="A3" s="36"/>
      <c r="B3" s="37"/>
      <c r="C3" s="38" t="s">
        <v>0</v>
      </c>
      <c r="D3" s="39" t="s">
        <v>1</v>
      </c>
      <c r="E3" s="39" t="s">
        <v>2</v>
      </c>
      <c r="F3" s="39" t="s">
        <v>3</v>
      </c>
      <c r="G3" s="39" t="s">
        <v>4</v>
      </c>
      <c r="H3" s="39" t="s">
        <v>5</v>
      </c>
      <c r="I3" s="39" t="s">
        <v>6</v>
      </c>
      <c r="J3" s="39" t="s">
        <v>7</v>
      </c>
      <c r="K3" s="39" t="s">
        <v>248</v>
      </c>
      <c r="L3" s="39" t="s">
        <v>249</v>
      </c>
      <c r="M3" s="39" t="s">
        <v>10</v>
      </c>
      <c r="N3" s="39" t="s">
        <v>11</v>
      </c>
      <c r="O3" s="39" t="s">
        <v>12</v>
      </c>
      <c r="P3" s="39" t="s">
        <v>13</v>
      </c>
      <c r="Q3" s="39" t="s">
        <v>16</v>
      </c>
      <c r="R3" s="39" t="s">
        <v>14</v>
      </c>
      <c r="S3" s="39" t="s">
        <v>250</v>
      </c>
      <c r="T3" s="39" t="s">
        <v>17</v>
      </c>
      <c r="U3" s="39" t="s">
        <v>18</v>
      </c>
      <c r="V3" s="39" t="s">
        <v>19</v>
      </c>
      <c r="W3" s="39" t="s">
        <v>251</v>
      </c>
      <c r="X3" s="39" t="s">
        <v>237</v>
      </c>
      <c r="Y3" s="39" t="s">
        <v>238</v>
      </c>
      <c r="Z3" s="39" t="s">
        <v>21</v>
      </c>
      <c r="AA3" s="39" t="s">
        <v>22</v>
      </c>
      <c r="AB3" s="39" t="s">
        <v>23</v>
      </c>
      <c r="AC3" s="39" t="s">
        <v>247</v>
      </c>
      <c r="AD3" s="39" t="s">
        <v>25</v>
      </c>
      <c r="AE3" s="39" t="s">
        <v>26</v>
      </c>
      <c r="AF3" s="39" t="s">
        <v>27</v>
      </c>
      <c r="AG3" s="39" t="s">
        <v>241</v>
      </c>
      <c r="AH3" s="39" t="s">
        <v>242</v>
      </c>
      <c r="AI3" s="39" t="s">
        <v>252</v>
      </c>
      <c r="AJ3" s="39" t="s">
        <v>253</v>
      </c>
      <c r="AK3" s="39" t="s">
        <v>30</v>
      </c>
      <c r="AL3" s="40" t="s">
        <v>31</v>
      </c>
      <c r="AM3" s="41" t="s">
        <v>254</v>
      </c>
      <c r="AN3" s="38" t="s">
        <v>267</v>
      </c>
      <c r="AO3" s="39" t="s">
        <v>268</v>
      </c>
      <c r="AP3" s="39" t="s">
        <v>269</v>
      </c>
      <c r="AQ3" s="39" t="s">
        <v>270</v>
      </c>
      <c r="AR3" s="39" t="s">
        <v>271</v>
      </c>
      <c r="AS3" s="39" t="s">
        <v>272</v>
      </c>
      <c r="AT3" s="40" t="s">
        <v>273</v>
      </c>
      <c r="AU3" s="41" t="s">
        <v>274</v>
      </c>
      <c r="AV3" s="41" t="s">
        <v>275</v>
      </c>
      <c r="AW3" s="41" t="s">
        <v>276</v>
      </c>
      <c r="AX3" s="41" t="s">
        <v>277</v>
      </c>
      <c r="AY3" s="41" t="s">
        <v>278</v>
      </c>
      <c r="AZ3" s="41" t="s">
        <v>279</v>
      </c>
      <c r="BA3" s="41" t="s">
        <v>262</v>
      </c>
      <c r="BB3" s="33" t="s">
        <v>451</v>
      </c>
    </row>
    <row r="4" spans="1:54" ht="15" customHeight="1" x14ac:dyDescent="0.15">
      <c r="A4" s="132">
        <v>1</v>
      </c>
      <c r="B4" s="35" t="s">
        <v>0</v>
      </c>
      <c r="C4" s="34">
        <v>18842</v>
      </c>
      <c r="D4" s="126">
        <v>61</v>
      </c>
      <c r="E4" s="126">
        <v>0</v>
      </c>
      <c r="F4" s="126">
        <v>0</v>
      </c>
      <c r="G4" s="126">
        <v>46098</v>
      </c>
      <c r="H4" s="126">
        <v>165</v>
      </c>
      <c r="I4" s="126">
        <v>0</v>
      </c>
      <c r="J4" s="126">
        <v>195</v>
      </c>
      <c r="K4" s="126">
        <v>0</v>
      </c>
      <c r="L4" s="126">
        <v>1</v>
      </c>
      <c r="M4" s="126">
        <v>0</v>
      </c>
      <c r="N4" s="126">
        <v>2</v>
      </c>
      <c r="O4" s="126">
        <v>0</v>
      </c>
      <c r="P4" s="126">
        <v>0</v>
      </c>
      <c r="Q4" s="126">
        <v>0</v>
      </c>
      <c r="R4" s="126">
        <v>0</v>
      </c>
      <c r="S4" s="126">
        <v>0</v>
      </c>
      <c r="T4" s="126">
        <v>0</v>
      </c>
      <c r="U4" s="126">
        <v>260</v>
      </c>
      <c r="V4" s="126">
        <v>557</v>
      </c>
      <c r="W4" s="126">
        <v>0</v>
      </c>
      <c r="X4" s="126">
        <v>0</v>
      </c>
      <c r="Y4" s="126">
        <v>0</v>
      </c>
      <c r="Z4" s="126">
        <v>75</v>
      </c>
      <c r="AA4" s="126">
        <v>0</v>
      </c>
      <c r="AB4" s="126">
        <v>1</v>
      </c>
      <c r="AC4" s="126">
        <v>9</v>
      </c>
      <c r="AD4" s="126">
        <v>0</v>
      </c>
      <c r="AE4" s="126">
        <v>11</v>
      </c>
      <c r="AF4" s="126">
        <v>646</v>
      </c>
      <c r="AG4" s="126">
        <v>1765</v>
      </c>
      <c r="AH4" s="126">
        <v>94</v>
      </c>
      <c r="AI4" s="126">
        <v>4</v>
      </c>
      <c r="AJ4" s="126">
        <v>5839</v>
      </c>
      <c r="AK4" s="126">
        <v>0</v>
      </c>
      <c r="AL4" s="35">
        <v>0</v>
      </c>
      <c r="AM4" s="68">
        <v>74625</v>
      </c>
      <c r="AN4" s="34">
        <v>462</v>
      </c>
      <c r="AO4" s="126">
        <v>26810</v>
      </c>
      <c r="AP4" s="126">
        <v>0</v>
      </c>
      <c r="AQ4" s="126">
        <v>0</v>
      </c>
      <c r="AR4" s="126">
        <v>2134</v>
      </c>
      <c r="AS4" s="126">
        <v>-214</v>
      </c>
      <c r="AT4" s="35">
        <v>29192</v>
      </c>
      <c r="AU4" s="68">
        <v>103817</v>
      </c>
      <c r="AV4" s="68">
        <v>68785</v>
      </c>
      <c r="AW4" s="68">
        <v>97977</v>
      </c>
      <c r="AX4" s="68">
        <v>172602</v>
      </c>
      <c r="AY4" s="68">
        <v>-31560</v>
      </c>
      <c r="AZ4" s="68">
        <v>66417</v>
      </c>
      <c r="BA4" s="68">
        <v>141042</v>
      </c>
      <c r="BB4" s="33">
        <v>26810</v>
      </c>
    </row>
    <row r="5" spans="1:54" ht="15" customHeight="1" x14ac:dyDescent="0.15">
      <c r="A5" s="133">
        <v>2</v>
      </c>
      <c r="B5" s="43" t="s">
        <v>1</v>
      </c>
      <c r="C5" s="69">
        <v>23</v>
      </c>
      <c r="D5" s="96">
        <v>5692</v>
      </c>
      <c r="E5" s="96">
        <v>13</v>
      </c>
      <c r="F5" s="96">
        <v>2</v>
      </c>
      <c r="G5" s="96">
        <v>40</v>
      </c>
      <c r="H5" s="96">
        <v>0</v>
      </c>
      <c r="I5" s="96">
        <v>8444</v>
      </c>
      <c r="J5" s="96">
        <v>14</v>
      </c>
      <c r="K5" s="96">
        <v>0</v>
      </c>
      <c r="L5" s="96">
        <v>0</v>
      </c>
      <c r="M5" s="96">
        <v>0</v>
      </c>
      <c r="N5" s="96">
        <v>0</v>
      </c>
      <c r="O5" s="96">
        <v>0</v>
      </c>
      <c r="P5" s="96">
        <v>0</v>
      </c>
      <c r="Q5" s="96">
        <v>0</v>
      </c>
      <c r="R5" s="96">
        <v>0</v>
      </c>
      <c r="S5" s="96">
        <v>0</v>
      </c>
      <c r="T5" s="96">
        <v>1</v>
      </c>
      <c r="U5" s="96">
        <v>8</v>
      </c>
      <c r="V5" s="96">
        <v>17</v>
      </c>
      <c r="W5" s="96">
        <v>0</v>
      </c>
      <c r="X5" s="96">
        <v>0</v>
      </c>
      <c r="Y5" s="96">
        <v>0</v>
      </c>
      <c r="Z5" s="96">
        <v>0</v>
      </c>
      <c r="AA5" s="96">
        <v>0</v>
      </c>
      <c r="AB5" s="96">
        <v>0</v>
      </c>
      <c r="AC5" s="96">
        <v>0</v>
      </c>
      <c r="AD5" s="96">
        <v>0</v>
      </c>
      <c r="AE5" s="96">
        <v>1</v>
      </c>
      <c r="AF5" s="96">
        <v>18</v>
      </c>
      <c r="AG5" s="96">
        <v>46</v>
      </c>
      <c r="AH5" s="96">
        <v>0</v>
      </c>
      <c r="AI5" s="96">
        <v>0</v>
      </c>
      <c r="AJ5" s="96">
        <v>368</v>
      </c>
      <c r="AK5" s="96">
        <v>0</v>
      </c>
      <c r="AL5" s="43">
        <v>0</v>
      </c>
      <c r="AM5" s="65">
        <v>14687</v>
      </c>
      <c r="AN5" s="69">
        <v>29</v>
      </c>
      <c r="AO5" s="96">
        <v>1300</v>
      </c>
      <c r="AP5" s="96">
        <v>0</v>
      </c>
      <c r="AQ5" s="96">
        <v>0</v>
      </c>
      <c r="AR5" s="96">
        <v>0</v>
      </c>
      <c r="AS5" s="96">
        <v>2601</v>
      </c>
      <c r="AT5" s="43">
        <v>3930</v>
      </c>
      <c r="AU5" s="65">
        <v>18617</v>
      </c>
      <c r="AV5" s="65">
        <v>16757</v>
      </c>
      <c r="AW5" s="65">
        <v>20687</v>
      </c>
      <c r="AX5" s="65">
        <v>35374</v>
      </c>
      <c r="AY5" s="65">
        <v>-6844</v>
      </c>
      <c r="AZ5" s="65">
        <v>13843</v>
      </c>
      <c r="BA5" s="65">
        <v>28530</v>
      </c>
      <c r="BB5" s="33">
        <v>1300</v>
      </c>
    </row>
    <row r="6" spans="1:54" ht="15" customHeight="1" x14ac:dyDescent="0.15">
      <c r="A6" s="133">
        <v>3</v>
      </c>
      <c r="B6" s="43" t="s">
        <v>2</v>
      </c>
      <c r="C6" s="69">
        <v>0</v>
      </c>
      <c r="D6" s="96">
        <v>0</v>
      </c>
      <c r="E6" s="96">
        <v>2368</v>
      </c>
      <c r="F6" s="96">
        <v>0</v>
      </c>
      <c r="G6" s="96">
        <v>16348</v>
      </c>
      <c r="H6" s="96">
        <v>0</v>
      </c>
      <c r="I6" s="96">
        <v>0</v>
      </c>
      <c r="J6" s="96">
        <v>5</v>
      </c>
      <c r="K6" s="96">
        <v>0</v>
      </c>
      <c r="L6" s="96">
        <v>0</v>
      </c>
      <c r="M6" s="96">
        <v>0</v>
      </c>
      <c r="N6" s="96">
        <v>0</v>
      </c>
      <c r="O6" s="96">
        <v>0</v>
      </c>
      <c r="P6" s="96">
        <v>0</v>
      </c>
      <c r="Q6" s="96">
        <v>0</v>
      </c>
      <c r="R6" s="96">
        <v>0</v>
      </c>
      <c r="S6" s="96">
        <v>0</v>
      </c>
      <c r="T6" s="96">
        <v>0</v>
      </c>
      <c r="U6" s="96">
        <v>33</v>
      </c>
      <c r="V6" s="96">
        <v>0</v>
      </c>
      <c r="W6" s="96">
        <v>0</v>
      </c>
      <c r="X6" s="96">
        <v>0</v>
      </c>
      <c r="Y6" s="96">
        <v>0</v>
      </c>
      <c r="Z6" s="96">
        <v>0</v>
      </c>
      <c r="AA6" s="96">
        <v>0</v>
      </c>
      <c r="AB6" s="96">
        <v>0</v>
      </c>
      <c r="AC6" s="96">
        <v>1</v>
      </c>
      <c r="AD6" s="96">
        <v>0</v>
      </c>
      <c r="AE6" s="96">
        <v>2</v>
      </c>
      <c r="AF6" s="96">
        <v>20</v>
      </c>
      <c r="AG6" s="96">
        <v>425</v>
      </c>
      <c r="AH6" s="96">
        <v>0</v>
      </c>
      <c r="AI6" s="96">
        <v>0</v>
      </c>
      <c r="AJ6" s="96">
        <v>1321</v>
      </c>
      <c r="AK6" s="96">
        <v>0</v>
      </c>
      <c r="AL6" s="43">
        <v>0</v>
      </c>
      <c r="AM6" s="65">
        <v>20523</v>
      </c>
      <c r="AN6" s="69">
        <v>133</v>
      </c>
      <c r="AO6" s="96">
        <v>2647</v>
      </c>
      <c r="AP6" s="96">
        <v>0</v>
      </c>
      <c r="AQ6" s="96">
        <v>0</v>
      </c>
      <c r="AR6" s="96">
        <v>0</v>
      </c>
      <c r="AS6" s="96">
        <v>111</v>
      </c>
      <c r="AT6" s="43">
        <v>2891</v>
      </c>
      <c r="AU6" s="65">
        <v>23414</v>
      </c>
      <c r="AV6" s="65">
        <v>31519</v>
      </c>
      <c r="AW6" s="65">
        <v>34410</v>
      </c>
      <c r="AX6" s="65">
        <v>54933</v>
      </c>
      <c r="AY6" s="65">
        <v>-13545</v>
      </c>
      <c r="AZ6" s="65">
        <v>20865</v>
      </c>
      <c r="BA6" s="65">
        <v>41388</v>
      </c>
      <c r="BB6" s="33">
        <v>2647</v>
      </c>
    </row>
    <row r="7" spans="1:54" ht="15" customHeight="1" x14ac:dyDescent="0.15">
      <c r="A7" s="133">
        <v>6</v>
      </c>
      <c r="B7" s="43" t="s">
        <v>3</v>
      </c>
      <c r="C7" s="69">
        <v>0</v>
      </c>
      <c r="D7" s="96">
        <v>5</v>
      </c>
      <c r="E7" s="96">
        <v>0</v>
      </c>
      <c r="F7" s="96">
        <v>146</v>
      </c>
      <c r="G7" s="96">
        <v>69</v>
      </c>
      <c r="H7" s="96">
        <v>2</v>
      </c>
      <c r="I7" s="96">
        <v>257</v>
      </c>
      <c r="J7" s="96">
        <v>2857</v>
      </c>
      <c r="K7" s="96">
        <v>339211</v>
      </c>
      <c r="L7" s="96">
        <v>11656</v>
      </c>
      <c r="M7" s="96">
        <v>148443</v>
      </c>
      <c r="N7" s="96">
        <v>261144</v>
      </c>
      <c r="O7" s="96">
        <v>11</v>
      </c>
      <c r="P7" s="96">
        <v>7</v>
      </c>
      <c r="Q7" s="96">
        <v>20</v>
      </c>
      <c r="R7" s="96">
        <v>1</v>
      </c>
      <c r="S7" s="96">
        <v>2</v>
      </c>
      <c r="T7" s="96">
        <v>36</v>
      </c>
      <c r="U7" s="96">
        <v>18</v>
      </c>
      <c r="V7" s="96">
        <v>3330</v>
      </c>
      <c r="W7" s="96">
        <v>109820</v>
      </c>
      <c r="X7" s="96">
        <v>0</v>
      </c>
      <c r="Y7" s="96">
        <v>0</v>
      </c>
      <c r="Z7" s="96">
        <v>1</v>
      </c>
      <c r="AA7" s="96">
        <v>0</v>
      </c>
      <c r="AB7" s="96">
        <v>0</v>
      </c>
      <c r="AC7" s="96">
        <v>0</v>
      </c>
      <c r="AD7" s="96">
        <v>0</v>
      </c>
      <c r="AE7" s="96">
        <v>3</v>
      </c>
      <c r="AF7" s="96">
        <v>4</v>
      </c>
      <c r="AG7" s="96">
        <v>8</v>
      </c>
      <c r="AH7" s="96">
        <v>3</v>
      </c>
      <c r="AI7" s="96">
        <v>3</v>
      </c>
      <c r="AJ7" s="96">
        <v>9</v>
      </c>
      <c r="AK7" s="96">
        <v>0</v>
      </c>
      <c r="AL7" s="43">
        <v>8</v>
      </c>
      <c r="AM7" s="65">
        <v>877074</v>
      </c>
      <c r="AN7" s="69">
        <v>-49</v>
      </c>
      <c r="AO7" s="96">
        <v>-56</v>
      </c>
      <c r="AP7" s="96">
        <v>0</v>
      </c>
      <c r="AQ7" s="96">
        <v>0</v>
      </c>
      <c r="AR7" s="96">
        <v>0</v>
      </c>
      <c r="AS7" s="96">
        <v>-666</v>
      </c>
      <c r="AT7" s="43">
        <v>-771</v>
      </c>
      <c r="AU7" s="65">
        <v>876303</v>
      </c>
      <c r="AV7" s="65">
        <v>25663</v>
      </c>
      <c r="AW7" s="65">
        <v>24892</v>
      </c>
      <c r="AX7" s="65">
        <v>901966</v>
      </c>
      <c r="AY7" s="65">
        <v>-871927</v>
      </c>
      <c r="AZ7" s="65">
        <v>-847035</v>
      </c>
      <c r="BA7" s="65">
        <v>30039</v>
      </c>
      <c r="BB7" s="33">
        <v>-56</v>
      </c>
    </row>
    <row r="8" spans="1:54" ht="15" customHeight="1" x14ac:dyDescent="0.15">
      <c r="A8" s="134">
        <v>11</v>
      </c>
      <c r="B8" s="44" t="s">
        <v>4</v>
      </c>
      <c r="C8" s="77">
        <v>17250</v>
      </c>
      <c r="D8" s="97">
        <v>773</v>
      </c>
      <c r="E8" s="97">
        <v>6061</v>
      </c>
      <c r="F8" s="97">
        <v>0</v>
      </c>
      <c r="G8" s="97">
        <v>33206</v>
      </c>
      <c r="H8" s="97">
        <v>12</v>
      </c>
      <c r="I8" s="97">
        <v>81</v>
      </c>
      <c r="J8" s="97">
        <v>723</v>
      </c>
      <c r="K8" s="97">
        <v>2</v>
      </c>
      <c r="L8" s="97">
        <v>49</v>
      </c>
      <c r="M8" s="97">
        <v>0</v>
      </c>
      <c r="N8" s="97">
        <v>0</v>
      </c>
      <c r="O8" s="97">
        <v>0</v>
      </c>
      <c r="P8" s="97">
        <v>0</v>
      </c>
      <c r="Q8" s="97">
        <v>0</v>
      </c>
      <c r="R8" s="97">
        <v>0</v>
      </c>
      <c r="S8" s="97">
        <v>0</v>
      </c>
      <c r="T8" s="97">
        <v>0</v>
      </c>
      <c r="U8" s="97">
        <v>114</v>
      </c>
      <c r="V8" s="97">
        <v>12</v>
      </c>
      <c r="W8" s="97">
        <v>0</v>
      </c>
      <c r="X8" s="97">
        <v>0</v>
      </c>
      <c r="Y8" s="97">
        <v>0</v>
      </c>
      <c r="Z8" s="97">
        <v>82</v>
      </c>
      <c r="AA8" s="97">
        <v>0</v>
      </c>
      <c r="AB8" s="97">
        <v>0</v>
      </c>
      <c r="AC8" s="97">
        <v>43</v>
      </c>
      <c r="AD8" s="97">
        <v>0</v>
      </c>
      <c r="AE8" s="97">
        <v>120</v>
      </c>
      <c r="AF8" s="97">
        <v>1778</v>
      </c>
      <c r="AG8" s="97">
        <v>6624</v>
      </c>
      <c r="AH8" s="97">
        <v>65</v>
      </c>
      <c r="AI8" s="97">
        <v>2</v>
      </c>
      <c r="AJ8" s="97">
        <v>42929</v>
      </c>
      <c r="AK8" s="97">
        <v>0</v>
      </c>
      <c r="AL8" s="44">
        <v>110</v>
      </c>
      <c r="AM8" s="74">
        <v>110036</v>
      </c>
      <c r="AN8" s="77">
        <v>8003</v>
      </c>
      <c r="AO8" s="97">
        <v>234705</v>
      </c>
      <c r="AP8" s="97">
        <v>0</v>
      </c>
      <c r="AQ8" s="97">
        <v>0</v>
      </c>
      <c r="AR8" s="97">
        <v>0</v>
      </c>
      <c r="AS8" s="97">
        <v>-1304</v>
      </c>
      <c r="AT8" s="44">
        <v>241404</v>
      </c>
      <c r="AU8" s="74">
        <v>351440</v>
      </c>
      <c r="AV8" s="74">
        <v>202356</v>
      </c>
      <c r="AW8" s="74">
        <v>443760</v>
      </c>
      <c r="AX8" s="74">
        <v>553796</v>
      </c>
      <c r="AY8" s="74">
        <v>-261378</v>
      </c>
      <c r="AZ8" s="74">
        <v>182382</v>
      </c>
      <c r="BA8" s="74">
        <v>292418</v>
      </c>
      <c r="BB8" s="33">
        <v>234705</v>
      </c>
    </row>
    <row r="9" spans="1:54" ht="15" customHeight="1" x14ac:dyDescent="0.15">
      <c r="A9" s="133">
        <v>15</v>
      </c>
      <c r="B9" s="43" t="s">
        <v>5</v>
      </c>
      <c r="C9" s="69">
        <v>572</v>
      </c>
      <c r="D9" s="96">
        <v>55</v>
      </c>
      <c r="E9" s="96">
        <v>629</v>
      </c>
      <c r="F9" s="96">
        <v>99</v>
      </c>
      <c r="G9" s="96">
        <v>159</v>
      </c>
      <c r="H9" s="96">
        <v>4718</v>
      </c>
      <c r="I9" s="96">
        <v>351</v>
      </c>
      <c r="J9" s="96">
        <v>266</v>
      </c>
      <c r="K9" s="96">
        <v>20</v>
      </c>
      <c r="L9" s="96">
        <v>166</v>
      </c>
      <c r="M9" s="96">
        <v>283</v>
      </c>
      <c r="N9" s="96">
        <v>99</v>
      </c>
      <c r="O9" s="96">
        <v>59</v>
      </c>
      <c r="P9" s="96">
        <v>265</v>
      </c>
      <c r="Q9" s="96">
        <v>1176</v>
      </c>
      <c r="R9" s="96">
        <v>63</v>
      </c>
      <c r="S9" s="96">
        <v>210</v>
      </c>
      <c r="T9" s="96">
        <v>1512</v>
      </c>
      <c r="U9" s="96">
        <v>571</v>
      </c>
      <c r="V9" s="96">
        <v>1378</v>
      </c>
      <c r="W9" s="96">
        <v>36</v>
      </c>
      <c r="X9" s="96">
        <v>37</v>
      </c>
      <c r="Y9" s="96">
        <v>85</v>
      </c>
      <c r="Z9" s="96">
        <v>2455</v>
      </c>
      <c r="AA9" s="96">
        <v>327</v>
      </c>
      <c r="AB9" s="96">
        <v>10</v>
      </c>
      <c r="AC9" s="96">
        <v>1405</v>
      </c>
      <c r="AD9" s="96">
        <v>156</v>
      </c>
      <c r="AE9" s="96">
        <v>1206</v>
      </c>
      <c r="AF9" s="96">
        <v>78</v>
      </c>
      <c r="AG9" s="96">
        <v>2356</v>
      </c>
      <c r="AH9" s="96">
        <v>1188</v>
      </c>
      <c r="AI9" s="96">
        <v>629</v>
      </c>
      <c r="AJ9" s="96">
        <v>1801</v>
      </c>
      <c r="AK9" s="96">
        <v>221</v>
      </c>
      <c r="AL9" s="43">
        <v>18</v>
      </c>
      <c r="AM9" s="65">
        <v>24659</v>
      </c>
      <c r="AN9" s="69">
        <v>1014</v>
      </c>
      <c r="AO9" s="96">
        <v>43607</v>
      </c>
      <c r="AP9" s="96">
        <v>0</v>
      </c>
      <c r="AQ9" s="96">
        <v>8</v>
      </c>
      <c r="AR9" s="96">
        <v>3025</v>
      </c>
      <c r="AS9" s="96">
        <v>4402</v>
      </c>
      <c r="AT9" s="43">
        <v>52056</v>
      </c>
      <c r="AU9" s="65">
        <v>76715</v>
      </c>
      <c r="AV9" s="65">
        <v>12155</v>
      </c>
      <c r="AW9" s="65">
        <v>64211</v>
      </c>
      <c r="AX9" s="65">
        <v>88870</v>
      </c>
      <c r="AY9" s="65">
        <v>-69890</v>
      </c>
      <c r="AZ9" s="65">
        <v>-5679</v>
      </c>
      <c r="BA9" s="65">
        <v>18980</v>
      </c>
      <c r="BB9" s="33">
        <v>43607</v>
      </c>
    </row>
    <row r="10" spans="1:54" ht="15" customHeight="1" x14ac:dyDescent="0.15">
      <c r="A10" s="133">
        <v>16</v>
      </c>
      <c r="B10" s="43" t="s">
        <v>6</v>
      </c>
      <c r="C10" s="69">
        <v>3688</v>
      </c>
      <c r="D10" s="96">
        <v>246</v>
      </c>
      <c r="E10" s="96">
        <v>188</v>
      </c>
      <c r="F10" s="96">
        <v>52</v>
      </c>
      <c r="G10" s="96">
        <v>5493</v>
      </c>
      <c r="H10" s="96">
        <v>136</v>
      </c>
      <c r="I10" s="96">
        <v>14778</v>
      </c>
      <c r="J10" s="96">
        <v>2581</v>
      </c>
      <c r="K10" s="96">
        <v>13</v>
      </c>
      <c r="L10" s="96">
        <v>1802</v>
      </c>
      <c r="M10" s="96">
        <v>194</v>
      </c>
      <c r="N10" s="96">
        <v>249</v>
      </c>
      <c r="O10" s="96">
        <v>113</v>
      </c>
      <c r="P10" s="96">
        <v>762</v>
      </c>
      <c r="Q10" s="96">
        <v>741</v>
      </c>
      <c r="R10" s="96">
        <v>204</v>
      </c>
      <c r="S10" s="96">
        <v>1019</v>
      </c>
      <c r="T10" s="96">
        <v>2230</v>
      </c>
      <c r="U10" s="96">
        <v>2649</v>
      </c>
      <c r="V10" s="96">
        <v>20597</v>
      </c>
      <c r="W10" s="96">
        <v>1158</v>
      </c>
      <c r="X10" s="96">
        <v>119</v>
      </c>
      <c r="Y10" s="96">
        <v>152</v>
      </c>
      <c r="Z10" s="96">
        <v>4594</v>
      </c>
      <c r="AA10" s="96">
        <v>1043</v>
      </c>
      <c r="AB10" s="96">
        <v>244</v>
      </c>
      <c r="AC10" s="96">
        <v>1149</v>
      </c>
      <c r="AD10" s="96">
        <v>3166</v>
      </c>
      <c r="AE10" s="96">
        <v>459</v>
      </c>
      <c r="AF10" s="96">
        <v>1324</v>
      </c>
      <c r="AG10" s="96">
        <v>4375</v>
      </c>
      <c r="AH10" s="96">
        <v>838</v>
      </c>
      <c r="AI10" s="96">
        <v>1453</v>
      </c>
      <c r="AJ10" s="96">
        <v>2165</v>
      </c>
      <c r="AK10" s="96">
        <v>4894</v>
      </c>
      <c r="AL10" s="43">
        <v>42</v>
      </c>
      <c r="AM10" s="65">
        <v>84910</v>
      </c>
      <c r="AN10" s="69">
        <v>661</v>
      </c>
      <c r="AO10" s="96">
        <v>3341</v>
      </c>
      <c r="AP10" s="96">
        <v>10</v>
      </c>
      <c r="AQ10" s="96">
        <v>149</v>
      </c>
      <c r="AR10" s="96">
        <v>3830</v>
      </c>
      <c r="AS10" s="96">
        <v>322</v>
      </c>
      <c r="AT10" s="43">
        <v>8313</v>
      </c>
      <c r="AU10" s="65">
        <v>93223</v>
      </c>
      <c r="AV10" s="65">
        <v>54908</v>
      </c>
      <c r="AW10" s="65">
        <v>63221</v>
      </c>
      <c r="AX10" s="65">
        <v>148131</v>
      </c>
      <c r="AY10" s="65">
        <v>-81790</v>
      </c>
      <c r="AZ10" s="65">
        <v>-18569</v>
      </c>
      <c r="BA10" s="65">
        <v>66341</v>
      </c>
      <c r="BB10" s="33">
        <v>3341</v>
      </c>
    </row>
    <row r="11" spans="1:54" ht="15" customHeight="1" x14ac:dyDescent="0.15">
      <c r="A11" s="133">
        <v>20</v>
      </c>
      <c r="B11" s="43" t="s">
        <v>7</v>
      </c>
      <c r="C11" s="69">
        <v>8469</v>
      </c>
      <c r="D11" s="96">
        <v>11</v>
      </c>
      <c r="E11" s="96">
        <v>739</v>
      </c>
      <c r="F11" s="96">
        <v>711</v>
      </c>
      <c r="G11" s="96">
        <v>1679</v>
      </c>
      <c r="H11" s="96">
        <v>1820</v>
      </c>
      <c r="I11" s="96">
        <v>1462</v>
      </c>
      <c r="J11" s="96">
        <v>306217</v>
      </c>
      <c r="K11" s="96">
        <v>377</v>
      </c>
      <c r="L11" s="96">
        <v>1274</v>
      </c>
      <c r="M11" s="96">
        <v>3673</v>
      </c>
      <c r="N11" s="96">
        <v>1407</v>
      </c>
      <c r="O11" s="96">
        <v>496</v>
      </c>
      <c r="P11" s="96">
        <v>2714</v>
      </c>
      <c r="Q11" s="96">
        <v>3394</v>
      </c>
      <c r="R11" s="96">
        <v>283</v>
      </c>
      <c r="S11" s="96">
        <v>3178</v>
      </c>
      <c r="T11" s="96">
        <v>7435</v>
      </c>
      <c r="U11" s="96">
        <v>16086</v>
      </c>
      <c r="V11" s="96">
        <v>2370</v>
      </c>
      <c r="W11" s="96">
        <v>160</v>
      </c>
      <c r="X11" s="96">
        <v>354</v>
      </c>
      <c r="Y11" s="96">
        <v>628</v>
      </c>
      <c r="Z11" s="96">
        <v>6</v>
      </c>
      <c r="AA11" s="96">
        <v>4</v>
      </c>
      <c r="AB11" s="96">
        <v>18</v>
      </c>
      <c r="AC11" s="96">
        <v>170</v>
      </c>
      <c r="AD11" s="96">
        <v>287</v>
      </c>
      <c r="AE11" s="96">
        <v>332</v>
      </c>
      <c r="AF11" s="96">
        <v>707</v>
      </c>
      <c r="AG11" s="96">
        <v>92564</v>
      </c>
      <c r="AH11" s="96">
        <v>110</v>
      </c>
      <c r="AI11" s="96">
        <v>1160</v>
      </c>
      <c r="AJ11" s="96">
        <v>2103</v>
      </c>
      <c r="AK11" s="96">
        <v>106</v>
      </c>
      <c r="AL11" s="43">
        <v>262</v>
      </c>
      <c r="AM11" s="65">
        <v>462766</v>
      </c>
      <c r="AN11" s="69">
        <v>1588</v>
      </c>
      <c r="AO11" s="96">
        <v>21495</v>
      </c>
      <c r="AP11" s="96">
        <v>0</v>
      </c>
      <c r="AQ11" s="96">
        <v>0</v>
      </c>
      <c r="AR11" s="96">
        <v>0</v>
      </c>
      <c r="AS11" s="96">
        <v>-2876</v>
      </c>
      <c r="AT11" s="43">
        <v>20207</v>
      </c>
      <c r="AU11" s="65">
        <v>482973</v>
      </c>
      <c r="AV11" s="65">
        <v>581469</v>
      </c>
      <c r="AW11" s="65">
        <v>601676</v>
      </c>
      <c r="AX11" s="65">
        <v>1064442</v>
      </c>
      <c r="AY11" s="65">
        <v>-323387</v>
      </c>
      <c r="AZ11" s="65">
        <v>278289</v>
      </c>
      <c r="BA11" s="65">
        <v>741055</v>
      </c>
      <c r="BB11" s="33">
        <v>21495</v>
      </c>
    </row>
    <row r="12" spans="1:54" ht="15" customHeight="1" x14ac:dyDescent="0.15">
      <c r="A12" s="133">
        <v>21</v>
      </c>
      <c r="B12" s="43" t="s">
        <v>8</v>
      </c>
      <c r="C12" s="69">
        <v>1059</v>
      </c>
      <c r="D12" s="96">
        <v>378</v>
      </c>
      <c r="E12" s="96">
        <v>1421</v>
      </c>
      <c r="F12" s="96">
        <v>642</v>
      </c>
      <c r="G12" s="96">
        <v>671</v>
      </c>
      <c r="H12" s="96">
        <v>62</v>
      </c>
      <c r="I12" s="96">
        <v>246</v>
      </c>
      <c r="J12" s="96">
        <v>180097</v>
      </c>
      <c r="K12" s="96">
        <v>31345</v>
      </c>
      <c r="L12" s="96">
        <v>2018</v>
      </c>
      <c r="M12" s="96">
        <v>57567</v>
      </c>
      <c r="N12" s="96">
        <v>1335</v>
      </c>
      <c r="O12" s="96">
        <v>130</v>
      </c>
      <c r="P12" s="96">
        <v>153</v>
      </c>
      <c r="Q12" s="96">
        <v>366</v>
      </c>
      <c r="R12" s="96">
        <v>24</v>
      </c>
      <c r="S12" s="96">
        <v>32</v>
      </c>
      <c r="T12" s="96">
        <v>687</v>
      </c>
      <c r="U12" s="96">
        <v>377</v>
      </c>
      <c r="V12" s="96">
        <v>7275</v>
      </c>
      <c r="W12" s="96">
        <v>21251</v>
      </c>
      <c r="X12" s="96">
        <v>490</v>
      </c>
      <c r="Y12" s="96">
        <v>511</v>
      </c>
      <c r="Z12" s="96">
        <v>939</v>
      </c>
      <c r="AA12" s="96">
        <v>110</v>
      </c>
      <c r="AB12" s="96">
        <v>189</v>
      </c>
      <c r="AC12" s="96">
        <v>52003</v>
      </c>
      <c r="AD12" s="96">
        <v>186</v>
      </c>
      <c r="AE12" s="96">
        <v>3921</v>
      </c>
      <c r="AF12" s="96">
        <v>602</v>
      </c>
      <c r="AG12" s="96">
        <v>1685</v>
      </c>
      <c r="AH12" s="96">
        <v>161</v>
      </c>
      <c r="AI12" s="96">
        <v>678</v>
      </c>
      <c r="AJ12" s="96">
        <v>1907</v>
      </c>
      <c r="AK12" s="96">
        <v>0</v>
      </c>
      <c r="AL12" s="43">
        <v>701</v>
      </c>
      <c r="AM12" s="65">
        <v>371219</v>
      </c>
      <c r="AN12" s="69">
        <v>145</v>
      </c>
      <c r="AO12" s="96">
        <v>53433</v>
      </c>
      <c r="AP12" s="96">
        <v>0</v>
      </c>
      <c r="AQ12" s="96">
        <v>0</v>
      </c>
      <c r="AR12" s="96">
        <v>0</v>
      </c>
      <c r="AS12" s="96">
        <v>-4395</v>
      </c>
      <c r="AT12" s="43">
        <v>49183</v>
      </c>
      <c r="AU12" s="65">
        <v>420402</v>
      </c>
      <c r="AV12" s="65">
        <v>416406</v>
      </c>
      <c r="AW12" s="65">
        <v>465589</v>
      </c>
      <c r="AX12" s="65">
        <v>836808</v>
      </c>
      <c r="AY12" s="65">
        <v>-281191</v>
      </c>
      <c r="AZ12" s="65">
        <v>184398</v>
      </c>
      <c r="BA12" s="65">
        <v>555617</v>
      </c>
      <c r="BB12" s="33">
        <v>53433</v>
      </c>
    </row>
    <row r="13" spans="1:54" ht="15" customHeight="1" x14ac:dyDescent="0.15">
      <c r="A13" s="134">
        <v>25</v>
      </c>
      <c r="B13" s="44" t="s">
        <v>9</v>
      </c>
      <c r="C13" s="77">
        <v>347</v>
      </c>
      <c r="D13" s="97">
        <v>21</v>
      </c>
      <c r="E13" s="97">
        <v>1</v>
      </c>
      <c r="F13" s="97">
        <v>5</v>
      </c>
      <c r="G13" s="97">
        <v>1974</v>
      </c>
      <c r="H13" s="97">
        <v>20</v>
      </c>
      <c r="I13" s="97">
        <v>203</v>
      </c>
      <c r="J13" s="97">
        <v>1747</v>
      </c>
      <c r="K13" s="97">
        <v>50</v>
      </c>
      <c r="L13" s="97">
        <v>5526</v>
      </c>
      <c r="M13" s="97">
        <v>4888</v>
      </c>
      <c r="N13" s="97">
        <v>443</v>
      </c>
      <c r="O13" s="97">
        <v>180</v>
      </c>
      <c r="P13" s="97">
        <v>2718</v>
      </c>
      <c r="Q13" s="97">
        <v>5099</v>
      </c>
      <c r="R13" s="97">
        <v>191</v>
      </c>
      <c r="S13" s="97">
        <v>1134</v>
      </c>
      <c r="T13" s="97">
        <v>3413</v>
      </c>
      <c r="U13" s="97">
        <v>336</v>
      </c>
      <c r="V13" s="97">
        <v>25085</v>
      </c>
      <c r="W13" s="97">
        <v>13</v>
      </c>
      <c r="X13" s="97">
        <v>183</v>
      </c>
      <c r="Y13" s="97">
        <v>22</v>
      </c>
      <c r="Z13" s="97">
        <v>121</v>
      </c>
      <c r="AA13" s="97">
        <v>2</v>
      </c>
      <c r="AB13" s="97">
        <v>38</v>
      </c>
      <c r="AC13" s="97">
        <v>37</v>
      </c>
      <c r="AD13" s="97">
        <v>1</v>
      </c>
      <c r="AE13" s="97">
        <v>62</v>
      </c>
      <c r="AF13" s="97">
        <v>506</v>
      </c>
      <c r="AG13" s="97">
        <v>594</v>
      </c>
      <c r="AH13" s="97">
        <v>22</v>
      </c>
      <c r="AI13" s="97">
        <v>197</v>
      </c>
      <c r="AJ13" s="97">
        <v>523</v>
      </c>
      <c r="AK13" s="97">
        <v>57</v>
      </c>
      <c r="AL13" s="44">
        <v>171</v>
      </c>
      <c r="AM13" s="74">
        <v>55930</v>
      </c>
      <c r="AN13" s="77">
        <v>109</v>
      </c>
      <c r="AO13" s="97">
        <v>1012</v>
      </c>
      <c r="AP13" s="97">
        <v>0</v>
      </c>
      <c r="AQ13" s="97">
        <v>0</v>
      </c>
      <c r="AR13" s="97">
        <v>0</v>
      </c>
      <c r="AS13" s="97">
        <v>27</v>
      </c>
      <c r="AT13" s="44">
        <v>1148</v>
      </c>
      <c r="AU13" s="74">
        <v>57078</v>
      </c>
      <c r="AV13" s="74">
        <v>66406</v>
      </c>
      <c r="AW13" s="74">
        <v>67554</v>
      </c>
      <c r="AX13" s="74">
        <v>123484</v>
      </c>
      <c r="AY13" s="74">
        <v>-30705</v>
      </c>
      <c r="AZ13" s="74">
        <v>36849</v>
      </c>
      <c r="BA13" s="74">
        <v>92779</v>
      </c>
      <c r="BB13" s="33">
        <v>1012</v>
      </c>
    </row>
    <row r="14" spans="1:54" ht="15" customHeight="1" x14ac:dyDescent="0.15">
      <c r="A14" s="133">
        <v>26</v>
      </c>
      <c r="B14" s="43" t="s">
        <v>10</v>
      </c>
      <c r="C14" s="69">
        <v>5</v>
      </c>
      <c r="D14" s="96">
        <v>1</v>
      </c>
      <c r="E14" s="96">
        <v>17</v>
      </c>
      <c r="F14" s="96">
        <v>35</v>
      </c>
      <c r="G14" s="96">
        <v>0</v>
      </c>
      <c r="H14" s="96">
        <v>7</v>
      </c>
      <c r="I14" s="96">
        <v>365</v>
      </c>
      <c r="J14" s="96">
        <v>1</v>
      </c>
      <c r="K14" s="96">
        <v>0</v>
      </c>
      <c r="L14" s="96">
        <v>614</v>
      </c>
      <c r="M14" s="96">
        <v>708294</v>
      </c>
      <c r="N14" s="96">
        <v>138</v>
      </c>
      <c r="O14" s="96">
        <v>13179</v>
      </c>
      <c r="P14" s="96">
        <v>11518</v>
      </c>
      <c r="Q14" s="96">
        <v>178</v>
      </c>
      <c r="R14" s="96">
        <v>1348</v>
      </c>
      <c r="S14" s="96">
        <v>4097</v>
      </c>
      <c r="T14" s="96">
        <v>55592</v>
      </c>
      <c r="U14" s="96">
        <v>276</v>
      </c>
      <c r="V14" s="96">
        <v>10859</v>
      </c>
      <c r="W14" s="96">
        <v>0</v>
      </c>
      <c r="X14" s="96">
        <v>1</v>
      </c>
      <c r="Y14" s="96">
        <v>0</v>
      </c>
      <c r="Z14" s="96">
        <v>0</v>
      </c>
      <c r="AA14" s="96">
        <v>0</v>
      </c>
      <c r="AB14" s="96">
        <v>0</v>
      </c>
      <c r="AC14" s="96">
        <v>5</v>
      </c>
      <c r="AD14" s="96">
        <v>0</v>
      </c>
      <c r="AE14" s="96">
        <v>11</v>
      </c>
      <c r="AF14" s="96">
        <v>0</v>
      </c>
      <c r="AG14" s="96">
        <v>2</v>
      </c>
      <c r="AH14" s="96">
        <v>0</v>
      </c>
      <c r="AI14" s="96">
        <v>35</v>
      </c>
      <c r="AJ14" s="96">
        <v>7</v>
      </c>
      <c r="AK14" s="96">
        <v>0</v>
      </c>
      <c r="AL14" s="43">
        <v>176</v>
      </c>
      <c r="AM14" s="65">
        <v>806761</v>
      </c>
      <c r="AN14" s="69">
        <v>0</v>
      </c>
      <c r="AO14" s="96">
        <v>-315</v>
      </c>
      <c r="AP14" s="96">
        <v>0</v>
      </c>
      <c r="AQ14" s="96">
        <v>-244</v>
      </c>
      <c r="AR14" s="96">
        <v>-1364</v>
      </c>
      <c r="AS14" s="96">
        <v>9974</v>
      </c>
      <c r="AT14" s="43">
        <v>8051</v>
      </c>
      <c r="AU14" s="65">
        <v>814812</v>
      </c>
      <c r="AV14" s="65">
        <v>765447</v>
      </c>
      <c r="AW14" s="65">
        <v>773498</v>
      </c>
      <c r="AX14" s="65">
        <v>1580259</v>
      </c>
      <c r="AY14" s="65">
        <v>-186432</v>
      </c>
      <c r="AZ14" s="65">
        <v>587066</v>
      </c>
      <c r="BA14" s="65">
        <v>1393827</v>
      </c>
      <c r="BB14" s="33">
        <v>-315</v>
      </c>
    </row>
    <row r="15" spans="1:54" ht="15" customHeight="1" x14ac:dyDescent="0.15">
      <c r="A15" s="133">
        <v>27</v>
      </c>
      <c r="B15" s="43" t="s">
        <v>11</v>
      </c>
      <c r="C15" s="69">
        <v>0</v>
      </c>
      <c r="D15" s="96">
        <v>0</v>
      </c>
      <c r="E15" s="96">
        <v>0</v>
      </c>
      <c r="F15" s="96">
        <v>21</v>
      </c>
      <c r="G15" s="96">
        <v>299</v>
      </c>
      <c r="H15" s="96">
        <v>0</v>
      </c>
      <c r="I15" s="96">
        <v>109</v>
      </c>
      <c r="J15" s="96">
        <v>1372</v>
      </c>
      <c r="K15" s="96">
        <v>6</v>
      </c>
      <c r="L15" s="96">
        <v>929</v>
      </c>
      <c r="M15" s="96">
        <v>2411</v>
      </c>
      <c r="N15" s="96">
        <v>42110</v>
      </c>
      <c r="O15" s="96">
        <v>2733</v>
      </c>
      <c r="P15" s="96">
        <v>5460</v>
      </c>
      <c r="Q15" s="96">
        <v>8379</v>
      </c>
      <c r="R15" s="96">
        <v>1495</v>
      </c>
      <c r="S15" s="96">
        <v>9519</v>
      </c>
      <c r="T15" s="96">
        <v>10871</v>
      </c>
      <c r="U15" s="96">
        <v>345</v>
      </c>
      <c r="V15" s="96">
        <v>4454</v>
      </c>
      <c r="W15" s="96">
        <v>80</v>
      </c>
      <c r="X15" s="96">
        <v>10</v>
      </c>
      <c r="Y15" s="96">
        <v>0</v>
      </c>
      <c r="Z15" s="96">
        <v>7</v>
      </c>
      <c r="AA15" s="96">
        <v>0</v>
      </c>
      <c r="AB15" s="96">
        <v>0</v>
      </c>
      <c r="AC15" s="96">
        <v>20</v>
      </c>
      <c r="AD15" s="96">
        <v>21</v>
      </c>
      <c r="AE15" s="96">
        <v>74</v>
      </c>
      <c r="AF15" s="96">
        <v>5</v>
      </c>
      <c r="AG15" s="96">
        <v>899</v>
      </c>
      <c r="AH15" s="96">
        <v>10</v>
      </c>
      <c r="AI15" s="96">
        <v>109</v>
      </c>
      <c r="AJ15" s="96">
        <v>136</v>
      </c>
      <c r="AK15" s="96">
        <v>11</v>
      </c>
      <c r="AL15" s="43">
        <v>138</v>
      </c>
      <c r="AM15" s="65">
        <v>92033</v>
      </c>
      <c r="AN15" s="69">
        <v>12</v>
      </c>
      <c r="AO15" s="96">
        <v>-1</v>
      </c>
      <c r="AP15" s="96">
        <v>0</v>
      </c>
      <c r="AQ15" s="96">
        <v>0</v>
      </c>
      <c r="AR15" s="96">
        <v>-1663</v>
      </c>
      <c r="AS15" s="96">
        <v>-2011</v>
      </c>
      <c r="AT15" s="43">
        <v>-3663</v>
      </c>
      <c r="AU15" s="65">
        <v>88370</v>
      </c>
      <c r="AV15" s="65">
        <v>490930</v>
      </c>
      <c r="AW15" s="65">
        <v>487267</v>
      </c>
      <c r="AX15" s="65">
        <v>579300</v>
      </c>
      <c r="AY15" s="65">
        <v>-70020</v>
      </c>
      <c r="AZ15" s="65">
        <v>417247</v>
      </c>
      <c r="BA15" s="65">
        <v>509280</v>
      </c>
      <c r="BB15" s="33">
        <v>-1</v>
      </c>
    </row>
    <row r="16" spans="1:54" ht="15" customHeight="1" x14ac:dyDescent="0.15">
      <c r="A16" s="133">
        <v>28</v>
      </c>
      <c r="B16" s="43" t="s">
        <v>12</v>
      </c>
      <c r="C16" s="69">
        <v>187</v>
      </c>
      <c r="D16" s="96">
        <v>16</v>
      </c>
      <c r="E16" s="96">
        <v>82</v>
      </c>
      <c r="F16" s="96">
        <v>391</v>
      </c>
      <c r="G16" s="96">
        <v>6022</v>
      </c>
      <c r="H16" s="96">
        <v>36</v>
      </c>
      <c r="I16" s="96">
        <v>752</v>
      </c>
      <c r="J16" s="96">
        <v>1904</v>
      </c>
      <c r="K16" s="96">
        <v>328</v>
      </c>
      <c r="L16" s="96">
        <v>731</v>
      </c>
      <c r="M16" s="96">
        <v>121</v>
      </c>
      <c r="N16" s="96">
        <v>157</v>
      </c>
      <c r="O16" s="96">
        <v>3037</v>
      </c>
      <c r="P16" s="96">
        <v>5014</v>
      </c>
      <c r="Q16" s="96">
        <v>2922</v>
      </c>
      <c r="R16" s="96">
        <v>995</v>
      </c>
      <c r="S16" s="96">
        <v>5422</v>
      </c>
      <c r="T16" s="96">
        <v>10528</v>
      </c>
      <c r="U16" s="96">
        <v>869</v>
      </c>
      <c r="V16" s="96">
        <v>42066</v>
      </c>
      <c r="W16" s="96">
        <v>116</v>
      </c>
      <c r="X16" s="96">
        <v>30</v>
      </c>
      <c r="Y16" s="96">
        <v>7</v>
      </c>
      <c r="Z16" s="96">
        <v>1622</v>
      </c>
      <c r="AA16" s="96">
        <v>27</v>
      </c>
      <c r="AB16" s="96">
        <v>174</v>
      </c>
      <c r="AC16" s="96">
        <v>828</v>
      </c>
      <c r="AD16" s="96">
        <v>111</v>
      </c>
      <c r="AE16" s="96">
        <v>1613</v>
      </c>
      <c r="AF16" s="96">
        <v>41</v>
      </c>
      <c r="AG16" s="96">
        <v>252</v>
      </c>
      <c r="AH16" s="96">
        <v>113</v>
      </c>
      <c r="AI16" s="96">
        <v>333</v>
      </c>
      <c r="AJ16" s="96">
        <v>773</v>
      </c>
      <c r="AK16" s="96">
        <v>4</v>
      </c>
      <c r="AL16" s="43">
        <v>210</v>
      </c>
      <c r="AM16" s="65">
        <v>87834</v>
      </c>
      <c r="AN16" s="69">
        <v>276</v>
      </c>
      <c r="AO16" s="96">
        <v>1999</v>
      </c>
      <c r="AP16" s="96">
        <v>2</v>
      </c>
      <c r="AQ16" s="96">
        <v>149</v>
      </c>
      <c r="AR16" s="96">
        <v>4488</v>
      </c>
      <c r="AS16" s="96">
        <v>-1139</v>
      </c>
      <c r="AT16" s="43">
        <v>5775</v>
      </c>
      <c r="AU16" s="65">
        <v>93609</v>
      </c>
      <c r="AV16" s="65">
        <v>26710</v>
      </c>
      <c r="AW16" s="65">
        <v>32485</v>
      </c>
      <c r="AX16" s="65">
        <v>120319</v>
      </c>
      <c r="AY16" s="65">
        <v>-68793</v>
      </c>
      <c r="AZ16" s="65">
        <v>-36308</v>
      </c>
      <c r="BA16" s="65">
        <v>51526</v>
      </c>
      <c r="BB16" s="33">
        <v>1999</v>
      </c>
    </row>
    <row r="17" spans="1:54" ht="15" customHeight="1" x14ac:dyDescent="0.15">
      <c r="A17" s="133">
        <v>29</v>
      </c>
      <c r="B17" s="43" t="s">
        <v>13</v>
      </c>
      <c r="C17" s="69">
        <v>40</v>
      </c>
      <c r="D17" s="96">
        <v>10</v>
      </c>
      <c r="E17" s="96">
        <v>1</v>
      </c>
      <c r="F17" s="96">
        <v>80</v>
      </c>
      <c r="G17" s="96">
        <v>0</v>
      </c>
      <c r="H17" s="96">
        <v>0</v>
      </c>
      <c r="I17" s="96">
        <v>132</v>
      </c>
      <c r="J17" s="96">
        <v>4</v>
      </c>
      <c r="K17" s="96">
        <v>6</v>
      </c>
      <c r="L17" s="96">
        <v>412</v>
      </c>
      <c r="M17" s="96">
        <v>24</v>
      </c>
      <c r="N17" s="96">
        <v>3</v>
      </c>
      <c r="O17" s="96">
        <v>126</v>
      </c>
      <c r="P17" s="96">
        <v>44338</v>
      </c>
      <c r="Q17" s="96">
        <v>1263</v>
      </c>
      <c r="R17" s="96">
        <v>371</v>
      </c>
      <c r="S17" s="96">
        <v>2131</v>
      </c>
      <c r="T17" s="96">
        <v>8858</v>
      </c>
      <c r="U17" s="96">
        <v>250</v>
      </c>
      <c r="V17" s="96">
        <v>3151</v>
      </c>
      <c r="W17" s="96">
        <v>0</v>
      </c>
      <c r="X17" s="96">
        <v>451</v>
      </c>
      <c r="Y17" s="96">
        <v>1</v>
      </c>
      <c r="Z17" s="96">
        <v>594</v>
      </c>
      <c r="AA17" s="96">
        <v>2</v>
      </c>
      <c r="AB17" s="96">
        <v>0</v>
      </c>
      <c r="AC17" s="96">
        <v>73</v>
      </c>
      <c r="AD17" s="96">
        <v>18</v>
      </c>
      <c r="AE17" s="96">
        <v>1296</v>
      </c>
      <c r="AF17" s="96">
        <v>0</v>
      </c>
      <c r="AG17" s="96">
        <v>7644</v>
      </c>
      <c r="AH17" s="96">
        <v>0</v>
      </c>
      <c r="AI17" s="96">
        <v>6429</v>
      </c>
      <c r="AJ17" s="96">
        <v>357</v>
      </c>
      <c r="AK17" s="96">
        <v>280</v>
      </c>
      <c r="AL17" s="43">
        <v>0</v>
      </c>
      <c r="AM17" s="65">
        <v>78345</v>
      </c>
      <c r="AN17" s="69">
        <v>22</v>
      </c>
      <c r="AO17" s="96">
        <v>739</v>
      </c>
      <c r="AP17" s="96">
        <v>1</v>
      </c>
      <c r="AQ17" s="96">
        <v>6495</v>
      </c>
      <c r="AR17" s="96">
        <v>209747</v>
      </c>
      <c r="AS17" s="96">
        <v>2647</v>
      </c>
      <c r="AT17" s="43">
        <v>219651</v>
      </c>
      <c r="AU17" s="65">
        <v>297996</v>
      </c>
      <c r="AV17" s="65">
        <v>204624</v>
      </c>
      <c r="AW17" s="65">
        <v>424275</v>
      </c>
      <c r="AX17" s="65">
        <v>502620</v>
      </c>
      <c r="AY17" s="65">
        <v>-263317</v>
      </c>
      <c r="AZ17" s="65">
        <v>160958</v>
      </c>
      <c r="BA17" s="65">
        <v>239303</v>
      </c>
      <c r="BB17" s="33">
        <v>739</v>
      </c>
    </row>
    <row r="18" spans="1:54" ht="15" customHeight="1" x14ac:dyDescent="0.15">
      <c r="A18" s="134">
        <v>32</v>
      </c>
      <c r="B18" s="44" t="s">
        <v>16</v>
      </c>
      <c r="C18" s="77">
        <v>0</v>
      </c>
      <c r="D18" s="97">
        <v>0</v>
      </c>
      <c r="E18" s="97">
        <v>0</v>
      </c>
      <c r="F18" s="97">
        <v>2</v>
      </c>
      <c r="G18" s="97">
        <v>0</v>
      </c>
      <c r="H18" s="97">
        <v>0</v>
      </c>
      <c r="I18" s="97">
        <v>0</v>
      </c>
      <c r="J18" s="97">
        <v>1</v>
      </c>
      <c r="K18" s="97">
        <v>0</v>
      </c>
      <c r="L18" s="97">
        <v>0</v>
      </c>
      <c r="M18" s="97">
        <v>1</v>
      </c>
      <c r="N18" s="97">
        <v>22</v>
      </c>
      <c r="O18" s="97">
        <v>57</v>
      </c>
      <c r="P18" s="97">
        <v>19111</v>
      </c>
      <c r="Q18" s="97">
        <v>51800</v>
      </c>
      <c r="R18" s="97">
        <v>4324</v>
      </c>
      <c r="S18" s="97">
        <v>57194</v>
      </c>
      <c r="T18" s="97">
        <v>4305</v>
      </c>
      <c r="U18" s="97">
        <v>17</v>
      </c>
      <c r="V18" s="97">
        <v>137</v>
      </c>
      <c r="W18" s="97">
        <v>2</v>
      </c>
      <c r="X18" s="97">
        <v>1</v>
      </c>
      <c r="Y18" s="97">
        <v>0</v>
      </c>
      <c r="Z18" s="97">
        <v>15</v>
      </c>
      <c r="AA18" s="97">
        <v>10</v>
      </c>
      <c r="AB18" s="97">
        <v>0</v>
      </c>
      <c r="AC18" s="97">
        <v>1</v>
      </c>
      <c r="AD18" s="97">
        <v>194</v>
      </c>
      <c r="AE18" s="97">
        <v>809</v>
      </c>
      <c r="AF18" s="97">
        <v>121</v>
      </c>
      <c r="AG18" s="97">
        <v>4</v>
      </c>
      <c r="AH18" s="97">
        <v>0</v>
      </c>
      <c r="AI18" s="97">
        <v>3175</v>
      </c>
      <c r="AJ18" s="97">
        <v>2</v>
      </c>
      <c r="AK18" s="97">
        <v>408</v>
      </c>
      <c r="AL18" s="44">
        <v>0</v>
      </c>
      <c r="AM18" s="74">
        <v>141713</v>
      </c>
      <c r="AN18" s="77">
        <v>5</v>
      </c>
      <c r="AO18" s="97">
        <v>747</v>
      </c>
      <c r="AP18" s="97">
        <v>0</v>
      </c>
      <c r="AQ18" s="97">
        <v>0</v>
      </c>
      <c r="AR18" s="97">
        <v>0</v>
      </c>
      <c r="AS18" s="97">
        <v>-5456</v>
      </c>
      <c r="AT18" s="44">
        <v>-4704</v>
      </c>
      <c r="AU18" s="74">
        <v>137009</v>
      </c>
      <c r="AV18" s="74">
        <v>198209</v>
      </c>
      <c r="AW18" s="74">
        <v>193505</v>
      </c>
      <c r="AX18" s="74">
        <v>335218</v>
      </c>
      <c r="AY18" s="74">
        <v>-122015</v>
      </c>
      <c r="AZ18" s="74">
        <v>71490</v>
      </c>
      <c r="BA18" s="74">
        <v>213203</v>
      </c>
      <c r="BB18" s="33">
        <v>747</v>
      </c>
    </row>
    <row r="19" spans="1:54" ht="15" customHeight="1" x14ac:dyDescent="0.15">
      <c r="A19" s="133">
        <v>33</v>
      </c>
      <c r="B19" s="43" t="s">
        <v>14</v>
      </c>
      <c r="C19" s="69">
        <v>5</v>
      </c>
      <c r="D19" s="96">
        <v>0</v>
      </c>
      <c r="E19" s="96">
        <v>34</v>
      </c>
      <c r="F19" s="96">
        <v>32</v>
      </c>
      <c r="G19" s="96">
        <v>0</v>
      </c>
      <c r="H19" s="96">
        <v>0</v>
      </c>
      <c r="I19" s="96">
        <v>12</v>
      </c>
      <c r="J19" s="96">
        <v>0</v>
      </c>
      <c r="K19" s="96">
        <v>0</v>
      </c>
      <c r="L19" s="96">
        <v>5</v>
      </c>
      <c r="M19" s="96">
        <v>0</v>
      </c>
      <c r="N19" s="96">
        <v>2</v>
      </c>
      <c r="O19" s="96">
        <v>26</v>
      </c>
      <c r="P19" s="96">
        <v>4777</v>
      </c>
      <c r="Q19" s="96">
        <v>4341</v>
      </c>
      <c r="R19" s="96">
        <v>4215</v>
      </c>
      <c r="S19" s="96">
        <v>4125</v>
      </c>
      <c r="T19" s="96">
        <v>15840</v>
      </c>
      <c r="U19" s="96">
        <v>10</v>
      </c>
      <c r="V19" s="96">
        <v>3717</v>
      </c>
      <c r="W19" s="96">
        <v>1</v>
      </c>
      <c r="X19" s="96">
        <v>8</v>
      </c>
      <c r="Y19" s="96">
        <v>0</v>
      </c>
      <c r="Z19" s="96">
        <v>123</v>
      </c>
      <c r="AA19" s="96">
        <v>1</v>
      </c>
      <c r="AB19" s="96">
        <v>6</v>
      </c>
      <c r="AC19" s="96">
        <v>97</v>
      </c>
      <c r="AD19" s="96">
        <v>29</v>
      </c>
      <c r="AE19" s="96">
        <v>673</v>
      </c>
      <c r="AF19" s="96">
        <v>175</v>
      </c>
      <c r="AG19" s="96">
        <v>52</v>
      </c>
      <c r="AH19" s="96">
        <v>0</v>
      </c>
      <c r="AI19" s="96">
        <v>1817</v>
      </c>
      <c r="AJ19" s="96">
        <v>67</v>
      </c>
      <c r="AK19" s="96">
        <v>0</v>
      </c>
      <c r="AL19" s="43">
        <v>42</v>
      </c>
      <c r="AM19" s="65">
        <v>40232</v>
      </c>
      <c r="AN19" s="69">
        <v>608</v>
      </c>
      <c r="AO19" s="96">
        <v>22390</v>
      </c>
      <c r="AP19" s="96">
        <v>0</v>
      </c>
      <c r="AQ19" s="96">
        <v>2951</v>
      </c>
      <c r="AR19" s="96">
        <v>58518</v>
      </c>
      <c r="AS19" s="96">
        <v>2067</v>
      </c>
      <c r="AT19" s="43">
        <v>86534</v>
      </c>
      <c r="AU19" s="65">
        <v>126766</v>
      </c>
      <c r="AV19" s="65">
        <v>24406</v>
      </c>
      <c r="AW19" s="65">
        <v>110940</v>
      </c>
      <c r="AX19" s="65">
        <v>151172</v>
      </c>
      <c r="AY19" s="65">
        <v>-118439</v>
      </c>
      <c r="AZ19" s="65">
        <v>-7499</v>
      </c>
      <c r="BA19" s="65">
        <v>32733</v>
      </c>
      <c r="BB19" s="33">
        <v>22390</v>
      </c>
    </row>
    <row r="20" spans="1:54" ht="15" customHeight="1" x14ac:dyDescent="0.15">
      <c r="A20" s="133">
        <v>34</v>
      </c>
      <c r="B20" s="43" t="s">
        <v>15</v>
      </c>
      <c r="C20" s="69">
        <v>0</v>
      </c>
      <c r="D20" s="96">
        <v>5</v>
      </c>
      <c r="E20" s="96">
        <v>1</v>
      </c>
      <c r="F20" s="96">
        <v>0</v>
      </c>
      <c r="G20" s="96">
        <v>12</v>
      </c>
      <c r="H20" s="96">
        <v>0</v>
      </c>
      <c r="I20" s="96">
        <v>0</v>
      </c>
      <c r="J20" s="96">
        <v>9</v>
      </c>
      <c r="K20" s="96">
        <v>1</v>
      </c>
      <c r="L20" s="96">
        <v>1</v>
      </c>
      <c r="M20" s="96">
        <v>0</v>
      </c>
      <c r="N20" s="96">
        <v>0</v>
      </c>
      <c r="O20" s="96">
        <v>3</v>
      </c>
      <c r="P20" s="96">
        <v>178</v>
      </c>
      <c r="Q20" s="96">
        <v>26</v>
      </c>
      <c r="R20" s="96">
        <v>1</v>
      </c>
      <c r="S20" s="96">
        <v>6697</v>
      </c>
      <c r="T20" s="96">
        <v>5620</v>
      </c>
      <c r="U20" s="96">
        <v>2</v>
      </c>
      <c r="V20" s="96">
        <v>772</v>
      </c>
      <c r="W20" s="96">
        <v>5</v>
      </c>
      <c r="X20" s="96">
        <v>0</v>
      </c>
      <c r="Y20" s="96">
        <v>1</v>
      </c>
      <c r="Z20" s="96">
        <v>177</v>
      </c>
      <c r="AA20" s="96">
        <v>32</v>
      </c>
      <c r="AB20" s="96">
        <v>30</v>
      </c>
      <c r="AC20" s="96">
        <v>50</v>
      </c>
      <c r="AD20" s="96">
        <v>39</v>
      </c>
      <c r="AE20" s="96">
        <v>614</v>
      </c>
      <c r="AF20" s="96">
        <v>13</v>
      </c>
      <c r="AG20" s="96">
        <v>22</v>
      </c>
      <c r="AH20" s="96">
        <v>4</v>
      </c>
      <c r="AI20" s="96">
        <v>431</v>
      </c>
      <c r="AJ20" s="96">
        <v>53</v>
      </c>
      <c r="AK20" s="96">
        <v>0</v>
      </c>
      <c r="AL20" s="43">
        <v>0</v>
      </c>
      <c r="AM20" s="65">
        <v>14799</v>
      </c>
      <c r="AN20" s="69">
        <v>343</v>
      </c>
      <c r="AO20" s="96">
        <v>20668</v>
      </c>
      <c r="AP20" s="96">
        <v>0</v>
      </c>
      <c r="AQ20" s="96">
        <v>8341</v>
      </c>
      <c r="AR20" s="96">
        <v>20938</v>
      </c>
      <c r="AS20" s="96">
        <v>-289</v>
      </c>
      <c r="AT20" s="43">
        <v>50001</v>
      </c>
      <c r="AU20" s="65">
        <v>64800</v>
      </c>
      <c r="AV20" s="65">
        <v>203591</v>
      </c>
      <c r="AW20" s="65">
        <v>253592</v>
      </c>
      <c r="AX20" s="65">
        <v>268391</v>
      </c>
      <c r="AY20" s="65">
        <v>-60820</v>
      </c>
      <c r="AZ20" s="65">
        <v>192772</v>
      </c>
      <c r="BA20" s="65">
        <v>207571</v>
      </c>
      <c r="BB20" s="33">
        <v>20668</v>
      </c>
    </row>
    <row r="21" spans="1:54" ht="15" customHeight="1" x14ac:dyDescent="0.15">
      <c r="A21" s="133">
        <v>35</v>
      </c>
      <c r="B21" s="43" t="s">
        <v>17</v>
      </c>
      <c r="C21" s="69">
        <v>0</v>
      </c>
      <c r="D21" s="96">
        <v>0</v>
      </c>
      <c r="E21" s="96">
        <v>1478</v>
      </c>
      <c r="F21" s="96">
        <v>0</v>
      </c>
      <c r="G21" s="96">
        <v>0</v>
      </c>
      <c r="H21" s="96">
        <v>0</v>
      </c>
      <c r="I21" s="96">
        <v>0</v>
      </c>
      <c r="J21" s="96">
        <v>0</v>
      </c>
      <c r="K21" s="96">
        <v>0</v>
      </c>
      <c r="L21" s="96">
        <v>0</v>
      </c>
      <c r="M21" s="96">
        <v>0</v>
      </c>
      <c r="N21" s="96">
        <v>0</v>
      </c>
      <c r="O21" s="96">
        <v>0</v>
      </c>
      <c r="P21" s="96">
        <v>2</v>
      </c>
      <c r="Q21" s="96">
        <v>0</v>
      </c>
      <c r="R21" s="96">
        <v>0</v>
      </c>
      <c r="S21" s="96">
        <v>0</v>
      </c>
      <c r="T21" s="96">
        <v>256250</v>
      </c>
      <c r="U21" s="96">
        <v>0</v>
      </c>
      <c r="V21" s="96">
        <v>0</v>
      </c>
      <c r="W21" s="96">
        <v>0</v>
      </c>
      <c r="X21" s="96">
        <v>0</v>
      </c>
      <c r="Y21" s="96">
        <v>0</v>
      </c>
      <c r="Z21" s="96">
        <v>0</v>
      </c>
      <c r="AA21" s="96">
        <v>0</v>
      </c>
      <c r="AB21" s="96">
        <v>0</v>
      </c>
      <c r="AC21" s="96">
        <v>6484</v>
      </c>
      <c r="AD21" s="96">
        <v>0</v>
      </c>
      <c r="AE21" s="96">
        <v>1985</v>
      </c>
      <c r="AF21" s="96">
        <v>22</v>
      </c>
      <c r="AG21" s="96">
        <v>0</v>
      </c>
      <c r="AH21" s="96">
        <v>0</v>
      </c>
      <c r="AI21" s="96">
        <v>7562</v>
      </c>
      <c r="AJ21" s="96">
        <v>5</v>
      </c>
      <c r="AK21" s="96">
        <v>0</v>
      </c>
      <c r="AL21" s="43">
        <v>0</v>
      </c>
      <c r="AM21" s="65">
        <v>273788</v>
      </c>
      <c r="AN21" s="69">
        <v>0</v>
      </c>
      <c r="AO21" s="96">
        <v>48962</v>
      </c>
      <c r="AP21" s="96">
        <v>0</v>
      </c>
      <c r="AQ21" s="96">
        <v>7941</v>
      </c>
      <c r="AR21" s="96">
        <v>45616</v>
      </c>
      <c r="AS21" s="96">
        <v>16396</v>
      </c>
      <c r="AT21" s="43">
        <v>118915</v>
      </c>
      <c r="AU21" s="65">
        <v>392703</v>
      </c>
      <c r="AV21" s="65">
        <v>503769</v>
      </c>
      <c r="AW21" s="65">
        <v>622684</v>
      </c>
      <c r="AX21" s="65">
        <v>896472</v>
      </c>
      <c r="AY21" s="65">
        <v>-280874</v>
      </c>
      <c r="AZ21" s="65">
        <v>341810</v>
      </c>
      <c r="BA21" s="65">
        <v>615598</v>
      </c>
      <c r="BB21" s="33">
        <v>48962</v>
      </c>
    </row>
    <row r="22" spans="1:54" ht="15" customHeight="1" x14ac:dyDescent="0.15">
      <c r="A22" s="133">
        <v>39</v>
      </c>
      <c r="B22" s="43" t="s">
        <v>18</v>
      </c>
      <c r="C22" s="69">
        <v>1311</v>
      </c>
      <c r="D22" s="96">
        <v>573</v>
      </c>
      <c r="E22" s="96">
        <v>753</v>
      </c>
      <c r="F22" s="96">
        <v>260</v>
      </c>
      <c r="G22" s="96">
        <v>7660</v>
      </c>
      <c r="H22" s="96">
        <v>549</v>
      </c>
      <c r="I22" s="96">
        <v>2507</v>
      </c>
      <c r="J22" s="96">
        <v>4861</v>
      </c>
      <c r="K22" s="96">
        <v>1710</v>
      </c>
      <c r="L22" s="96">
        <v>1534</v>
      </c>
      <c r="M22" s="96">
        <v>14716</v>
      </c>
      <c r="N22" s="96">
        <v>9998</v>
      </c>
      <c r="O22" s="96">
        <v>293</v>
      </c>
      <c r="P22" s="96">
        <v>10661</v>
      </c>
      <c r="Q22" s="96">
        <v>7593</v>
      </c>
      <c r="R22" s="96">
        <v>1867</v>
      </c>
      <c r="S22" s="96">
        <v>9649</v>
      </c>
      <c r="T22" s="96">
        <v>20448</v>
      </c>
      <c r="U22" s="96">
        <v>21306</v>
      </c>
      <c r="V22" s="96">
        <v>7746</v>
      </c>
      <c r="W22" s="96">
        <v>3302</v>
      </c>
      <c r="X22" s="96">
        <v>1682</v>
      </c>
      <c r="Y22" s="96">
        <v>777</v>
      </c>
      <c r="Z22" s="96">
        <v>6791</v>
      </c>
      <c r="AA22" s="96">
        <v>4467</v>
      </c>
      <c r="AB22" s="96">
        <v>356</v>
      </c>
      <c r="AC22" s="96">
        <v>2590</v>
      </c>
      <c r="AD22" s="96">
        <v>4810</v>
      </c>
      <c r="AE22" s="96">
        <v>3927</v>
      </c>
      <c r="AF22" s="96">
        <v>3555</v>
      </c>
      <c r="AG22" s="96">
        <v>5058</v>
      </c>
      <c r="AH22" s="96">
        <v>2528</v>
      </c>
      <c r="AI22" s="96">
        <v>5478</v>
      </c>
      <c r="AJ22" s="96">
        <v>3531</v>
      </c>
      <c r="AK22" s="96">
        <v>2199</v>
      </c>
      <c r="AL22" s="43">
        <v>204</v>
      </c>
      <c r="AM22" s="65">
        <v>177250</v>
      </c>
      <c r="AN22" s="69">
        <v>2249</v>
      </c>
      <c r="AO22" s="96">
        <v>35174</v>
      </c>
      <c r="AP22" s="96">
        <v>12</v>
      </c>
      <c r="AQ22" s="96">
        <v>1040</v>
      </c>
      <c r="AR22" s="96">
        <v>9134</v>
      </c>
      <c r="AS22" s="96">
        <v>-357</v>
      </c>
      <c r="AT22" s="43">
        <v>47252</v>
      </c>
      <c r="AU22" s="65">
        <v>224502</v>
      </c>
      <c r="AV22" s="65">
        <v>79381</v>
      </c>
      <c r="AW22" s="65">
        <v>126633</v>
      </c>
      <c r="AX22" s="65">
        <v>303883</v>
      </c>
      <c r="AY22" s="65">
        <v>-170001</v>
      </c>
      <c r="AZ22" s="65">
        <v>-43368</v>
      </c>
      <c r="BA22" s="65">
        <v>133882</v>
      </c>
      <c r="BB22" s="33">
        <v>35174</v>
      </c>
    </row>
    <row r="23" spans="1:54" ht="15" customHeight="1" x14ac:dyDescent="0.15">
      <c r="A23" s="134">
        <v>41</v>
      </c>
      <c r="B23" s="44" t="s">
        <v>19</v>
      </c>
      <c r="C23" s="77">
        <v>402</v>
      </c>
      <c r="D23" s="97">
        <v>42</v>
      </c>
      <c r="E23" s="97">
        <v>57</v>
      </c>
      <c r="F23" s="97">
        <v>71</v>
      </c>
      <c r="G23" s="97">
        <v>150</v>
      </c>
      <c r="H23" s="97">
        <v>37</v>
      </c>
      <c r="I23" s="97">
        <v>247</v>
      </c>
      <c r="J23" s="97">
        <v>1924</v>
      </c>
      <c r="K23" s="97">
        <v>203</v>
      </c>
      <c r="L23" s="97">
        <v>552</v>
      </c>
      <c r="M23" s="97">
        <v>4670</v>
      </c>
      <c r="N23" s="97">
        <v>1459</v>
      </c>
      <c r="O23" s="97">
        <v>177</v>
      </c>
      <c r="P23" s="97">
        <v>260</v>
      </c>
      <c r="Q23" s="97">
        <v>307</v>
      </c>
      <c r="R23" s="97">
        <v>52</v>
      </c>
      <c r="S23" s="97">
        <v>67</v>
      </c>
      <c r="T23" s="97">
        <v>340</v>
      </c>
      <c r="U23" s="97">
        <v>295</v>
      </c>
      <c r="V23" s="97">
        <v>275</v>
      </c>
      <c r="W23" s="97">
        <v>4555</v>
      </c>
      <c r="X23" s="97">
        <v>1165</v>
      </c>
      <c r="Y23" s="97">
        <v>126</v>
      </c>
      <c r="Z23" s="97">
        <v>1702</v>
      </c>
      <c r="AA23" s="97">
        <v>628</v>
      </c>
      <c r="AB23" s="97">
        <v>4919</v>
      </c>
      <c r="AC23" s="97">
        <v>2599</v>
      </c>
      <c r="AD23" s="97">
        <v>1009</v>
      </c>
      <c r="AE23" s="97">
        <v>2982</v>
      </c>
      <c r="AF23" s="97">
        <v>1395</v>
      </c>
      <c r="AG23" s="97">
        <v>1747</v>
      </c>
      <c r="AH23" s="97">
        <v>79</v>
      </c>
      <c r="AI23" s="97">
        <v>376</v>
      </c>
      <c r="AJ23" s="97">
        <v>790</v>
      </c>
      <c r="AK23" s="97">
        <v>0</v>
      </c>
      <c r="AL23" s="44">
        <v>0</v>
      </c>
      <c r="AM23" s="74">
        <v>35659</v>
      </c>
      <c r="AN23" s="77">
        <v>0</v>
      </c>
      <c r="AO23" s="97">
        <v>0</v>
      </c>
      <c r="AP23" s="97">
        <v>0</v>
      </c>
      <c r="AQ23" s="97">
        <v>196632</v>
      </c>
      <c r="AR23" s="97">
        <v>262719</v>
      </c>
      <c r="AS23" s="97">
        <v>0</v>
      </c>
      <c r="AT23" s="44">
        <v>459351</v>
      </c>
      <c r="AU23" s="74">
        <v>495010</v>
      </c>
      <c r="AV23" s="74">
        <v>220</v>
      </c>
      <c r="AW23" s="74">
        <v>459571</v>
      </c>
      <c r="AX23" s="74">
        <v>495230</v>
      </c>
      <c r="AY23" s="74">
        <v>-23470</v>
      </c>
      <c r="AZ23" s="74">
        <v>436101</v>
      </c>
      <c r="BA23" s="74">
        <v>471760</v>
      </c>
      <c r="BB23" s="33">
        <v>0</v>
      </c>
    </row>
    <row r="24" spans="1:54" ht="15" customHeight="1" x14ac:dyDescent="0.15">
      <c r="A24" s="133">
        <v>46</v>
      </c>
      <c r="B24" s="43" t="s">
        <v>20</v>
      </c>
      <c r="C24" s="69">
        <v>1390</v>
      </c>
      <c r="D24" s="96">
        <v>213</v>
      </c>
      <c r="E24" s="96">
        <v>337</v>
      </c>
      <c r="F24" s="96">
        <v>1309</v>
      </c>
      <c r="G24" s="96">
        <v>3288</v>
      </c>
      <c r="H24" s="96">
        <v>511</v>
      </c>
      <c r="I24" s="96">
        <v>3968</v>
      </c>
      <c r="J24" s="96">
        <v>20011</v>
      </c>
      <c r="K24" s="96">
        <v>4185</v>
      </c>
      <c r="L24" s="96">
        <v>8236</v>
      </c>
      <c r="M24" s="96">
        <v>34683</v>
      </c>
      <c r="N24" s="96">
        <v>17782</v>
      </c>
      <c r="O24" s="96">
        <v>1072</v>
      </c>
      <c r="P24" s="96">
        <v>3280</v>
      </c>
      <c r="Q24" s="96">
        <v>7350</v>
      </c>
      <c r="R24" s="96">
        <v>277</v>
      </c>
      <c r="S24" s="96">
        <v>1282</v>
      </c>
      <c r="T24" s="96">
        <v>7410</v>
      </c>
      <c r="U24" s="96">
        <v>3903</v>
      </c>
      <c r="V24" s="96">
        <v>1491</v>
      </c>
      <c r="W24" s="96">
        <v>31011</v>
      </c>
      <c r="X24" s="96">
        <v>1774</v>
      </c>
      <c r="Y24" s="96">
        <v>3274</v>
      </c>
      <c r="Z24" s="96">
        <v>13990</v>
      </c>
      <c r="AA24" s="96">
        <v>1293</v>
      </c>
      <c r="AB24" s="96">
        <v>1758</v>
      </c>
      <c r="AC24" s="96">
        <v>4524</v>
      </c>
      <c r="AD24" s="96">
        <v>1713</v>
      </c>
      <c r="AE24" s="96">
        <v>4384</v>
      </c>
      <c r="AF24" s="96">
        <v>7378</v>
      </c>
      <c r="AG24" s="96">
        <v>9996</v>
      </c>
      <c r="AH24" s="96">
        <v>212</v>
      </c>
      <c r="AI24" s="96">
        <v>1700</v>
      </c>
      <c r="AJ24" s="96">
        <v>15118</v>
      </c>
      <c r="AK24" s="96">
        <v>0</v>
      </c>
      <c r="AL24" s="43">
        <v>164</v>
      </c>
      <c r="AM24" s="65">
        <v>220267</v>
      </c>
      <c r="AN24" s="69">
        <v>62</v>
      </c>
      <c r="AO24" s="96">
        <v>52184</v>
      </c>
      <c r="AP24" s="96">
        <v>0</v>
      </c>
      <c r="AQ24" s="96">
        <v>0</v>
      </c>
      <c r="AR24" s="96">
        <v>0</v>
      </c>
      <c r="AS24" s="96">
        <v>0</v>
      </c>
      <c r="AT24" s="43">
        <v>52246</v>
      </c>
      <c r="AU24" s="65">
        <v>272513</v>
      </c>
      <c r="AV24" s="65">
        <v>187210</v>
      </c>
      <c r="AW24" s="65">
        <v>239456</v>
      </c>
      <c r="AX24" s="65">
        <v>459723</v>
      </c>
      <c r="AY24" s="65">
        <v>-107868</v>
      </c>
      <c r="AZ24" s="65">
        <v>131588</v>
      </c>
      <c r="BA24" s="65">
        <v>351855</v>
      </c>
      <c r="BB24" s="33">
        <v>52184</v>
      </c>
    </row>
    <row r="25" spans="1:54" ht="15" customHeight="1" x14ac:dyDescent="0.15">
      <c r="A25" s="133">
        <v>47</v>
      </c>
      <c r="B25" s="43" t="s">
        <v>237</v>
      </c>
      <c r="C25" s="69">
        <v>90</v>
      </c>
      <c r="D25" s="96">
        <v>6</v>
      </c>
      <c r="E25" s="96">
        <v>11</v>
      </c>
      <c r="F25" s="96">
        <v>79</v>
      </c>
      <c r="G25" s="96">
        <v>574</v>
      </c>
      <c r="H25" s="96">
        <v>15</v>
      </c>
      <c r="I25" s="96">
        <v>201</v>
      </c>
      <c r="J25" s="96">
        <v>1166</v>
      </c>
      <c r="K25" s="96">
        <v>258</v>
      </c>
      <c r="L25" s="96">
        <v>85</v>
      </c>
      <c r="M25" s="96">
        <v>770</v>
      </c>
      <c r="N25" s="96">
        <v>303</v>
      </c>
      <c r="O25" s="96">
        <v>32</v>
      </c>
      <c r="P25" s="96">
        <v>115</v>
      </c>
      <c r="Q25" s="96">
        <v>224</v>
      </c>
      <c r="R25" s="96">
        <v>19</v>
      </c>
      <c r="S25" s="96">
        <v>28</v>
      </c>
      <c r="T25" s="96">
        <v>230</v>
      </c>
      <c r="U25" s="96">
        <v>148</v>
      </c>
      <c r="V25" s="96">
        <v>338</v>
      </c>
      <c r="W25" s="96">
        <v>182</v>
      </c>
      <c r="X25" s="96">
        <v>103</v>
      </c>
      <c r="Y25" s="96">
        <v>401</v>
      </c>
      <c r="Z25" s="96">
        <v>1392</v>
      </c>
      <c r="AA25" s="96">
        <v>290</v>
      </c>
      <c r="AB25" s="96">
        <v>158</v>
      </c>
      <c r="AC25" s="96">
        <v>1336</v>
      </c>
      <c r="AD25" s="96">
        <v>737</v>
      </c>
      <c r="AE25" s="96">
        <v>1458</v>
      </c>
      <c r="AF25" s="96">
        <v>2641</v>
      </c>
      <c r="AG25" s="96">
        <v>3758</v>
      </c>
      <c r="AH25" s="96">
        <v>102</v>
      </c>
      <c r="AI25" s="96">
        <v>224</v>
      </c>
      <c r="AJ25" s="96">
        <v>3520</v>
      </c>
      <c r="AK25" s="96">
        <v>0</v>
      </c>
      <c r="AL25" s="43">
        <v>50</v>
      </c>
      <c r="AM25" s="65">
        <v>21044</v>
      </c>
      <c r="AN25" s="69">
        <v>25</v>
      </c>
      <c r="AO25" s="96">
        <v>15897</v>
      </c>
      <c r="AP25" s="96">
        <v>-45</v>
      </c>
      <c r="AQ25" s="96">
        <v>0</v>
      </c>
      <c r="AR25" s="96">
        <v>0</v>
      </c>
      <c r="AS25" s="96">
        <v>0</v>
      </c>
      <c r="AT25" s="43">
        <v>15877</v>
      </c>
      <c r="AU25" s="65">
        <v>36921</v>
      </c>
      <c r="AV25" s="65">
        <v>0</v>
      </c>
      <c r="AW25" s="65">
        <v>15877</v>
      </c>
      <c r="AX25" s="65">
        <v>36921</v>
      </c>
      <c r="AY25" s="65">
        <v>0</v>
      </c>
      <c r="AZ25" s="65">
        <v>15877</v>
      </c>
      <c r="BA25" s="65">
        <v>36921</v>
      </c>
      <c r="BB25" s="33">
        <v>15897</v>
      </c>
    </row>
    <row r="26" spans="1:54" ht="15" customHeight="1" x14ac:dyDescent="0.15">
      <c r="A26" s="133">
        <v>48</v>
      </c>
      <c r="B26" s="43" t="s">
        <v>238</v>
      </c>
      <c r="C26" s="69">
        <v>39</v>
      </c>
      <c r="D26" s="96">
        <v>4</v>
      </c>
      <c r="E26" s="96">
        <v>0</v>
      </c>
      <c r="F26" s="96">
        <v>44</v>
      </c>
      <c r="G26" s="96">
        <v>121</v>
      </c>
      <c r="H26" s="96">
        <v>2</v>
      </c>
      <c r="I26" s="96">
        <v>113</v>
      </c>
      <c r="J26" s="96">
        <v>843</v>
      </c>
      <c r="K26" s="96">
        <v>11</v>
      </c>
      <c r="L26" s="96">
        <v>145</v>
      </c>
      <c r="M26" s="96">
        <v>260</v>
      </c>
      <c r="N26" s="96">
        <v>19</v>
      </c>
      <c r="O26" s="96">
        <v>1</v>
      </c>
      <c r="P26" s="96">
        <v>18</v>
      </c>
      <c r="Q26" s="96">
        <v>123</v>
      </c>
      <c r="R26" s="96">
        <v>6</v>
      </c>
      <c r="S26" s="96">
        <v>7</v>
      </c>
      <c r="T26" s="96">
        <v>133</v>
      </c>
      <c r="U26" s="96">
        <v>8</v>
      </c>
      <c r="V26" s="96">
        <v>750</v>
      </c>
      <c r="W26" s="96">
        <v>1919</v>
      </c>
      <c r="X26" s="96">
        <v>43</v>
      </c>
      <c r="Y26" s="96">
        <v>0</v>
      </c>
      <c r="Z26" s="96">
        <v>578</v>
      </c>
      <c r="AA26" s="96">
        <v>486</v>
      </c>
      <c r="AB26" s="96">
        <v>5</v>
      </c>
      <c r="AC26" s="96">
        <v>778</v>
      </c>
      <c r="AD26" s="96">
        <v>894</v>
      </c>
      <c r="AE26" s="96">
        <v>6698</v>
      </c>
      <c r="AF26" s="96">
        <v>1150</v>
      </c>
      <c r="AG26" s="96">
        <v>1816</v>
      </c>
      <c r="AH26" s="96">
        <v>1</v>
      </c>
      <c r="AI26" s="96">
        <v>76</v>
      </c>
      <c r="AJ26" s="96">
        <v>5403</v>
      </c>
      <c r="AK26" s="96">
        <v>0</v>
      </c>
      <c r="AL26" s="43">
        <v>393</v>
      </c>
      <c r="AM26" s="65">
        <v>22887</v>
      </c>
      <c r="AN26" s="69">
        <v>0</v>
      </c>
      <c r="AO26" s="96">
        <v>1587</v>
      </c>
      <c r="AP26" s="96">
        <v>4629</v>
      </c>
      <c r="AQ26" s="96">
        <v>0</v>
      </c>
      <c r="AR26" s="96">
        <v>0</v>
      </c>
      <c r="AS26" s="96">
        <v>0</v>
      </c>
      <c r="AT26" s="43">
        <v>6216</v>
      </c>
      <c r="AU26" s="65">
        <v>29103</v>
      </c>
      <c r="AV26" s="65">
        <v>17018</v>
      </c>
      <c r="AW26" s="65">
        <v>23234</v>
      </c>
      <c r="AX26" s="65">
        <v>46121</v>
      </c>
      <c r="AY26" s="65">
        <v>-1757</v>
      </c>
      <c r="AZ26" s="65">
        <v>21477</v>
      </c>
      <c r="BA26" s="65">
        <v>44364</v>
      </c>
      <c r="BB26" s="33">
        <v>1587</v>
      </c>
    </row>
    <row r="27" spans="1:54" ht="15" customHeight="1" x14ac:dyDescent="0.15">
      <c r="A27" s="133">
        <v>51</v>
      </c>
      <c r="B27" s="43" t="s">
        <v>21</v>
      </c>
      <c r="C27" s="69">
        <v>9566</v>
      </c>
      <c r="D27" s="96">
        <v>693</v>
      </c>
      <c r="E27" s="96">
        <v>3140</v>
      </c>
      <c r="F27" s="96">
        <v>583</v>
      </c>
      <c r="G27" s="96">
        <v>16552</v>
      </c>
      <c r="H27" s="96">
        <v>1402</v>
      </c>
      <c r="I27" s="96">
        <v>4841</v>
      </c>
      <c r="J27" s="96">
        <v>15450</v>
      </c>
      <c r="K27" s="96">
        <v>5802</v>
      </c>
      <c r="L27" s="96">
        <v>2702</v>
      </c>
      <c r="M27" s="96">
        <v>12583</v>
      </c>
      <c r="N27" s="96">
        <v>7038</v>
      </c>
      <c r="O27" s="96">
        <v>2394</v>
      </c>
      <c r="P27" s="96">
        <v>12130</v>
      </c>
      <c r="Q27" s="96">
        <v>8962</v>
      </c>
      <c r="R27" s="96">
        <v>1698</v>
      </c>
      <c r="S27" s="96">
        <v>9096</v>
      </c>
      <c r="T27" s="96">
        <v>23399</v>
      </c>
      <c r="U27" s="96">
        <v>6258</v>
      </c>
      <c r="V27" s="96">
        <v>25026</v>
      </c>
      <c r="W27" s="96">
        <v>6388</v>
      </c>
      <c r="X27" s="96">
        <v>734</v>
      </c>
      <c r="Y27" s="96">
        <v>654</v>
      </c>
      <c r="Z27" s="96">
        <v>6209</v>
      </c>
      <c r="AA27" s="96">
        <v>1257</v>
      </c>
      <c r="AB27" s="96">
        <v>703</v>
      </c>
      <c r="AC27" s="96">
        <v>13708</v>
      </c>
      <c r="AD27" s="96">
        <v>2378</v>
      </c>
      <c r="AE27" s="96">
        <v>3598</v>
      </c>
      <c r="AF27" s="96">
        <v>3370</v>
      </c>
      <c r="AG27" s="96">
        <v>36730</v>
      </c>
      <c r="AH27" s="96">
        <v>1767</v>
      </c>
      <c r="AI27" s="96">
        <v>5931</v>
      </c>
      <c r="AJ27" s="96">
        <v>26437</v>
      </c>
      <c r="AK27" s="96">
        <v>2570</v>
      </c>
      <c r="AL27" s="43">
        <v>365</v>
      </c>
      <c r="AM27" s="65">
        <v>282114</v>
      </c>
      <c r="AN27" s="69">
        <v>15257</v>
      </c>
      <c r="AO27" s="96">
        <v>395788</v>
      </c>
      <c r="AP27" s="96">
        <v>65</v>
      </c>
      <c r="AQ27" s="96">
        <v>4448</v>
      </c>
      <c r="AR27" s="96">
        <v>62874</v>
      </c>
      <c r="AS27" s="96">
        <v>1595</v>
      </c>
      <c r="AT27" s="43">
        <v>480027</v>
      </c>
      <c r="AU27" s="65">
        <v>762141</v>
      </c>
      <c r="AV27" s="65">
        <v>256433</v>
      </c>
      <c r="AW27" s="65">
        <v>736460</v>
      </c>
      <c r="AX27" s="65">
        <v>1018574</v>
      </c>
      <c r="AY27" s="65">
        <v>-441183</v>
      </c>
      <c r="AZ27" s="65">
        <v>295277</v>
      </c>
      <c r="BA27" s="65">
        <v>577391</v>
      </c>
      <c r="BB27" s="33">
        <v>395788</v>
      </c>
    </row>
    <row r="28" spans="1:54" ht="15" customHeight="1" x14ac:dyDescent="0.15">
      <c r="A28" s="134">
        <v>53</v>
      </c>
      <c r="B28" s="44" t="s">
        <v>22</v>
      </c>
      <c r="C28" s="77">
        <v>761</v>
      </c>
      <c r="D28" s="97">
        <v>172</v>
      </c>
      <c r="E28" s="97">
        <v>394</v>
      </c>
      <c r="F28" s="97">
        <v>1018</v>
      </c>
      <c r="G28" s="97">
        <v>3769</v>
      </c>
      <c r="H28" s="97">
        <v>287</v>
      </c>
      <c r="I28" s="97">
        <v>665</v>
      </c>
      <c r="J28" s="97">
        <v>5897</v>
      </c>
      <c r="K28" s="97">
        <v>2033</v>
      </c>
      <c r="L28" s="97">
        <v>1003</v>
      </c>
      <c r="M28" s="97">
        <v>5585</v>
      </c>
      <c r="N28" s="97">
        <v>3254</v>
      </c>
      <c r="O28" s="97">
        <v>655</v>
      </c>
      <c r="P28" s="97">
        <v>1564</v>
      </c>
      <c r="Q28" s="97">
        <v>1153</v>
      </c>
      <c r="R28" s="97">
        <v>158</v>
      </c>
      <c r="S28" s="97">
        <v>942</v>
      </c>
      <c r="T28" s="97">
        <v>3479</v>
      </c>
      <c r="U28" s="97">
        <v>667</v>
      </c>
      <c r="V28" s="97">
        <v>6206</v>
      </c>
      <c r="W28" s="97">
        <v>6185</v>
      </c>
      <c r="X28" s="97">
        <v>989</v>
      </c>
      <c r="Y28" s="97">
        <v>1216</v>
      </c>
      <c r="Z28" s="97">
        <v>9747</v>
      </c>
      <c r="AA28" s="97">
        <v>10097</v>
      </c>
      <c r="AB28" s="97">
        <v>39306</v>
      </c>
      <c r="AC28" s="97">
        <v>13030</v>
      </c>
      <c r="AD28" s="97">
        <v>1682</v>
      </c>
      <c r="AE28" s="97">
        <v>7686</v>
      </c>
      <c r="AF28" s="97">
        <v>2966</v>
      </c>
      <c r="AG28" s="97">
        <v>6681</v>
      </c>
      <c r="AH28" s="97">
        <v>1174</v>
      </c>
      <c r="AI28" s="97">
        <v>3080</v>
      </c>
      <c r="AJ28" s="97">
        <v>3389</v>
      </c>
      <c r="AK28" s="97">
        <v>0</v>
      </c>
      <c r="AL28" s="44">
        <v>103</v>
      </c>
      <c r="AM28" s="74">
        <v>146993</v>
      </c>
      <c r="AN28" s="77">
        <v>3</v>
      </c>
      <c r="AO28" s="97">
        <v>148135</v>
      </c>
      <c r="AP28" s="97">
        <v>0</v>
      </c>
      <c r="AQ28" s="97">
        <v>0</v>
      </c>
      <c r="AR28" s="97">
        <v>0</v>
      </c>
      <c r="AS28" s="97">
        <v>0</v>
      </c>
      <c r="AT28" s="44">
        <v>148138</v>
      </c>
      <c r="AU28" s="74">
        <v>295131</v>
      </c>
      <c r="AV28" s="74">
        <v>14105</v>
      </c>
      <c r="AW28" s="74">
        <v>162243</v>
      </c>
      <c r="AX28" s="74">
        <v>309236</v>
      </c>
      <c r="AY28" s="74">
        <v>-73827</v>
      </c>
      <c r="AZ28" s="74">
        <v>88416</v>
      </c>
      <c r="BA28" s="74">
        <v>235409</v>
      </c>
      <c r="BB28" s="33">
        <v>148135</v>
      </c>
    </row>
    <row r="29" spans="1:54" ht="15" customHeight="1" x14ac:dyDescent="0.15">
      <c r="A29" s="133">
        <v>55</v>
      </c>
      <c r="B29" s="43" t="s">
        <v>23</v>
      </c>
      <c r="C29" s="69">
        <v>125</v>
      </c>
      <c r="D29" s="96">
        <v>19</v>
      </c>
      <c r="E29" s="96">
        <v>23</v>
      </c>
      <c r="F29" s="96">
        <v>70</v>
      </c>
      <c r="G29" s="96">
        <v>409</v>
      </c>
      <c r="H29" s="96">
        <v>38</v>
      </c>
      <c r="I29" s="96">
        <v>79</v>
      </c>
      <c r="J29" s="96">
        <v>973</v>
      </c>
      <c r="K29" s="96">
        <v>115</v>
      </c>
      <c r="L29" s="96">
        <v>134</v>
      </c>
      <c r="M29" s="96">
        <v>800</v>
      </c>
      <c r="N29" s="96">
        <v>82</v>
      </c>
      <c r="O29" s="96">
        <v>172</v>
      </c>
      <c r="P29" s="96">
        <v>434</v>
      </c>
      <c r="Q29" s="96">
        <v>193</v>
      </c>
      <c r="R29" s="96">
        <v>37</v>
      </c>
      <c r="S29" s="96">
        <v>513</v>
      </c>
      <c r="T29" s="96">
        <v>400</v>
      </c>
      <c r="U29" s="96">
        <v>218</v>
      </c>
      <c r="V29" s="96">
        <v>1146</v>
      </c>
      <c r="W29" s="96">
        <v>1047</v>
      </c>
      <c r="X29" s="96">
        <v>35</v>
      </c>
      <c r="Y29" s="96">
        <v>60</v>
      </c>
      <c r="Z29" s="96">
        <v>10219</v>
      </c>
      <c r="AA29" s="96">
        <v>2587</v>
      </c>
      <c r="AB29" s="96">
        <v>13375</v>
      </c>
      <c r="AC29" s="96">
        <v>10522</v>
      </c>
      <c r="AD29" s="96">
        <v>2157</v>
      </c>
      <c r="AE29" s="96">
        <v>316</v>
      </c>
      <c r="AF29" s="96">
        <v>500</v>
      </c>
      <c r="AG29" s="96">
        <v>6966</v>
      </c>
      <c r="AH29" s="96">
        <v>580</v>
      </c>
      <c r="AI29" s="96">
        <v>1563</v>
      </c>
      <c r="AJ29" s="96">
        <v>3184</v>
      </c>
      <c r="AK29" s="96">
        <v>0</v>
      </c>
      <c r="AL29" s="43">
        <v>687</v>
      </c>
      <c r="AM29" s="65">
        <v>59778</v>
      </c>
      <c r="AN29" s="69">
        <v>0</v>
      </c>
      <c r="AO29" s="96">
        <v>458483</v>
      </c>
      <c r="AP29" s="96">
        <v>188</v>
      </c>
      <c r="AQ29" s="96">
        <v>0</v>
      </c>
      <c r="AR29" s="96">
        <v>10187</v>
      </c>
      <c r="AS29" s="96">
        <v>0</v>
      </c>
      <c r="AT29" s="43">
        <v>468858</v>
      </c>
      <c r="AU29" s="65">
        <v>528636</v>
      </c>
      <c r="AV29" s="65">
        <v>473</v>
      </c>
      <c r="AW29" s="65">
        <v>469331</v>
      </c>
      <c r="AX29" s="65">
        <v>529109</v>
      </c>
      <c r="AY29" s="65">
        <v>-2755</v>
      </c>
      <c r="AZ29" s="65">
        <v>466576</v>
      </c>
      <c r="BA29" s="65">
        <v>526354</v>
      </c>
      <c r="BB29" s="33">
        <v>458483</v>
      </c>
    </row>
    <row r="30" spans="1:54" ht="15" customHeight="1" x14ac:dyDescent="0.15">
      <c r="A30" s="133">
        <v>57</v>
      </c>
      <c r="B30" s="43" t="s">
        <v>247</v>
      </c>
      <c r="C30" s="69">
        <v>8166</v>
      </c>
      <c r="D30" s="96">
        <v>2077</v>
      </c>
      <c r="E30" s="96">
        <v>1854</v>
      </c>
      <c r="F30" s="96">
        <v>6879</v>
      </c>
      <c r="G30" s="96">
        <v>9116</v>
      </c>
      <c r="H30" s="96">
        <v>441</v>
      </c>
      <c r="I30" s="96">
        <v>2843</v>
      </c>
      <c r="J30" s="96">
        <v>14882</v>
      </c>
      <c r="K30" s="96">
        <v>11414</v>
      </c>
      <c r="L30" s="96">
        <v>5673</v>
      </c>
      <c r="M30" s="96">
        <v>21383</v>
      </c>
      <c r="N30" s="96">
        <v>21840</v>
      </c>
      <c r="O30" s="96">
        <v>1642</v>
      </c>
      <c r="P30" s="96">
        <v>6220</v>
      </c>
      <c r="Q30" s="96">
        <v>4343</v>
      </c>
      <c r="R30" s="96">
        <v>673</v>
      </c>
      <c r="S30" s="96">
        <v>2676</v>
      </c>
      <c r="T30" s="96">
        <v>11059</v>
      </c>
      <c r="U30" s="96">
        <v>18673</v>
      </c>
      <c r="V30" s="96">
        <v>20675</v>
      </c>
      <c r="W30" s="96">
        <v>13066</v>
      </c>
      <c r="X30" s="96">
        <v>824</v>
      </c>
      <c r="Y30" s="96">
        <v>2744</v>
      </c>
      <c r="Z30" s="96">
        <v>30377</v>
      </c>
      <c r="AA30" s="96">
        <v>8395</v>
      </c>
      <c r="AB30" s="96">
        <v>1294</v>
      </c>
      <c r="AC30" s="96">
        <v>90507</v>
      </c>
      <c r="AD30" s="96">
        <v>6023</v>
      </c>
      <c r="AE30" s="96">
        <v>12635</v>
      </c>
      <c r="AF30" s="96">
        <v>6979</v>
      </c>
      <c r="AG30" s="96">
        <v>11576</v>
      </c>
      <c r="AH30" s="96">
        <v>1762</v>
      </c>
      <c r="AI30" s="96">
        <v>5154</v>
      </c>
      <c r="AJ30" s="96">
        <v>17570</v>
      </c>
      <c r="AK30" s="96">
        <v>576</v>
      </c>
      <c r="AL30" s="43">
        <v>3425</v>
      </c>
      <c r="AM30" s="65">
        <v>385436</v>
      </c>
      <c r="AN30" s="69">
        <v>3817</v>
      </c>
      <c r="AO30" s="96">
        <v>138675</v>
      </c>
      <c r="AP30" s="96">
        <v>1159</v>
      </c>
      <c r="AQ30" s="96">
        <v>527</v>
      </c>
      <c r="AR30" s="96">
        <v>6869</v>
      </c>
      <c r="AS30" s="96">
        <v>520</v>
      </c>
      <c r="AT30" s="43">
        <v>151567</v>
      </c>
      <c r="AU30" s="65">
        <v>537003</v>
      </c>
      <c r="AV30" s="65">
        <v>263257</v>
      </c>
      <c r="AW30" s="65">
        <v>414824</v>
      </c>
      <c r="AX30" s="65">
        <v>800260</v>
      </c>
      <c r="AY30" s="65">
        <v>-287377</v>
      </c>
      <c r="AZ30" s="65">
        <v>127447</v>
      </c>
      <c r="BA30" s="65">
        <v>512883</v>
      </c>
      <c r="BB30" s="33">
        <v>138674</v>
      </c>
    </row>
    <row r="31" spans="1:54" ht="15" customHeight="1" x14ac:dyDescent="0.15">
      <c r="A31" s="133">
        <v>59</v>
      </c>
      <c r="B31" s="43" t="s">
        <v>25</v>
      </c>
      <c r="C31" s="69">
        <v>524</v>
      </c>
      <c r="D31" s="96">
        <v>47</v>
      </c>
      <c r="E31" s="96">
        <v>188</v>
      </c>
      <c r="F31" s="96">
        <v>260</v>
      </c>
      <c r="G31" s="96">
        <v>1415</v>
      </c>
      <c r="H31" s="96">
        <v>110</v>
      </c>
      <c r="I31" s="96">
        <v>354</v>
      </c>
      <c r="J31" s="96">
        <v>3896</v>
      </c>
      <c r="K31" s="96">
        <v>355</v>
      </c>
      <c r="L31" s="96">
        <v>605</v>
      </c>
      <c r="M31" s="96">
        <v>2830</v>
      </c>
      <c r="N31" s="96">
        <v>1088</v>
      </c>
      <c r="O31" s="96">
        <v>281</v>
      </c>
      <c r="P31" s="96">
        <v>1462</v>
      </c>
      <c r="Q31" s="96">
        <v>1920</v>
      </c>
      <c r="R31" s="96">
        <v>485</v>
      </c>
      <c r="S31" s="96">
        <v>2515</v>
      </c>
      <c r="T31" s="96">
        <v>1763</v>
      </c>
      <c r="U31" s="96">
        <v>733</v>
      </c>
      <c r="V31" s="96">
        <v>3979</v>
      </c>
      <c r="W31" s="96">
        <v>3660</v>
      </c>
      <c r="X31" s="96">
        <v>1620</v>
      </c>
      <c r="Y31" s="96">
        <v>432</v>
      </c>
      <c r="Z31" s="96">
        <v>21844</v>
      </c>
      <c r="AA31" s="96">
        <v>13835</v>
      </c>
      <c r="AB31" s="96">
        <v>1765</v>
      </c>
      <c r="AC31" s="96">
        <v>6180</v>
      </c>
      <c r="AD31" s="96">
        <v>45769</v>
      </c>
      <c r="AE31" s="96">
        <v>11092</v>
      </c>
      <c r="AF31" s="96">
        <v>3779</v>
      </c>
      <c r="AG31" s="96">
        <v>10323</v>
      </c>
      <c r="AH31" s="96">
        <v>3227</v>
      </c>
      <c r="AI31" s="96">
        <v>15911</v>
      </c>
      <c r="AJ31" s="96">
        <v>7946</v>
      </c>
      <c r="AK31" s="96">
        <v>0</v>
      </c>
      <c r="AL31" s="43">
        <v>2736</v>
      </c>
      <c r="AM31" s="65">
        <v>174929</v>
      </c>
      <c r="AN31" s="69">
        <v>1658</v>
      </c>
      <c r="AO31" s="96">
        <v>123597</v>
      </c>
      <c r="AP31" s="96">
        <v>84</v>
      </c>
      <c r="AQ31" s="96">
        <v>8996</v>
      </c>
      <c r="AR31" s="96">
        <v>47635</v>
      </c>
      <c r="AS31" s="96">
        <v>-270</v>
      </c>
      <c r="AT31" s="43">
        <v>181700</v>
      </c>
      <c r="AU31" s="65">
        <v>356629</v>
      </c>
      <c r="AV31" s="65">
        <v>23982</v>
      </c>
      <c r="AW31" s="65">
        <v>205682</v>
      </c>
      <c r="AX31" s="65">
        <v>380611</v>
      </c>
      <c r="AY31" s="65">
        <v>-148670</v>
      </c>
      <c r="AZ31" s="65">
        <v>57012</v>
      </c>
      <c r="BA31" s="65">
        <v>231941</v>
      </c>
      <c r="BB31" s="33">
        <v>123597</v>
      </c>
    </row>
    <row r="32" spans="1:54" ht="15" customHeight="1" x14ac:dyDescent="0.15">
      <c r="A32" s="133">
        <v>61</v>
      </c>
      <c r="B32" s="43" t="s">
        <v>26</v>
      </c>
      <c r="C32" s="69">
        <v>0</v>
      </c>
      <c r="D32" s="96">
        <v>0</v>
      </c>
      <c r="E32" s="96">
        <v>0</v>
      </c>
      <c r="F32" s="96">
        <v>0</v>
      </c>
      <c r="G32" s="96">
        <v>0</v>
      </c>
      <c r="H32" s="96">
        <v>0</v>
      </c>
      <c r="I32" s="96">
        <v>0</v>
      </c>
      <c r="J32" s="96">
        <v>0</v>
      </c>
      <c r="K32" s="96">
        <v>0</v>
      </c>
      <c r="L32" s="96">
        <v>0</v>
      </c>
      <c r="M32" s="96">
        <v>0</v>
      </c>
      <c r="N32" s="96">
        <v>0</v>
      </c>
      <c r="O32" s="96">
        <v>0</v>
      </c>
      <c r="P32" s="96">
        <v>0</v>
      </c>
      <c r="Q32" s="96">
        <v>0</v>
      </c>
      <c r="R32" s="96">
        <v>0</v>
      </c>
      <c r="S32" s="96">
        <v>0</v>
      </c>
      <c r="T32" s="96">
        <v>0</v>
      </c>
      <c r="U32" s="96">
        <v>0</v>
      </c>
      <c r="V32" s="96">
        <v>0</v>
      </c>
      <c r="W32" s="96">
        <v>0</v>
      </c>
      <c r="X32" s="96">
        <v>0</v>
      </c>
      <c r="Y32" s="96">
        <v>0</v>
      </c>
      <c r="Z32" s="96">
        <v>0</v>
      </c>
      <c r="AA32" s="96">
        <v>0</v>
      </c>
      <c r="AB32" s="96">
        <v>0</v>
      </c>
      <c r="AC32" s="96">
        <v>0</v>
      </c>
      <c r="AD32" s="96">
        <v>0</v>
      </c>
      <c r="AE32" s="96">
        <v>0</v>
      </c>
      <c r="AF32" s="96">
        <v>0</v>
      </c>
      <c r="AG32" s="96">
        <v>0</v>
      </c>
      <c r="AH32" s="96">
        <v>0</v>
      </c>
      <c r="AI32" s="96">
        <v>0</v>
      </c>
      <c r="AJ32" s="96">
        <v>0</v>
      </c>
      <c r="AK32" s="96">
        <v>0</v>
      </c>
      <c r="AL32" s="43">
        <v>8937</v>
      </c>
      <c r="AM32" s="65">
        <v>8937</v>
      </c>
      <c r="AN32" s="69">
        <v>0</v>
      </c>
      <c r="AO32" s="96">
        <v>12307</v>
      </c>
      <c r="AP32" s="96">
        <v>343946</v>
      </c>
      <c r="AQ32" s="96">
        <v>0</v>
      </c>
      <c r="AR32" s="96">
        <v>0</v>
      </c>
      <c r="AS32" s="96">
        <v>0</v>
      </c>
      <c r="AT32" s="43">
        <v>356253</v>
      </c>
      <c r="AU32" s="65">
        <v>365190</v>
      </c>
      <c r="AV32" s="65">
        <v>0</v>
      </c>
      <c r="AW32" s="65">
        <v>356253</v>
      </c>
      <c r="AX32" s="65">
        <v>365190</v>
      </c>
      <c r="AY32" s="65">
        <v>0</v>
      </c>
      <c r="AZ32" s="65">
        <v>356253</v>
      </c>
      <c r="BA32" s="65">
        <v>365190</v>
      </c>
      <c r="BB32" s="33">
        <v>12307</v>
      </c>
    </row>
    <row r="33" spans="1:54" ht="15" customHeight="1" x14ac:dyDescent="0.15">
      <c r="A33" s="134">
        <v>63</v>
      </c>
      <c r="B33" s="44" t="s">
        <v>27</v>
      </c>
      <c r="C33" s="77">
        <v>4</v>
      </c>
      <c r="D33" s="97">
        <v>6</v>
      </c>
      <c r="E33" s="97">
        <v>0</v>
      </c>
      <c r="F33" s="97">
        <v>28</v>
      </c>
      <c r="G33" s="97">
        <v>65</v>
      </c>
      <c r="H33" s="97">
        <v>0</v>
      </c>
      <c r="I33" s="97">
        <v>8</v>
      </c>
      <c r="J33" s="97">
        <v>243</v>
      </c>
      <c r="K33" s="97">
        <v>3</v>
      </c>
      <c r="L33" s="97">
        <v>66</v>
      </c>
      <c r="M33" s="97">
        <v>29</v>
      </c>
      <c r="N33" s="97">
        <v>0</v>
      </c>
      <c r="O33" s="97">
        <v>29</v>
      </c>
      <c r="P33" s="97">
        <v>99</v>
      </c>
      <c r="Q33" s="97">
        <v>211</v>
      </c>
      <c r="R33" s="97">
        <v>27</v>
      </c>
      <c r="S33" s="97">
        <v>66</v>
      </c>
      <c r="T33" s="97">
        <v>129</v>
      </c>
      <c r="U33" s="97">
        <v>12</v>
      </c>
      <c r="V33" s="97">
        <v>77</v>
      </c>
      <c r="W33" s="97">
        <v>180</v>
      </c>
      <c r="X33" s="97">
        <v>4</v>
      </c>
      <c r="Y33" s="97">
        <v>6</v>
      </c>
      <c r="Z33" s="97">
        <v>123</v>
      </c>
      <c r="AA33" s="97">
        <v>49</v>
      </c>
      <c r="AB33" s="97">
        <v>0</v>
      </c>
      <c r="AC33" s="97">
        <v>206</v>
      </c>
      <c r="AD33" s="97">
        <v>980</v>
      </c>
      <c r="AE33" s="97">
        <v>47</v>
      </c>
      <c r="AF33" s="97">
        <v>0</v>
      </c>
      <c r="AG33" s="97">
        <v>70</v>
      </c>
      <c r="AH33" s="97">
        <v>0</v>
      </c>
      <c r="AI33" s="97">
        <v>137</v>
      </c>
      <c r="AJ33" s="97">
        <v>150</v>
      </c>
      <c r="AK33" s="97">
        <v>0</v>
      </c>
      <c r="AL33" s="44">
        <v>6</v>
      </c>
      <c r="AM33" s="74">
        <v>3060</v>
      </c>
      <c r="AN33" s="77">
        <v>0</v>
      </c>
      <c r="AO33" s="97">
        <v>59674</v>
      </c>
      <c r="AP33" s="97">
        <v>194057</v>
      </c>
      <c r="AQ33" s="97">
        <v>23466</v>
      </c>
      <c r="AR33" s="97">
        <v>133046</v>
      </c>
      <c r="AS33" s="97">
        <v>0</v>
      </c>
      <c r="AT33" s="44">
        <v>410243</v>
      </c>
      <c r="AU33" s="74">
        <v>413303</v>
      </c>
      <c r="AV33" s="74">
        <v>6204</v>
      </c>
      <c r="AW33" s="74">
        <v>416447</v>
      </c>
      <c r="AX33" s="74">
        <v>419507</v>
      </c>
      <c r="AY33" s="74">
        <v>-129305</v>
      </c>
      <c r="AZ33" s="74">
        <v>287142</v>
      </c>
      <c r="BA33" s="74">
        <v>290202</v>
      </c>
      <c r="BB33" s="33">
        <v>44568</v>
      </c>
    </row>
    <row r="34" spans="1:54" ht="15" customHeight="1" x14ac:dyDescent="0.15">
      <c r="A34" s="133">
        <v>64</v>
      </c>
      <c r="B34" s="43" t="s">
        <v>241</v>
      </c>
      <c r="C34" s="69">
        <v>47</v>
      </c>
      <c r="D34" s="96">
        <v>0</v>
      </c>
      <c r="E34" s="96">
        <v>0</v>
      </c>
      <c r="F34" s="96">
        <v>0</v>
      </c>
      <c r="G34" s="96">
        <v>0</v>
      </c>
      <c r="H34" s="96">
        <v>0</v>
      </c>
      <c r="I34" s="96">
        <v>0</v>
      </c>
      <c r="J34" s="96">
        <v>2</v>
      </c>
      <c r="K34" s="96">
        <v>0</v>
      </c>
      <c r="L34" s="96">
        <v>0</v>
      </c>
      <c r="M34" s="96">
        <v>3</v>
      </c>
      <c r="N34" s="96">
        <v>0</v>
      </c>
      <c r="O34" s="96">
        <v>0</v>
      </c>
      <c r="P34" s="96">
        <v>0</v>
      </c>
      <c r="Q34" s="96">
        <v>0</v>
      </c>
      <c r="R34" s="96">
        <v>0</v>
      </c>
      <c r="S34" s="96">
        <v>0</v>
      </c>
      <c r="T34" s="96">
        <v>0</v>
      </c>
      <c r="U34" s="96">
        <v>0</v>
      </c>
      <c r="V34" s="96">
        <v>0</v>
      </c>
      <c r="W34" s="96">
        <v>2</v>
      </c>
      <c r="X34" s="96">
        <v>11</v>
      </c>
      <c r="Y34" s="96">
        <v>0</v>
      </c>
      <c r="Z34" s="96">
        <v>16</v>
      </c>
      <c r="AA34" s="96">
        <v>36</v>
      </c>
      <c r="AB34" s="96">
        <v>3</v>
      </c>
      <c r="AC34" s="96">
        <v>1591</v>
      </c>
      <c r="AD34" s="96">
        <v>205</v>
      </c>
      <c r="AE34" s="96">
        <v>10</v>
      </c>
      <c r="AF34" s="96">
        <v>7</v>
      </c>
      <c r="AG34" s="96">
        <v>10968</v>
      </c>
      <c r="AH34" s="96">
        <v>0</v>
      </c>
      <c r="AI34" s="96">
        <v>12</v>
      </c>
      <c r="AJ34" s="96">
        <v>25</v>
      </c>
      <c r="AK34" s="96">
        <v>0</v>
      </c>
      <c r="AL34" s="43">
        <v>88</v>
      </c>
      <c r="AM34" s="65">
        <v>13026</v>
      </c>
      <c r="AN34" s="69">
        <v>5672</v>
      </c>
      <c r="AO34" s="96">
        <v>151511</v>
      </c>
      <c r="AP34" s="96">
        <v>583574</v>
      </c>
      <c r="AQ34" s="96">
        <v>0</v>
      </c>
      <c r="AR34" s="96">
        <v>0</v>
      </c>
      <c r="AS34" s="96">
        <v>0</v>
      </c>
      <c r="AT34" s="43">
        <v>740757</v>
      </c>
      <c r="AU34" s="65">
        <v>753783</v>
      </c>
      <c r="AV34" s="65">
        <v>20667</v>
      </c>
      <c r="AW34" s="65">
        <v>761424</v>
      </c>
      <c r="AX34" s="65">
        <v>774450</v>
      </c>
      <c r="AY34" s="65">
        <v>-21031</v>
      </c>
      <c r="AZ34" s="65">
        <v>740393</v>
      </c>
      <c r="BA34" s="65">
        <v>753419</v>
      </c>
      <c r="BB34" s="33">
        <v>90112</v>
      </c>
    </row>
    <row r="35" spans="1:54" ht="15" customHeight="1" x14ac:dyDescent="0.15">
      <c r="A35" s="133">
        <v>65</v>
      </c>
      <c r="B35" s="43" t="s">
        <v>242</v>
      </c>
      <c r="C35" s="69">
        <v>12</v>
      </c>
      <c r="D35" s="96">
        <v>4</v>
      </c>
      <c r="E35" s="96">
        <v>476</v>
      </c>
      <c r="F35" s="96">
        <v>81</v>
      </c>
      <c r="G35" s="96">
        <v>340</v>
      </c>
      <c r="H35" s="96">
        <v>10</v>
      </c>
      <c r="I35" s="96">
        <v>81</v>
      </c>
      <c r="J35" s="96">
        <v>634</v>
      </c>
      <c r="K35" s="96">
        <v>86</v>
      </c>
      <c r="L35" s="96">
        <v>99</v>
      </c>
      <c r="M35" s="96">
        <v>1337</v>
      </c>
      <c r="N35" s="96">
        <v>156</v>
      </c>
      <c r="O35" s="96">
        <v>49</v>
      </c>
      <c r="P35" s="96">
        <v>357</v>
      </c>
      <c r="Q35" s="96">
        <v>170</v>
      </c>
      <c r="R35" s="96">
        <v>18</v>
      </c>
      <c r="S35" s="96">
        <v>12</v>
      </c>
      <c r="T35" s="96">
        <v>179</v>
      </c>
      <c r="U35" s="96">
        <v>98</v>
      </c>
      <c r="V35" s="96">
        <v>504</v>
      </c>
      <c r="W35" s="96">
        <v>342</v>
      </c>
      <c r="X35" s="96">
        <v>341</v>
      </c>
      <c r="Y35" s="96">
        <v>86</v>
      </c>
      <c r="Z35" s="96">
        <v>342</v>
      </c>
      <c r="AA35" s="96">
        <v>766</v>
      </c>
      <c r="AB35" s="96">
        <v>172</v>
      </c>
      <c r="AC35" s="96">
        <v>772</v>
      </c>
      <c r="AD35" s="96">
        <v>303</v>
      </c>
      <c r="AE35" s="96">
        <v>1</v>
      </c>
      <c r="AF35" s="96">
        <v>180</v>
      </c>
      <c r="AG35" s="96">
        <v>683</v>
      </c>
      <c r="AH35" s="96">
        <v>0</v>
      </c>
      <c r="AI35" s="96">
        <v>677</v>
      </c>
      <c r="AJ35" s="96">
        <v>1057</v>
      </c>
      <c r="AK35" s="96">
        <v>0</v>
      </c>
      <c r="AL35" s="43">
        <v>175</v>
      </c>
      <c r="AM35" s="65">
        <v>10600</v>
      </c>
      <c r="AN35" s="69">
        <v>0</v>
      </c>
      <c r="AO35" s="96">
        <v>33863</v>
      </c>
      <c r="AP35" s="96">
        <v>0</v>
      </c>
      <c r="AQ35" s="96">
        <v>0</v>
      </c>
      <c r="AR35" s="96">
        <v>0</v>
      </c>
      <c r="AS35" s="96">
        <v>0</v>
      </c>
      <c r="AT35" s="43">
        <v>33863</v>
      </c>
      <c r="AU35" s="65">
        <v>44463</v>
      </c>
      <c r="AV35" s="65">
        <v>3959</v>
      </c>
      <c r="AW35" s="65">
        <v>37822</v>
      </c>
      <c r="AX35" s="65">
        <v>48422</v>
      </c>
      <c r="AY35" s="65">
        <v>-2416</v>
      </c>
      <c r="AZ35" s="65">
        <v>35406</v>
      </c>
      <c r="BA35" s="65">
        <v>46006</v>
      </c>
      <c r="BB35" s="33">
        <v>21294</v>
      </c>
    </row>
    <row r="36" spans="1:54" ht="15" customHeight="1" x14ac:dyDescent="0.15">
      <c r="A36" s="133">
        <v>66</v>
      </c>
      <c r="B36" s="43" t="s">
        <v>28</v>
      </c>
      <c r="C36" s="69">
        <v>2609</v>
      </c>
      <c r="D36" s="96">
        <v>884</v>
      </c>
      <c r="E36" s="96">
        <v>523</v>
      </c>
      <c r="F36" s="96">
        <v>1195</v>
      </c>
      <c r="G36" s="96">
        <v>12504</v>
      </c>
      <c r="H36" s="96">
        <v>644</v>
      </c>
      <c r="I36" s="96">
        <v>1458</v>
      </c>
      <c r="J36" s="96">
        <v>17276</v>
      </c>
      <c r="K36" s="96">
        <v>2606</v>
      </c>
      <c r="L36" s="96">
        <v>4032</v>
      </c>
      <c r="M36" s="96">
        <v>10962</v>
      </c>
      <c r="N36" s="96">
        <v>4211</v>
      </c>
      <c r="O36" s="96">
        <v>1365</v>
      </c>
      <c r="P36" s="96">
        <v>9180</v>
      </c>
      <c r="Q36" s="96">
        <v>10870</v>
      </c>
      <c r="R36" s="96">
        <v>1401</v>
      </c>
      <c r="S36" s="96">
        <v>5108</v>
      </c>
      <c r="T36" s="96">
        <v>15768</v>
      </c>
      <c r="U36" s="96">
        <v>6189</v>
      </c>
      <c r="V36" s="96">
        <v>45670</v>
      </c>
      <c r="W36" s="96">
        <v>18171</v>
      </c>
      <c r="X36" s="96">
        <v>5611</v>
      </c>
      <c r="Y36" s="96">
        <v>2740</v>
      </c>
      <c r="Z36" s="96">
        <v>49991</v>
      </c>
      <c r="AA36" s="96">
        <v>27173</v>
      </c>
      <c r="AB36" s="96">
        <v>13186</v>
      </c>
      <c r="AC36" s="96">
        <v>51058</v>
      </c>
      <c r="AD36" s="96">
        <v>32111</v>
      </c>
      <c r="AE36" s="96">
        <v>33384</v>
      </c>
      <c r="AF36" s="96">
        <v>14540</v>
      </c>
      <c r="AG36" s="96">
        <v>36483</v>
      </c>
      <c r="AH36" s="96">
        <v>3598</v>
      </c>
      <c r="AI36" s="96">
        <v>40780</v>
      </c>
      <c r="AJ36" s="96">
        <v>13042</v>
      </c>
      <c r="AK36" s="96">
        <v>0</v>
      </c>
      <c r="AL36" s="43">
        <v>1446</v>
      </c>
      <c r="AM36" s="65">
        <v>497769</v>
      </c>
      <c r="AN36" s="69">
        <v>738</v>
      </c>
      <c r="AO36" s="96">
        <v>22041</v>
      </c>
      <c r="AP36" s="96">
        <v>0</v>
      </c>
      <c r="AQ36" s="96">
        <v>1498</v>
      </c>
      <c r="AR36" s="96">
        <v>22932</v>
      </c>
      <c r="AS36" s="96">
        <v>0</v>
      </c>
      <c r="AT36" s="43">
        <v>47209</v>
      </c>
      <c r="AU36" s="65">
        <v>544978</v>
      </c>
      <c r="AV36" s="65">
        <v>35251</v>
      </c>
      <c r="AW36" s="65">
        <v>82460</v>
      </c>
      <c r="AX36" s="65">
        <v>580229</v>
      </c>
      <c r="AY36" s="65">
        <v>-284289</v>
      </c>
      <c r="AZ36" s="65">
        <v>-201829</v>
      </c>
      <c r="BA36" s="65">
        <v>295940</v>
      </c>
      <c r="BB36" s="33">
        <v>22041</v>
      </c>
    </row>
    <row r="37" spans="1:54" ht="15" customHeight="1" x14ac:dyDescent="0.15">
      <c r="A37" s="133">
        <v>67</v>
      </c>
      <c r="B37" s="43" t="s">
        <v>29</v>
      </c>
      <c r="C37" s="69">
        <v>12</v>
      </c>
      <c r="D37" s="96">
        <v>5</v>
      </c>
      <c r="E37" s="96">
        <v>35</v>
      </c>
      <c r="F37" s="96">
        <v>6</v>
      </c>
      <c r="G37" s="96">
        <v>40</v>
      </c>
      <c r="H37" s="96">
        <v>1</v>
      </c>
      <c r="I37" s="96">
        <v>3</v>
      </c>
      <c r="J37" s="96">
        <v>33</v>
      </c>
      <c r="K37" s="96">
        <v>9</v>
      </c>
      <c r="L37" s="96">
        <v>5</v>
      </c>
      <c r="M37" s="96">
        <v>74</v>
      </c>
      <c r="N37" s="96">
        <v>21</v>
      </c>
      <c r="O37" s="96">
        <v>1</v>
      </c>
      <c r="P37" s="96">
        <v>43</v>
      </c>
      <c r="Q37" s="96">
        <v>50</v>
      </c>
      <c r="R37" s="96">
        <v>0</v>
      </c>
      <c r="S37" s="96">
        <v>42</v>
      </c>
      <c r="T37" s="96">
        <v>64</v>
      </c>
      <c r="U37" s="96">
        <v>9</v>
      </c>
      <c r="V37" s="96">
        <v>131</v>
      </c>
      <c r="W37" s="96">
        <v>25</v>
      </c>
      <c r="X37" s="96">
        <v>10</v>
      </c>
      <c r="Y37" s="96">
        <v>3</v>
      </c>
      <c r="Z37" s="96">
        <v>478</v>
      </c>
      <c r="AA37" s="96">
        <v>49</v>
      </c>
      <c r="AB37" s="96">
        <v>251</v>
      </c>
      <c r="AC37" s="96">
        <v>180</v>
      </c>
      <c r="AD37" s="96">
        <v>1569</v>
      </c>
      <c r="AE37" s="96">
        <v>178</v>
      </c>
      <c r="AF37" s="96">
        <v>828</v>
      </c>
      <c r="AG37" s="96">
        <v>9813</v>
      </c>
      <c r="AH37" s="96">
        <v>120</v>
      </c>
      <c r="AI37" s="96">
        <v>385</v>
      </c>
      <c r="AJ37" s="96">
        <v>5984</v>
      </c>
      <c r="AK37" s="96">
        <v>0</v>
      </c>
      <c r="AL37" s="43">
        <v>59</v>
      </c>
      <c r="AM37" s="65">
        <v>20516</v>
      </c>
      <c r="AN37" s="69">
        <v>95237</v>
      </c>
      <c r="AO37" s="96">
        <v>352625</v>
      </c>
      <c r="AP37" s="96">
        <v>0</v>
      </c>
      <c r="AQ37" s="96">
        <v>0</v>
      </c>
      <c r="AR37" s="96">
        <v>0</v>
      </c>
      <c r="AS37" s="96">
        <v>0</v>
      </c>
      <c r="AT37" s="43">
        <v>447862</v>
      </c>
      <c r="AU37" s="65">
        <v>468378</v>
      </c>
      <c r="AV37" s="65">
        <v>116080</v>
      </c>
      <c r="AW37" s="65">
        <v>563942</v>
      </c>
      <c r="AX37" s="65">
        <v>584458</v>
      </c>
      <c r="AY37" s="65">
        <v>-213166</v>
      </c>
      <c r="AZ37" s="65">
        <v>350776</v>
      </c>
      <c r="BA37" s="65">
        <v>371292</v>
      </c>
      <c r="BB37" s="33">
        <v>352625</v>
      </c>
    </row>
    <row r="38" spans="1:54" ht="15" customHeight="1" x14ac:dyDescent="0.15">
      <c r="A38" s="134">
        <v>68</v>
      </c>
      <c r="B38" s="44" t="s">
        <v>30</v>
      </c>
      <c r="C38" s="77">
        <v>79</v>
      </c>
      <c r="D38" s="97">
        <v>62</v>
      </c>
      <c r="E38" s="97">
        <v>43</v>
      </c>
      <c r="F38" s="97">
        <v>43</v>
      </c>
      <c r="G38" s="97">
        <v>175</v>
      </c>
      <c r="H38" s="97">
        <v>19</v>
      </c>
      <c r="I38" s="97">
        <v>35</v>
      </c>
      <c r="J38" s="97">
        <v>188</v>
      </c>
      <c r="K38" s="97">
        <v>11</v>
      </c>
      <c r="L38" s="97">
        <v>89</v>
      </c>
      <c r="M38" s="97">
        <v>146</v>
      </c>
      <c r="N38" s="97">
        <v>65</v>
      </c>
      <c r="O38" s="97">
        <v>17</v>
      </c>
      <c r="P38" s="97">
        <v>346</v>
      </c>
      <c r="Q38" s="97">
        <v>138</v>
      </c>
      <c r="R38" s="97">
        <v>30</v>
      </c>
      <c r="S38" s="97">
        <v>72</v>
      </c>
      <c r="T38" s="97">
        <v>180</v>
      </c>
      <c r="U38" s="97">
        <v>47</v>
      </c>
      <c r="V38" s="97">
        <v>483</v>
      </c>
      <c r="W38" s="97">
        <v>11</v>
      </c>
      <c r="X38" s="97">
        <v>38</v>
      </c>
      <c r="Y38" s="97">
        <v>144</v>
      </c>
      <c r="Z38" s="97">
        <v>1200</v>
      </c>
      <c r="AA38" s="97">
        <v>809</v>
      </c>
      <c r="AB38" s="97">
        <v>147</v>
      </c>
      <c r="AC38" s="97">
        <v>1161</v>
      </c>
      <c r="AD38" s="97">
        <v>524</v>
      </c>
      <c r="AE38" s="97">
        <v>1045</v>
      </c>
      <c r="AF38" s="97">
        <v>714</v>
      </c>
      <c r="AG38" s="97">
        <v>1883</v>
      </c>
      <c r="AH38" s="97">
        <v>233</v>
      </c>
      <c r="AI38" s="97">
        <v>441</v>
      </c>
      <c r="AJ38" s="97">
        <v>706</v>
      </c>
      <c r="AK38" s="97">
        <v>0</v>
      </c>
      <c r="AL38" s="44">
        <v>7</v>
      </c>
      <c r="AM38" s="74">
        <v>11331</v>
      </c>
      <c r="AN38" s="77">
        <v>0</v>
      </c>
      <c r="AO38" s="97">
        <v>0</v>
      </c>
      <c r="AP38" s="97">
        <v>0</v>
      </c>
      <c r="AQ38" s="97">
        <v>0</v>
      </c>
      <c r="AR38" s="97">
        <v>0</v>
      </c>
      <c r="AS38" s="97">
        <v>0</v>
      </c>
      <c r="AT38" s="44">
        <v>0</v>
      </c>
      <c r="AU38" s="74">
        <v>11331</v>
      </c>
      <c r="AV38" s="74">
        <v>0</v>
      </c>
      <c r="AW38" s="74">
        <v>0</v>
      </c>
      <c r="AX38" s="74">
        <v>11331</v>
      </c>
      <c r="AY38" s="74">
        <v>0</v>
      </c>
      <c r="AZ38" s="74">
        <v>0</v>
      </c>
      <c r="BA38" s="74">
        <v>11331</v>
      </c>
      <c r="BB38" s="33">
        <v>0</v>
      </c>
    </row>
    <row r="39" spans="1:54" ht="15" customHeight="1" x14ac:dyDescent="0.15">
      <c r="A39" s="133">
        <v>69</v>
      </c>
      <c r="B39" s="43" t="s">
        <v>31</v>
      </c>
      <c r="C39" s="69">
        <v>537</v>
      </c>
      <c r="D39" s="96">
        <v>183</v>
      </c>
      <c r="E39" s="96">
        <v>260</v>
      </c>
      <c r="F39" s="96">
        <v>466</v>
      </c>
      <c r="G39" s="96">
        <v>1880</v>
      </c>
      <c r="H39" s="96">
        <v>84</v>
      </c>
      <c r="I39" s="96">
        <v>266</v>
      </c>
      <c r="J39" s="96">
        <v>1461</v>
      </c>
      <c r="K39" s="96">
        <v>135</v>
      </c>
      <c r="L39" s="96">
        <v>581</v>
      </c>
      <c r="M39" s="96">
        <v>3108</v>
      </c>
      <c r="N39" s="96">
        <v>1946</v>
      </c>
      <c r="O39" s="96">
        <v>256</v>
      </c>
      <c r="P39" s="96">
        <v>1390</v>
      </c>
      <c r="Q39" s="96">
        <v>102</v>
      </c>
      <c r="R39" s="96">
        <v>128</v>
      </c>
      <c r="S39" s="96">
        <v>403</v>
      </c>
      <c r="T39" s="96">
        <v>3066</v>
      </c>
      <c r="U39" s="96">
        <v>367</v>
      </c>
      <c r="V39" s="96">
        <v>6210</v>
      </c>
      <c r="W39" s="96">
        <v>959</v>
      </c>
      <c r="X39" s="96">
        <v>389</v>
      </c>
      <c r="Y39" s="96">
        <v>926</v>
      </c>
      <c r="Z39" s="96">
        <v>3980</v>
      </c>
      <c r="AA39" s="96">
        <v>1207</v>
      </c>
      <c r="AB39" s="96">
        <v>703</v>
      </c>
      <c r="AC39" s="96">
        <v>4220</v>
      </c>
      <c r="AD39" s="96">
        <v>729</v>
      </c>
      <c r="AE39" s="96">
        <v>343</v>
      </c>
      <c r="AF39" s="96">
        <v>2957</v>
      </c>
      <c r="AG39" s="96">
        <v>3297</v>
      </c>
      <c r="AH39" s="96">
        <v>220</v>
      </c>
      <c r="AI39" s="96">
        <v>1306</v>
      </c>
      <c r="AJ39" s="96">
        <v>1119</v>
      </c>
      <c r="AK39" s="96">
        <v>5</v>
      </c>
      <c r="AL39" s="43">
        <v>12</v>
      </c>
      <c r="AM39" s="65">
        <v>45201</v>
      </c>
      <c r="AN39" s="69">
        <v>0</v>
      </c>
      <c r="AO39" s="96">
        <v>91</v>
      </c>
      <c r="AP39" s="96">
        <v>0</v>
      </c>
      <c r="AQ39" s="96">
        <v>0</v>
      </c>
      <c r="AR39" s="96">
        <v>0</v>
      </c>
      <c r="AS39" s="96">
        <v>0</v>
      </c>
      <c r="AT39" s="43">
        <v>91</v>
      </c>
      <c r="AU39" s="65">
        <v>45292</v>
      </c>
      <c r="AV39" s="65">
        <v>53</v>
      </c>
      <c r="AW39" s="65">
        <v>144</v>
      </c>
      <c r="AX39" s="65">
        <v>45345</v>
      </c>
      <c r="AY39" s="65">
        <v>-9106</v>
      </c>
      <c r="AZ39" s="65">
        <v>-8962</v>
      </c>
      <c r="BA39" s="65">
        <v>36239</v>
      </c>
      <c r="BB39" s="33">
        <v>91</v>
      </c>
    </row>
    <row r="40" spans="1:54" ht="15" customHeight="1" x14ac:dyDescent="0.15">
      <c r="A40" s="135">
        <v>70</v>
      </c>
      <c r="B40" s="47" t="s">
        <v>254</v>
      </c>
      <c r="C40" s="57">
        <v>76161</v>
      </c>
      <c r="D40" s="67">
        <v>12264</v>
      </c>
      <c r="E40" s="67">
        <v>21127</v>
      </c>
      <c r="F40" s="67">
        <v>14610</v>
      </c>
      <c r="G40" s="67">
        <v>170128</v>
      </c>
      <c r="H40" s="67">
        <v>11128</v>
      </c>
      <c r="I40" s="67">
        <v>44861</v>
      </c>
      <c r="J40" s="67">
        <v>587733</v>
      </c>
      <c r="K40" s="67">
        <v>400295</v>
      </c>
      <c r="L40" s="67">
        <v>50725</v>
      </c>
      <c r="M40" s="67">
        <v>1039838</v>
      </c>
      <c r="N40" s="67">
        <v>376373</v>
      </c>
      <c r="O40" s="67">
        <v>28586</v>
      </c>
      <c r="P40" s="67">
        <v>144576</v>
      </c>
      <c r="Q40" s="67">
        <v>123414</v>
      </c>
      <c r="R40" s="67">
        <v>20391</v>
      </c>
      <c r="S40" s="67">
        <v>127238</v>
      </c>
      <c r="T40" s="67">
        <v>471225</v>
      </c>
      <c r="U40" s="67">
        <v>81152</v>
      </c>
      <c r="V40" s="67">
        <v>246484</v>
      </c>
      <c r="W40" s="67">
        <v>223647</v>
      </c>
      <c r="X40" s="67">
        <v>17057</v>
      </c>
      <c r="Y40" s="67">
        <v>14996</v>
      </c>
      <c r="Z40" s="67">
        <v>169790</v>
      </c>
      <c r="AA40" s="67">
        <v>74982</v>
      </c>
      <c r="AB40" s="67">
        <v>78811</v>
      </c>
      <c r="AC40" s="67">
        <v>267337</v>
      </c>
      <c r="AD40" s="67">
        <v>107801</v>
      </c>
      <c r="AE40" s="67">
        <v>102976</v>
      </c>
      <c r="AF40" s="67">
        <v>58999</v>
      </c>
      <c r="AG40" s="67">
        <v>277165</v>
      </c>
      <c r="AH40" s="67">
        <v>18211</v>
      </c>
      <c r="AI40" s="67">
        <v>107248</v>
      </c>
      <c r="AJ40" s="67">
        <v>169336</v>
      </c>
      <c r="AK40" s="67">
        <v>11331</v>
      </c>
      <c r="AL40" s="47">
        <v>20735</v>
      </c>
      <c r="AM40" s="72">
        <v>5768731</v>
      </c>
      <c r="AN40" s="57">
        <v>138079</v>
      </c>
      <c r="AO40" s="67">
        <v>2485115</v>
      </c>
      <c r="AP40" s="67">
        <v>1127682</v>
      </c>
      <c r="AQ40" s="67">
        <v>262397</v>
      </c>
      <c r="AR40" s="67">
        <v>900665</v>
      </c>
      <c r="AS40" s="67">
        <v>21685</v>
      </c>
      <c r="AT40" s="47">
        <v>4935623</v>
      </c>
      <c r="AU40" s="72">
        <v>10704354</v>
      </c>
      <c r="AV40" s="72">
        <v>4918403</v>
      </c>
      <c r="AW40" s="72">
        <v>9854026</v>
      </c>
      <c r="AX40" s="72">
        <v>15622757</v>
      </c>
      <c r="AY40" s="72">
        <v>-5059148</v>
      </c>
      <c r="AZ40" s="72">
        <v>4794878</v>
      </c>
      <c r="BA40" s="72">
        <v>10563609</v>
      </c>
      <c r="BB40" s="33">
        <v>2396040</v>
      </c>
    </row>
    <row r="41" spans="1:54" ht="15" customHeight="1" x14ac:dyDescent="0.15">
      <c r="A41" s="133">
        <v>71</v>
      </c>
      <c r="B41" s="43" t="s">
        <v>255</v>
      </c>
      <c r="C41" s="69">
        <v>357</v>
      </c>
      <c r="D41" s="96">
        <v>318</v>
      </c>
      <c r="E41" s="96">
        <v>853</v>
      </c>
      <c r="F41" s="96">
        <v>1796</v>
      </c>
      <c r="G41" s="96">
        <v>2637</v>
      </c>
      <c r="H41" s="96">
        <v>240</v>
      </c>
      <c r="I41" s="96">
        <v>891</v>
      </c>
      <c r="J41" s="96">
        <v>5515</v>
      </c>
      <c r="K41" s="96">
        <v>1939</v>
      </c>
      <c r="L41" s="96">
        <v>1552</v>
      </c>
      <c r="M41" s="96">
        <v>14094</v>
      </c>
      <c r="N41" s="96">
        <v>8279</v>
      </c>
      <c r="O41" s="96">
        <v>1002</v>
      </c>
      <c r="P41" s="96">
        <v>2912</v>
      </c>
      <c r="Q41" s="96">
        <v>4764</v>
      </c>
      <c r="R41" s="96">
        <v>449</v>
      </c>
      <c r="S41" s="96">
        <v>835</v>
      </c>
      <c r="T41" s="96">
        <v>6810</v>
      </c>
      <c r="U41" s="96">
        <v>2206</v>
      </c>
      <c r="V41" s="96">
        <v>9647</v>
      </c>
      <c r="W41" s="96">
        <v>2746</v>
      </c>
      <c r="X41" s="96">
        <v>487</v>
      </c>
      <c r="Y41" s="96">
        <v>1104</v>
      </c>
      <c r="Z41" s="96">
        <v>13459</v>
      </c>
      <c r="AA41" s="96">
        <v>7294</v>
      </c>
      <c r="AB41" s="96">
        <v>1992</v>
      </c>
      <c r="AC41" s="96">
        <v>10114</v>
      </c>
      <c r="AD41" s="96">
        <v>3385</v>
      </c>
      <c r="AE41" s="96">
        <v>4602</v>
      </c>
      <c r="AF41" s="96">
        <v>2096</v>
      </c>
      <c r="AG41" s="96">
        <v>8843</v>
      </c>
      <c r="AH41" s="96">
        <v>1720</v>
      </c>
      <c r="AI41" s="96">
        <v>4580</v>
      </c>
      <c r="AJ41" s="96">
        <v>8410</v>
      </c>
      <c r="AK41" s="96">
        <v>0</v>
      </c>
      <c r="AL41" s="43">
        <v>151</v>
      </c>
      <c r="AM41" s="65">
        <v>138079</v>
      </c>
      <c r="AO41" s="33">
        <v>337142</v>
      </c>
      <c r="BB41" s="33">
        <v>337142</v>
      </c>
    </row>
    <row r="42" spans="1:54" ht="15" customHeight="1" x14ac:dyDescent="0.15">
      <c r="A42" s="133">
        <v>91</v>
      </c>
      <c r="B42" s="43" t="s">
        <v>256</v>
      </c>
      <c r="C42" s="69">
        <v>14317</v>
      </c>
      <c r="D42" s="96">
        <v>5064</v>
      </c>
      <c r="E42" s="96">
        <v>4861</v>
      </c>
      <c r="F42" s="96">
        <v>5986</v>
      </c>
      <c r="G42" s="96">
        <v>45023</v>
      </c>
      <c r="H42" s="96">
        <v>3341</v>
      </c>
      <c r="I42" s="96">
        <v>15304</v>
      </c>
      <c r="J42" s="96">
        <v>16619</v>
      </c>
      <c r="K42" s="96">
        <v>2934</v>
      </c>
      <c r="L42" s="96">
        <v>19151</v>
      </c>
      <c r="M42" s="96">
        <v>22629</v>
      </c>
      <c r="N42" s="96">
        <v>8201</v>
      </c>
      <c r="O42" s="96">
        <v>13961</v>
      </c>
      <c r="P42" s="96">
        <v>33451</v>
      </c>
      <c r="Q42" s="96">
        <v>50957</v>
      </c>
      <c r="R42" s="96">
        <v>7282</v>
      </c>
      <c r="S42" s="96">
        <v>43526</v>
      </c>
      <c r="T42" s="96">
        <v>45506</v>
      </c>
      <c r="U42" s="96">
        <v>30025</v>
      </c>
      <c r="V42" s="96">
        <v>172131</v>
      </c>
      <c r="W42" s="96">
        <v>24470</v>
      </c>
      <c r="X42" s="96">
        <v>5447</v>
      </c>
      <c r="Y42" s="96">
        <v>18095</v>
      </c>
      <c r="Z42" s="96">
        <v>265765</v>
      </c>
      <c r="AA42" s="96">
        <v>78505</v>
      </c>
      <c r="AB42" s="96">
        <v>21325</v>
      </c>
      <c r="AC42" s="96">
        <v>121235</v>
      </c>
      <c r="AD42" s="96">
        <v>36266</v>
      </c>
      <c r="AE42" s="96">
        <v>152966</v>
      </c>
      <c r="AF42" s="96">
        <v>172991</v>
      </c>
      <c r="AG42" s="96">
        <v>406603</v>
      </c>
      <c r="AH42" s="96">
        <v>21023</v>
      </c>
      <c r="AI42" s="96">
        <v>137086</v>
      </c>
      <c r="AJ42" s="96">
        <v>96709</v>
      </c>
      <c r="AK42" s="96">
        <v>0</v>
      </c>
      <c r="AL42" s="43">
        <v>323</v>
      </c>
      <c r="AM42" s="65">
        <v>2119078</v>
      </c>
      <c r="AO42" s="33">
        <v>121341</v>
      </c>
      <c r="BB42" s="33">
        <v>121341</v>
      </c>
    </row>
    <row r="43" spans="1:54" ht="15" customHeight="1" x14ac:dyDescent="0.15">
      <c r="A43" s="133">
        <v>92</v>
      </c>
      <c r="B43" s="43" t="s">
        <v>257</v>
      </c>
      <c r="C43" s="69">
        <v>29360</v>
      </c>
      <c r="D43" s="96">
        <v>8015</v>
      </c>
      <c r="E43" s="96">
        <v>7309</v>
      </c>
      <c r="F43" s="96">
        <v>2850</v>
      </c>
      <c r="G43" s="96">
        <v>11995</v>
      </c>
      <c r="H43" s="96">
        <v>1338</v>
      </c>
      <c r="I43" s="96">
        <v>-107</v>
      </c>
      <c r="J43" s="96">
        <v>44624</v>
      </c>
      <c r="K43" s="96">
        <v>21586</v>
      </c>
      <c r="L43" s="96">
        <v>8052</v>
      </c>
      <c r="M43" s="96">
        <v>199297</v>
      </c>
      <c r="N43" s="96">
        <v>97278</v>
      </c>
      <c r="O43" s="96">
        <v>2453</v>
      </c>
      <c r="P43" s="96">
        <v>30611</v>
      </c>
      <c r="Q43" s="96">
        <v>-19856</v>
      </c>
      <c r="R43" s="96">
        <v>-1222</v>
      </c>
      <c r="S43" s="96">
        <v>-12078</v>
      </c>
      <c r="T43" s="96">
        <v>36957</v>
      </c>
      <c r="U43" s="96">
        <v>4008</v>
      </c>
      <c r="V43" s="96">
        <v>8697</v>
      </c>
      <c r="W43" s="96">
        <v>29589</v>
      </c>
      <c r="X43" s="96">
        <v>6627</v>
      </c>
      <c r="Y43" s="96">
        <v>5926</v>
      </c>
      <c r="Z43" s="96">
        <v>53176</v>
      </c>
      <c r="AA43" s="96">
        <v>55914</v>
      </c>
      <c r="AB43" s="96">
        <v>223063</v>
      </c>
      <c r="AC43" s="96">
        <v>39116</v>
      </c>
      <c r="AD43" s="96">
        <v>42793</v>
      </c>
      <c r="AE43" s="96">
        <v>0</v>
      </c>
      <c r="AF43" s="96">
        <v>430</v>
      </c>
      <c r="AG43" s="96">
        <v>10104</v>
      </c>
      <c r="AH43" s="96">
        <v>1717</v>
      </c>
      <c r="AI43" s="96">
        <v>-7002</v>
      </c>
      <c r="AJ43" s="96">
        <v>43097</v>
      </c>
      <c r="AK43" s="96">
        <v>0</v>
      </c>
      <c r="AL43" s="43">
        <v>12802</v>
      </c>
      <c r="AM43" s="65">
        <v>998519</v>
      </c>
      <c r="AO43" s="33">
        <v>2147973</v>
      </c>
      <c r="BB43" s="33">
        <v>2058898</v>
      </c>
    </row>
    <row r="44" spans="1:54" ht="15" customHeight="1" x14ac:dyDescent="0.15">
      <c r="A44" s="133">
        <v>93</v>
      </c>
      <c r="B44" s="43" t="s">
        <v>258</v>
      </c>
      <c r="C44" s="69">
        <v>22160</v>
      </c>
      <c r="D44" s="96">
        <v>3584</v>
      </c>
      <c r="E44" s="96">
        <v>5260</v>
      </c>
      <c r="F44" s="96">
        <v>3365</v>
      </c>
      <c r="G44" s="96">
        <v>18162</v>
      </c>
      <c r="H44" s="96">
        <v>2008</v>
      </c>
      <c r="I44" s="96">
        <v>3732</v>
      </c>
      <c r="J44" s="96">
        <v>73681</v>
      </c>
      <c r="K44" s="96">
        <v>16275</v>
      </c>
      <c r="L44" s="96">
        <v>10409</v>
      </c>
      <c r="M44" s="96">
        <v>96730</v>
      </c>
      <c r="N44" s="96">
        <v>16379</v>
      </c>
      <c r="O44" s="96">
        <v>4203</v>
      </c>
      <c r="P44" s="96">
        <v>25000</v>
      </c>
      <c r="Q44" s="96">
        <v>51557</v>
      </c>
      <c r="R44" s="96">
        <v>5627</v>
      </c>
      <c r="S44" s="96">
        <v>41927</v>
      </c>
      <c r="T44" s="96">
        <v>54728</v>
      </c>
      <c r="U44" s="96">
        <v>10751</v>
      </c>
      <c r="V44" s="96">
        <v>19292</v>
      </c>
      <c r="W44" s="96">
        <v>61173</v>
      </c>
      <c r="X44" s="96">
        <v>7440</v>
      </c>
      <c r="Y44" s="96">
        <v>3396</v>
      </c>
      <c r="Z44" s="96">
        <v>51525</v>
      </c>
      <c r="AA44" s="96">
        <v>17804</v>
      </c>
      <c r="AB44" s="96">
        <v>176682</v>
      </c>
      <c r="AC44" s="96">
        <v>54501</v>
      </c>
      <c r="AD44" s="96">
        <v>33806</v>
      </c>
      <c r="AE44" s="96">
        <v>103876</v>
      </c>
      <c r="AF44" s="96">
        <v>53004</v>
      </c>
      <c r="AG44" s="96">
        <v>48716</v>
      </c>
      <c r="AH44" s="96">
        <v>2826</v>
      </c>
      <c r="AI44" s="96">
        <v>40008</v>
      </c>
      <c r="AJ44" s="96">
        <v>38807</v>
      </c>
      <c r="AK44" s="96">
        <v>0</v>
      </c>
      <c r="AL44" s="43">
        <v>1777</v>
      </c>
      <c r="AM44" s="65">
        <v>1180171</v>
      </c>
    </row>
    <row r="45" spans="1:54" ht="15" customHeight="1" x14ac:dyDescent="0.15">
      <c r="A45" s="133">
        <v>94</v>
      </c>
      <c r="B45" s="138" t="s">
        <v>259</v>
      </c>
      <c r="C45" s="69">
        <v>5648</v>
      </c>
      <c r="D45" s="96">
        <v>741</v>
      </c>
      <c r="E45" s="96">
        <v>2001</v>
      </c>
      <c r="F45" s="96">
        <v>1432</v>
      </c>
      <c r="G45" s="96">
        <v>45005</v>
      </c>
      <c r="H45" s="96">
        <v>925</v>
      </c>
      <c r="I45" s="96">
        <v>1661</v>
      </c>
      <c r="J45" s="96">
        <v>12883</v>
      </c>
      <c r="K45" s="96">
        <v>114516</v>
      </c>
      <c r="L45" s="96">
        <v>2890</v>
      </c>
      <c r="M45" s="96">
        <v>21242</v>
      </c>
      <c r="N45" s="96">
        <v>2770</v>
      </c>
      <c r="O45" s="96">
        <v>1321</v>
      </c>
      <c r="P45" s="96">
        <v>2754</v>
      </c>
      <c r="Q45" s="96">
        <v>2368</v>
      </c>
      <c r="R45" s="96">
        <v>206</v>
      </c>
      <c r="S45" s="96">
        <v>6126</v>
      </c>
      <c r="T45" s="96">
        <v>376</v>
      </c>
      <c r="U45" s="96">
        <v>5740</v>
      </c>
      <c r="V45" s="96">
        <v>17619</v>
      </c>
      <c r="W45" s="96">
        <v>10260</v>
      </c>
      <c r="X45" s="96">
        <v>1596</v>
      </c>
      <c r="Y45" s="96">
        <v>847</v>
      </c>
      <c r="Z45" s="96">
        <v>23958</v>
      </c>
      <c r="AA45" s="96">
        <v>4783</v>
      </c>
      <c r="AB45" s="96">
        <v>24677</v>
      </c>
      <c r="AC45" s="96">
        <v>22132</v>
      </c>
      <c r="AD45" s="96">
        <v>7892</v>
      </c>
      <c r="AE45" s="96">
        <v>770</v>
      </c>
      <c r="AF45" s="96">
        <v>2774</v>
      </c>
      <c r="AG45" s="96">
        <v>10701</v>
      </c>
      <c r="AH45" s="96">
        <v>1588</v>
      </c>
      <c r="AI45" s="96">
        <v>14033</v>
      </c>
      <c r="AJ45" s="96">
        <v>14934</v>
      </c>
      <c r="AK45" s="96">
        <v>0</v>
      </c>
      <c r="AL45" s="43">
        <v>634</v>
      </c>
      <c r="AM45" s="65">
        <v>389803</v>
      </c>
    </row>
    <row r="46" spans="1:54" ht="15" customHeight="1" x14ac:dyDescent="0.15">
      <c r="A46" s="133">
        <v>95</v>
      </c>
      <c r="B46" s="43" t="s">
        <v>260</v>
      </c>
      <c r="C46" s="69">
        <v>-6961</v>
      </c>
      <c r="D46" s="96">
        <v>-1456</v>
      </c>
      <c r="E46" s="96">
        <v>-23</v>
      </c>
      <c r="F46" s="96">
        <v>0</v>
      </c>
      <c r="G46" s="96">
        <v>-532</v>
      </c>
      <c r="H46" s="96">
        <v>0</v>
      </c>
      <c r="I46" s="96">
        <v>-1</v>
      </c>
      <c r="J46" s="96">
        <v>0</v>
      </c>
      <c r="K46" s="96">
        <v>-1928</v>
      </c>
      <c r="L46" s="96">
        <v>0</v>
      </c>
      <c r="M46" s="96">
        <v>-3</v>
      </c>
      <c r="N46" s="96">
        <v>0</v>
      </c>
      <c r="O46" s="96">
        <v>0</v>
      </c>
      <c r="P46" s="96">
        <v>-1</v>
      </c>
      <c r="Q46" s="96">
        <v>-1</v>
      </c>
      <c r="R46" s="96">
        <v>0</v>
      </c>
      <c r="S46" s="96">
        <v>-3</v>
      </c>
      <c r="T46" s="96">
        <v>-4</v>
      </c>
      <c r="U46" s="96">
        <v>0</v>
      </c>
      <c r="V46" s="96">
        <v>-2110</v>
      </c>
      <c r="W46" s="96">
        <v>-30</v>
      </c>
      <c r="X46" s="96">
        <v>-1733</v>
      </c>
      <c r="Y46" s="96">
        <v>0</v>
      </c>
      <c r="Z46" s="96">
        <v>-282</v>
      </c>
      <c r="AA46" s="96">
        <v>-3873</v>
      </c>
      <c r="AB46" s="96">
        <v>-196</v>
      </c>
      <c r="AC46" s="96">
        <v>-1552</v>
      </c>
      <c r="AD46" s="96">
        <v>-2</v>
      </c>
      <c r="AE46" s="96">
        <v>0</v>
      </c>
      <c r="AF46" s="96">
        <v>-92</v>
      </c>
      <c r="AG46" s="96">
        <v>-8713</v>
      </c>
      <c r="AH46" s="96">
        <v>-1079</v>
      </c>
      <c r="AI46" s="96">
        <v>-13</v>
      </c>
      <c r="AJ46" s="96">
        <v>-1</v>
      </c>
      <c r="AK46" s="96">
        <v>0</v>
      </c>
      <c r="AL46" s="43">
        <v>-183</v>
      </c>
      <c r="AM46" s="65">
        <v>-30772</v>
      </c>
    </row>
    <row r="47" spans="1:54" ht="15" customHeight="1" x14ac:dyDescent="0.15">
      <c r="A47" s="135">
        <v>96</v>
      </c>
      <c r="B47" s="47" t="s">
        <v>261</v>
      </c>
      <c r="C47" s="57">
        <v>64881</v>
      </c>
      <c r="D47" s="67">
        <v>16266</v>
      </c>
      <c r="E47" s="67">
        <v>20261</v>
      </c>
      <c r="F47" s="67">
        <v>15429</v>
      </c>
      <c r="G47" s="67">
        <v>122290</v>
      </c>
      <c r="H47" s="67">
        <v>7852</v>
      </c>
      <c r="I47" s="67">
        <v>21480</v>
      </c>
      <c r="J47" s="67">
        <v>153322</v>
      </c>
      <c r="K47" s="67">
        <v>155322</v>
      </c>
      <c r="L47" s="67">
        <v>42054</v>
      </c>
      <c r="M47" s="67">
        <v>353989</v>
      </c>
      <c r="N47" s="67">
        <v>132907</v>
      </c>
      <c r="O47" s="67">
        <v>22940</v>
      </c>
      <c r="P47" s="67">
        <v>94727</v>
      </c>
      <c r="Q47" s="67">
        <v>89789</v>
      </c>
      <c r="R47" s="67">
        <v>12342</v>
      </c>
      <c r="S47" s="67">
        <v>80333</v>
      </c>
      <c r="T47" s="67">
        <v>144373</v>
      </c>
      <c r="U47" s="67">
        <v>52730</v>
      </c>
      <c r="V47" s="67">
        <v>225276</v>
      </c>
      <c r="W47" s="67">
        <v>128208</v>
      </c>
      <c r="X47" s="67">
        <v>19864</v>
      </c>
      <c r="Y47" s="67">
        <v>29368</v>
      </c>
      <c r="Z47" s="67">
        <v>407601</v>
      </c>
      <c r="AA47" s="67">
        <v>160427</v>
      </c>
      <c r="AB47" s="67">
        <v>447543</v>
      </c>
      <c r="AC47" s="67">
        <v>245546</v>
      </c>
      <c r="AD47" s="67">
        <v>124140</v>
      </c>
      <c r="AE47" s="67">
        <v>262214</v>
      </c>
      <c r="AF47" s="67">
        <v>231203</v>
      </c>
      <c r="AG47" s="67">
        <v>476254</v>
      </c>
      <c r="AH47" s="67">
        <v>27795</v>
      </c>
      <c r="AI47" s="67">
        <v>188692</v>
      </c>
      <c r="AJ47" s="67">
        <v>201956</v>
      </c>
      <c r="AK47" s="67">
        <v>0</v>
      </c>
      <c r="AL47" s="47">
        <v>15504</v>
      </c>
      <c r="AM47" s="72">
        <v>4794878</v>
      </c>
    </row>
    <row r="48" spans="1:54" ht="15" customHeight="1" x14ac:dyDescent="0.15">
      <c r="A48" s="135">
        <v>97</v>
      </c>
      <c r="B48" s="47" t="s">
        <v>262</v>
      </c>
      <c r="C48" s="57">
        <v>141042</v>
      </c>
      <c r="D48" s="67">
        <v>28530</v>
      </c>
      <c r="E48" s="67">
        <v>41388</v>
      </c>
      <c r="F48" s="67">
        <v>30039</v>
      </c>
      <c r="G48" s="67">
        <v>292418</v>
      </c>
      <c r="H48" s="67">
        <v>18980</v>
      </c>
      <c r="I48" s="67">
        <v>66341</v>
      </c>
      <c r="J48" s="67">
        <v>741055</v>
      </c>
      <c r="K48" s="67">
        <v>555617</v>
      </c>
      <c r="L48" s="67">
        <v>92779</v>
      </c>
      <c r="M48" s="67">
        <v>1393827</v>
      </c>
      <c r="N48" s="67">
        <v>509280</v>
      </c>
      <c r="O48" s="67">
        <v>51526</v>
      </c>
      <c r="P48" s="67">
        <v>239303</v>
      </c>
      <c r="Q48" s="67">
        <v>213203</v>
      </c>
      <c r="R48" s="67">
        <v>32733</v>
      </c>
      <c r="S48" s="67">
        <v>207571</v>
      </c>
      <c r="T48" s="67">
        <v>615598</v>
      </c>
      <c r="U48" s="67">
        <v>133882</v>
      </c>
      <c r="V48" s="67">
        <v>471760</v>
      </c>
      <c r="W48" s="67">
        <v>351855</v>
      </c>
      <c r="X48" s="67">
        <v>36921</v>
      </c>
      <c r="Y48" s="67">
        <v>44364</v>
      </c>
      <c r="Z48" s="67">
        <v>577391</v>
      </c>
      <c r="AA48" s="67">
        <v>235409</v>
      </c>
      <c r="AB48" s="67">
        <v>526354</v>
      </c>
      <c r="AC48" s="67">
        <v>512883</v>
      </c>
      <c r="AD48" s="67">
        <v>231941</v>
      </c>
      <c r="AE48" s="67">
        <v>365190</v>
      </c>
      <c r="AF48" s="67">
        <v>290202</v>
      </c>
      <c r="AG48" s="67">
        <v>753419</v>
      </c>
      <c r="AH48" s="67">
        <v>46006</v>
      </c>
      <c r="AI48" s="67">
        <v>295940</v>
      </c>
      <c r="AJ48" s="67">
        <v>371292</v>
      </c>
      <c r="AK48" s="67">
        <v>11331</v>
      </c>
      <c r="AL48" s="47">
        <v>36239</v>
      </c>
      <c r="AM48" s="72">
        <v>10563609</v>
      </c>
    </row>
    <row r="49" spans="2:39" x14ac:dyDescent="0.15">
      <c r="B49" s="33" t="s">
        <v>449</v>
      </c>
      <c r="C49" s="33">
        <v>12687</v>
      </c>
      <c r="D49" s="33">
        <v>4585</v>
      </c>
      <c r="E49" s="33">
        <v>4285</v>
      </c>
      <c r="F49" s="33">
        <v>4958</v>
      </c>
      <c r="G49" s="33">
        <v>37806</v>
      </c>
      <c r="H49" s="33">
        <v>2831</v>
      </c>
      <c r="I49" s="33">
        <v>12905</v>
      </c>
      <c r="J49" s="33">
        <v>13717</v>
      </c>
      <c r="K49" s="33">
        <v>2298</v>
      </c>
      <c r="L49" s="33">
        <v>16064</v>
      </c>
      <c r="M49" s="33">
        <v>19243</v>
      </c>
      <c r="N49" s="33">
        <v>6208</v>
      </c>
      <c r="O49" s="33">
        <v>11852</v>
      </c>
      <c r="P49" s="33">
        <v>28242</v>
      </c>
      <c r="Q49" s="33">
        <v>42477</v>
      </c>
      <c r="R49" s="33">
        <v>5981</v>
      </c>
      <c r="S49" s="33">
        <v>36267</v>
      </c>
      <c r="T49" s="33">
        <v>37977</v>
      </c>
      <c r="U49" s="33">
        <v>25424</v>
      </c>
      <c r="V49" s="33">
        <v>147529</v>
      </c>
      <c r="W49" s="33">
        <v>19300</v>
      </c>
      <c r="X49" s="33">
        <v>4378</v>
      </c>
      <c r="Y49" s="33">
        <v>15849</v>
      </c>
      <c r="Z49" s="33">
        <v>228564</v>
      </c>
      <c r="AA49" s="33">
        <v>61007</v>
      </c>
      <c r="AB49" s="33">
        <v>19277</v>
      </c>
      <c r="AC49" s="33">
        <v>102421</v>
      </c>
      <c r="AD49" s="33">
        <v>30904</v>
      </c>
      <c r="AE49" s="33">
        <v>113979</v>
      </c>
      <c r="AF49" s="33">
        <v>135823</v>
      </c>
      <c r="AG49" s="33">
        <v>347257</v>
      </c>
      <c r="AH49" s="33">
        <v>19029</v>
      </c>
      <c r="AI49" s="33">
        <v>119651</v>
      </c>
      <c r="AJ49" s="33">
        <v>86291</v>
      </c>
      <c r="AK49" s="33">
        <v>0</v>
      </c>
      <c r="AL49" s="33">
        <v>270</v>
      </c>
      <c r="AM49" s="33">
        <v>1777336</v>
      </c>
    </row>
    <row r="50" spans="2:39" x14ac:dyDescent="0.15">
      <c r="C50" s="316"/>
      <c r="D50" s="316"/>
      <c r="E50" s="316"/>
      <c r="F50" s="316"/>
      <c r="G50" s="316"/>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6"/>
      <c r="AL50" s="316"/>
    </row>
    <row r="51" spans="2:39" x14ac:dyDescent="0.15">
      <c r="C51" s="316"/>
      <c r="D51" s="316"/>
      <c r="E51" s="316"/>
      <c r="F51" s="316"/>
      <c r="G51" s="316"/>
      <c r="H51" s="316"/>
      <c r="I51" s="316"/>
      <c r="J51" s="316"/>
      <c r="K51" s="316"/>
      <c r="L51" s="316"/>
      <c r="M51" s="316"/>
      <c r="N51" s="316"/>
      <c r="O51" s="316"/>
      <c r="P51" s="316"/>
      <c r="Q51" s="316"/>
      <c r="R51" s="316"/>
      <c r="S51" s="316"/>
      <c r="T51" s="316"/>
      <c r="U51" s="316"/>
      <c r="V51" s="316"/>
      <c r="W51" s="316"/>
      <c r="X51" s="316"/>
      <c r="Y51" s="316"/>
      <c r="Z51" s="316"/>
      <c r="AA51" s="316"/>
      <c r="AB51" s="316"/>
      <c r="AC51" s="316"/>
      <c r="AD51" s="316"/>
      <c r="AE51" s="316"/>
      <c r="AF51" s="316"/>
      <c r="AG51" s="316"/>
      <c r="AH51" s="316"/>
      <c r="AI51" s="316"/>
      <c r="AJ51" s="316"/>
      <c r="AK51" s="316"/>
      <c r="AL51" s="316"/>
    </row>
  </sheetData>
  <phoneticPr fontId="7"/>
  <pageMargins left="0.70866141732283472" right="0.70866141732283472" top="0.74803149606299213" bottom="0.74803149606299213" header="0.31496062992125984" footer="0.31496062992125984"/>
  <pageSetup paperSize="9" scale="70" orientation="landscape" horizontalDpi="300" verticalDpi="300" r:id="rId1"/>
  <colBreaks count="1" manualBreakCount="1">
    <brk id="3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vt:i4>
      </vt:variant>
    </vt:vector>
  </HeadingPairs>
  <TitlesOfParts>
    <vt:vector size="19" baseType="lpstr">
      <vt:lpstr>ご利用にあたって（必ずお読みください）</vt:lpstr>
      <vt:lpstr>データ入力表</vt:lpstr>
      <vt:lpstr>①結果</vt:lpstr>
      <vt:lpstr>②表</vt:lpstr>
      <vt:lpstr>③フロー</vt:lpstr>
      <vt:lpstr>④グラフ</vt:lpstr>
      <vt:lpstr>設備投資組替</vt:lpstr>
      <vt:lpstr>固定資本M</vt:lpstr>
      <vt:lpstr>固定資本M係数</vt:lpstr>
      <vt:lpstr>計算</vt:lpstr>
      <vt:lpstr>価格変換</vt:lpstr>
      <vt:lpstr>マージン</vt:lpstr>
      <vt:lpstr>各種係数</vt:lpstr>
      <vt:lpstr>逆行列係数</vt:lpstr>
      <vt:lpstr>投入係数</vt:lpstr>
      <vt:lpstr>H27取引基本表（生産者）(36)</vt:lpstr>
      <vt:lpstr>'H27取引基本表（生産者）(36)'!Print_Titles</vt:lpstr>
      <vt:lpstr>逆行列係数!Print_Titles</vt:lpstr>
      <vt:lpstr>投入係数!Print_Titles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2020-06-17T06:44:58Z</cp:lastPrinted>
  <dcterms:created xsi:type="dcterms:W3CDTF">2010-03-19T06:29:47Z</dcterms:created>
  <dcterms:modified xsi:type="dcterms:W3CDTF">2020-10-09T01:53:19Z</dcterms:modified>
</cp:coreProperties>
</file>