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産業連関表関係\作業＆資料フォルダ\①産業連関表\①H27産業連関表作成作業\1 H27年表作表作業フォルダ\⑬分析ツール追加\⑤生産増加（36部門）\"/>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生産増加の計算シート" sheetId="22" r:id="rId7"/>
    <sheet name="外生化逆行列係数" sheetId="21" r:id="rId8"/>
    <sheet name="計算" sheetId="3" r:id="rId9"/>
    <sheet name="各種係数" sheetId="2" r:id="rId10"/>
    <sheet name="逆行列係数" sheetId="5" r:id="rId11"/>
    <sheet name="投入係数" sheetId="4" r:id="rId12"/>
    <sheet name="H27取引基本表（生産者）(36)" sheetId="10" r:id="rId13"/>
  </sheets>
  <definedNames>
    <definedName name="_xlnm.Print_Area" localSheetId="2">①結果!$A$1:$H$32</definedName>
    <definedName name="_xlnm.Print_Area" localSheetId="3">②表!$A$1:$V$46</definedName>
    <definedName name="_xlnm.Print_Area" localSheetId="1">データ入力表!$A$1:$J$65</definedName>
    <definedName name="_xlnm.Print_Titles" localSheetId="12">'H27取引基本表（生産者）(36)'!$A:$B</definedName>
    <definedName name="_xlnm.Print_Titles" localSheetId="7">外生化逆行列係数!$A:$B</definedName>
    <definedName name="_xlnm.Print_Titles" localSheetId="10">逆行列係数!$A:$B</definedName>
    <definedName name="_xlnm.Print_Titles" localSheetId="6">生産増加の計算シート!$A:$B</definedName>
    <definedName name="_xlnm.Print_Titles" localSheetId="11">投入係数!$A:$B</definedName>
  </definedNames>
  <calcPr calcId="162913"/>
</workbook>
</file>

<file path=xl/calcChain.xml><?xml version="1.0" encoding="utf-8"?>
<calcChain xmlns="http://schemas.openxmlformats.org/spreadsheetml/2006/main">
  <c r="D62" i="7"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 i="2"/>
  <c r="D25" i="2" l="1"/>
  <c r="G29" i="2" l="1"/>
  <c r="G5" i="2"/>
  <c r="G6" i="2"/>
  <c r="G7" i="2"/>
  <c r="G8" i="2"/>
  <c r="G9" i="2"/>
  <c r="G10" i="2"/>
  <c r="G11" i="2"/>
  <c r="G12" i="2"/>
  <c r="G13" i="2"/>
  <c r="G14" i="2"/>
  <c r="G15" i="2"/>
  <c r="G16" i="2"/>
  <c r="G17" i="2"/>
  <c r="G18" i="2"/>
  <c r="G19" i="2"/>
  <c r="G20" i="2"/>
  <c r="G21" i="2"/>
  <c r="G22" i="2"/>
  <c r="G23" i="2"/>
  <c r="G24" i="2"/>
  <c r="G25" i="2"/>
  <c r="G26" i="2"/>
  <c r="G27" i="2"/>
  <c r="G28" i="2"/>
  <c r="G30" i="2"/>
  <c r="G31" i="2"/>
  <c r="G32" i="2"/>
  <c r="G33" i="2"/>
  <c r="G34" i="2"/>
  <c r="G35" i="2"/>
  <c r="G36" i="2"/>
  <c r="G37" i="2"/>
  <c r="G38" i="2"/>
  <c r="G39" i="2"/>
  <c r="G4" i="2"/>
  <c r="H13" i="8" l="1"/>
  <c r="C40" i="3" l="1"/>
  <c r="D40" i="3" s="1"/>
  <c r="C39" i="3"/>
  <c r="D39" i="3" s="1"/>
  <c r="C38" i="3"/>
  <c r="D38" i="3" s="1"/>
  <c r="C37" i="3"/>
  <c r="D37" i="3" s="1"/>
  <c r="C36" i="3"/>
  <c r="D36" i="3" s="1"/>
  <c r="C35" i="3"/>
  <c r="D35" i="3" s="1"/>
  <c r="C34" i="3"/>
  <c r="D34" i="3" s="1"/>
  <c r="C33" i="3"/>
  <c r="D33" i="3" s="1"/>
  <c r="C32" i="3"/>
  <c r="D32" i="3" s="1"/>
  <c r="C31" i="3"/>
  <c r="D31" i="3" s="1"/>
  <c r="C30" i="3"/>
  <c r="D30" i="3" s="1"/>
  <c r="C29" i="3"/>
  <c r="D29" i="3" s="1"/>
  <c r="C28" i="3"/>
  <c r="D28" i="3" s="1"/>
  <c r="C27" i="3"/>
  <c r="D27" i="3" s="1"/>
  <c r="C26" i="3"/>
  <c r="D26" i="3" s="1"/>
  <c r="C25" i="3"/>
  <c r="D25" i="3" s="1"/>
  <c r="C24" i="3"/>
  <c r="D24" i="3" s="1"/>
  <c r="C23" i="3"/>
  <c r="D23" i="3" s="1"/>
  <c r="C22" i="3"/>
  <c r="D22" i="3" s="1"/>
  <c r="C21" i="3"/>
  <c r="D21" i="3" s="1"/>
  <c r="C20" i="3"/>
  <c r="D20" i="3" s="1"/>
  <c r="C19" i="3"/>
  <c r="D19" i="3" s="1"/>
  <c r="C18" i="3"/>
  <c r="D18" i="3" s="1"/>
  <c r="C17" i="3"/>
  <c r="D17" i="3" s="1"/>
  <c r="C16" i="3"/>
  <c r="D16" i="3" s="1"/>
  <c r="C15" i="3"/>
  <c r="D15" i="3" s="1"/>
  <c r="C14" i="3"/>
  <c r="D14" i="3" s="1"/>
  <c r="C13" i="3"/>
  <c r="D13" i="3" s="1"/>
  <c r="C12" i="3"/>
  <c r="D12" i="3" s="1"/>
  <c r="C11" i="3"/>
  <c r="D11" i="3" s="1"/>
  <c r="C10" i="3"/>
  <c r="D10" i="3" s="1"/>
  <c r="C9" i="3"/>
  <c r="D9" i="3" s="1"/>
  <c r="C8" i="3"/>
  <c r="D8" i="3" s="1"/>
  <c r="C7" i="3"/>
  <c r="D7" i="3" s="1"/>
  <c r="C6" i="3"/>
  <c r="D6" i="3" s="1"/>
  <c r="C5" i="3"/>
  <c r="D5" i="3" s="1"/>
  <c r="C42" i="22" a="1"/>
  <c r="C42" i="22" s="1"/>
  <c r="AL39" i="21"/>
  <c r="AL38" i="21"/>
  <c r="AL37" i="21"/>
  <c r="AL36" i="21"/>
  <c r="AL35" i="21"/>
  <c r="AL34" i="21"/>
  <c r="AL33" i="21"/>
  <c r="AL32" i="21"/>
  <c r="AL31" i="21"/>
  <c r="AL30" i="21"/>
  <c r="AL29" i="21"/>
  <c r="AL28" i="21"/>
  <c r="AL27" i="21"/>
  <c r="AL26" i="21"/>
  <c r="AL25" i="21"/>
  <c r="AL24" i="21"/>
  <c r="AL23" i="21"/>
  <c r="AL22" i="21"/>
  <c r="AL21" i="21"/>
  <c r="AL20" i="21"/>
  <c r="AL19" i="21"/>
  <c r="AL18" i="21"/>
  <c r="AL17" i="21"/>
  <c r="AL16" i="21"/>
  <c r="AL15" i="21"/>
  <c r="AL14" i="21"/>
  <c r="AL13" i="21"/>
  <c r="AL12" i="21"/>
  <c r="AL11" i="21"/>
  <c r="AL10" i="21"/>
  <c r="AL9" i="21"/>
  <c r="AL8" i="21"/>
  <c r="AL7" i="21"/>
  <c r="AL6" i="21"/>
  <c r="AL5" i="21"/>
  <c r="AL4"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K12" i="21"/>
  <c r="AK11" i="21"/>
  <c r="AK10" i="21"/>
  <c r="AK9" i="21"/>
  <c r="AK8" i="21"/>
  <c r="AK7" i="21"/>
  <c r="AK6" i="21"/>
  <c r="AK5" i="21"/>
  <c r="AK4" i="21"/>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J5" i="21"/>
  <c r="AJ4" i="21"/>
  <c r="AI39" i="21"/>
  <c r="AI38" i="21"/>
  <c r="AI37" i="21"/>
  <c r="AI36" i="21"/>
  <c r="AI35" i="21"/>
  <c r="AI34" i="21"/>
  <c r="AI33" i="21"/>
  <c r="AI32" i="21"/>
  <c r="AI31" i="21"/>
  <c r="AI30" i="21"/>
  <c r="AI29" i="21"/>
  <c r="AI28" i="21"/>
  <c r="AI27" i="21"/>
  <c r="AI26" i="21"/>
  <c r="AI25" i="21"/>
  <c r="AI24" i="21"/>
  <c r="AI23" i="21"/>
  <c r="AI22" i="21"/>
  <c r="AI21" i="21"/>
  <c r="AI20" i="21"/>
  <c r="AI19" i="21"/>
  <c r="AI18" i="21"/>
  <c r="AI17" i="21"/>
  <c r="AI16" i="21"/>
  <c r="AI15" i="21"/>
  <c r="AI14" i="21"/>
  <c r="AI13" i="21"/>
  <c r="AI12" i="21"/>
  <c r="AI11" i="21"/>
  <c r="AI10" i="21"/>
  <c r="AI9" i="21"/>
  <c r="AI8" i="21"/>
  <c r="AI7" i="21"/>
  <c r="AI6" i="21"/>
  <c r="AI5" i="21"/>
  <c r="AI4" i="21"/>
  <c r="AH39" i="21"/>
  <c r="AH38" i="21"/>
  <c r="AH37" i="21"/>
  <c r="AH36" i="21"/>
  <c r="AH35" i="21"/>
  <c r="AH34" i="21"/>
  <c r="AH33" i="21"/>
  <c r="AH32" i="21"/>
  <c r="AH31" i="21"/>
  <c r="AH30" i="21"/>
  <c r="AH29" i="21"/>
  <c r="AH28" i="21"/>
  <c r="AH27" i="21"/>
  <c r="AH26" i="21"/>
  <c r="AH25" i="21"/>
  <c r="AH24" i="21"/>
  <c r="AH23" i="21"/>
  <c r="AH22" i="21"/>
  <c r="AH21" i="21"/>
  <c r="AH20" i="21"/>
  <c r="AH19" i="21"/>
  <c r="AH18" i="21"/>
  <c r="AH17" i="21"/>
  <c r="AH16" i="21"/>
  <c r="AH15" i="21"/>
  <c r="AH14" i="21"/>
  <c r="AH13" i="21"/>
  <c r="AH12" i="21"/>
  <c r="AH11" i="21"/>
  <c r="AH10" i="21"/>
  <c r="AH9" i="21"/>
  <c r="AH8" i="21"/>
  <c r="AH7" i="21"/>
  <c r="AH6" i="21"/>
  <c r="AH5" i="21"/>
  <c r="AH4"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AG15" i="21"/>
  <c r="AG14" i="21"/>
  <c r="AG13" i="21"/>
  <c r="AG12" i="21"/>
  <c r="AG11" i="21"/>
  <c r="AG10" i="21"/>
  <c r="AG9" i="21"/>
  <c r="AG8" i="21"/>
  <c r="AG7" i="21"/>
  <c r="AG6" i="21"/>
  <c r="AG5" i="21"/>
  <c r="AG4" i="21"/>
  <c r="AF39" i="21"/>
  <c r="AF38" i="21"/>
  <c r="AF37" i="21"/>
  <c r="AF36" i="21"/>
  <c r="AF35" i="21"/>
  <c r="AF34" i="21"/>
  <c r="AF33" i="21"/>
  <c r="AF32" i="21"/>
  <c r="AF31" i="21"/>
  <c r="AF30" i="21"/>
  <c r="AF29" i="21"/>
  <c r="AF28" i="21"/>
  <c r="AF27" i="21"/>
  <c r="AF26" i="21"/>
  <c r="AF25" i="21"/>
  <c r="AF24" i="21"/>
  <c r="AF23" i="21"/>
  <c r="AF22" i="21"/>
  <c r="AF21" i="21"/>
  <c r="AF20" i="21"/>
  <c r="AF19" i="21"/>
  <c r="AF18" i="21"/>
  <c r="AF17" i="21"/>
  <c r="AF16" i="21"/>
  <c r="AF15" i="21"/>
  <c r="AF14" i="21"/>
  <c r="AF13" i="21"/>
  <c r="AF12" i="21"/>
  <c r="AF11" i="21"/>
  <c r="AF10" i="21"/>
  <c r="AF9" i="21"/>
  <c r="AF8" i="21"/>
  <c r="AF7" i="21"/>
  <c r="AF6" i="21"/>
  <c r="AF5" i="21"/>
  <c r="AF4"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E12" i="21"/>
  <c r="AE11" i="21"/>
  <c r="AE10" i="21"/>
  <c r="AE9" i="21"/>
  <c r="AE8" i="21"/>
  <c r="AE7" i="21"/>
  <c r="AE6" i="21"/>
  <c r="AE5" i="21"/>
  <c r="AE4"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AC8" i="21"/>
  <c r="AC7" i="21"/>
  <c r="AC6" i="21"/>
  <c r="AC5" i="21"/>
  <c r="AC4"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B12" i="21"/>
  <c r="AB11" i="21"/>
  <c r="AB10" i="21"/>
  <c r="AB9" i="21"/>
  <c r="AB8" i="21"/>
  <c r="AB7" i="21"/>
  <c r="AB6" i="21"/>
  <c r="AB5" i="21"/>
  <c r="AB4"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A12" i="21"/>
  <c r="AA11" i="21"/>
  <c r="AA10" i="21"/>
  <c r="AA9" i="21"/>
  <c r="AA8" i="21"/>
  <c r="AA7" i="21"/>
  <c r="AA6" i="21"/>
  <c r="AA5" i="21"/>
  <c r="AA4" i="21"/>
  <c r="Z39" i="21"/>
  <c r="Z38" i="21"/>
  <c r="Z37" i="21"/>
  <c r="Z36" i="21"/>
  <c r="Z35" i="21"/>
  <c r="Z34" i="21"/>
  <c r="Z33" i="21"/>
  <c r="Z32" i="21"/>
  <c r="Z31" i="21"/>
  <c r="Z30" i="21"/>
  <c r="Z29" i="21"/>
  <c r="Z28" i="21"/>
  <c r="Z27" i="21"/>
  <c r="Z26" i="21"/>
  <c r="Z25" i="21"/>
  <c r="Z24" i="21"/>
  <c r="Z23" i="21"/>
  <c r="Z22" i="21"/>
  <c r="Z21" i="21"/>
  <c r="Z20" i="21"/>
  <c r="Z19" i="21"/>
  <c r="Z18" i="21"/>
  <c r="Z17" i="21"/>
  <c r="Z16" i="21"/>
  <c r="Z15" i="21"/>
  <c r="Z14" i="21"/>
  <c r="Z13" i="21"/>
  <c r="Z12" i="21"/>
  <c r="Z11" i="21"/>
  <c r="Z10" i="21"/>
  <c r="Z9" i="21"/>
  <c r="Z8" i="21"/>
  <c r="Z7" i="21"/>
  <c r="Z6" i="21"/>
  <c r="Z5" i="21"/>
  <c r="Z4" i="21"/>
  <c r="Y39" i="21"/>
  <c r="Y38" i="21"/>
  <c r="Y37" i="21"/>
  <c r="Y36" i="21"/>
  <c r="Y35" i="21"/>
  <c r="Y34" i="21"/>
  <c r="Y33" i="21"/>
  <c r="Y32" i="21"/>
  <c r="Y31" i="21"/>
  <c r="Y30" i="21"/>
  <c r="Y29" i="21"/>
  <c r="Y28" i="21"/>
  <c r="Y27" i="21"/>
  <c r="Y26" i="21"/>
  <c r="Y25" i="21"/>
  <c r="Y24" i="21"/>
  <c r="Y23" i="21"/>
  <c r="Y22" i="21"/>
  <c r="Y21" i="21"/>
  <c r="Y20" i="21"/>
  <c r="Y19" i="21"/>
  <c r="Y18" i="21"/>
  <c r="Y17" i="21"/>
  <c r="Y16" i="21"/>
  <c r="Y15" i="21"/>
  <c r="Y14" i="21"/>
  <c r="Y13" i="21"/>
  <c r="Y12" i="21"/>
  <c r="Y11" i="21"/>
  <c r="Y10" i="21"/>
  <c r="Y9" i="21"/>
  <c r="Y8" i="21"/>
  <c r="Y7" i="21"/>
  <c r="Y6" i="21"/>
  <c r="Y5" i="21"/>
  <c r="Y4"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X11" i="21"/>
  <c r="X10" i="21"/>
  <c r="X9" i="21"/>
  <c r="X8" i="21"/>
  <c r="X7" i="21"/>
  <c r="X6" i="21"/>
  <c r="X5" i="21"/>
  <c r="X4"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W12" i="21"/>
  <c r="W11" i="21"/>
  <c r="W10" i="21"/>
  <c r="W9" i="21"/>
  <c r="W8" i="21"/>
  <c r="W7" i="21"/>
  <c r="W6" i="21"/>
  <c r="W5" i="21"/>
  <c r="W4" i="21"/>
  <c r="V39" i="21"/>
  <c r="V38" i="21"/>
  <c r="V37" i="21"/>
  <c r="V36" i="21"/>
  <c r="V35" i="21"/>
  <c r="V34" i="21"/>
  <c r="V33" i="21"/>
  <c r="V32" i="21"/>
  <c r="V31" i="21"/>
  <c r="V30" i="21"/>
  <c r="V29" i="21"/>
  <c r="V28" i="21"/>
  <c r="V27" i="21"/>
  <c r="V26" i="21"/>
  <c r="V25" i="21"/>
  <c r="V24" i="21"/>
  <c r="V23" i="21"/>
  <c r="V22" i="21"/>
  <c r="V21" i="21"/>
  <c r="V20" i="21"/>
  <c r="V19" i="21"/>
  <c r="V18" i="21"/>
  <c r="V17" i="21"/>
  <c r="V16" i="21"/>
  <c r="V15" i="21"/>
  <c r="V14" i="21"/>
  <c r="V13" i="21"/>
  <c r="V12" i="21"/>
  <c r="V11" i="21"/>
  <c r="V10" i="21"/>
  <c r="V9" i="21"/>
  <c r="V8" i="21"/>
  <c r="V7" i="21"/>
  <c r="V6" i="21"/>
  <c r="V5" i="21"/>
  <c r="V4" i="21"/>
  <c r="U39" i="21"/>
  <c r="U38" i="21"/>
  <c r="U37" i="21"/>
  <c r="U36" i="21"/>
  <c r="U35" i="21"/>
  <c r="U34" i="21"/>
  <c r="U33" i="21"/>
  <c r="U32" i="21"/>
  <c r="U31" i="21"/>
  <c r="U30" i="21"/>
  <c r="U29" i="21"/>
  <c r="U28" i="21"/>
  <c r="U27" i="21"/>
  <c r="U26" i="21"/>
  <c r="U25" i="21"/>
  <c r="U24" i="21"/>
  <c r="U23" i="21"/>
  <c r="U22" i="21"/>
  <c r="U21" i="21"/>
  <c r="U20" i="21"/>
  <c r="U19" i="21"/>
  <c r="U18" i="21"/>
  <c r="U17" i="21"/>
  <c r="U16" i="21"/>
  <c r="U15" i="21"/>
  <c r="U14" i="21"/>
  <c r="U13" i="21"/>
  <c r="U12" i="21"/>
  <c r="U11" i="21"/>
  <c r="U10" i="21"/>
  <c r="U9" i="21"/>
  <c r="U8" i="21"/>
  <c r="U7" i="21"/>
  <c r="U6" i="21"/>
  <c r="U5" i="21"/>
  <c r="U4"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T10" i="21"/>
  <c r="T9" i="21"/>
  <c r="T8" i="21"/>
  <c r="T7" i="21"/>
  <c r="T6" i="21"/>
  <c r="T5" i="21"/>
  <c r="T4"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S14" i="21"/>
  <c r="S13" i="21"/>
  <c r="S12" i="21"/>
  <c r="S11" i="21"/>
  <c r="S10" i="21"/>
  <c r="S9" i="21"/>
  <c r="S8" i="21"/>
  <c r="S7" i="21"/>
  <c r="S6" i="21"/>
  <c r="S5" i="21"/>
  <c r="S4"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R5" i="21"/>
  <c r="R4"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Q4"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P4"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7" i="21"/>
  <c r="M6" i="21"/>
  <c r="M5" i="21"/>
  <c r="M4"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L7" i="21"/>
  <c r="L6" i="21"/>
  <c r="L5" i="21"/>
  <c r="L4"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K8" i="21"/>
  <c r="K7" i="21"/>
  <c r="K6" i="21"/>
  <c r="K5" i="21"/>
  <c r="K4"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5" i="21"/>
  <c r="H4"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D4"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53" i="4" l="1" a="1"/>
  <c r="AL53" i="4" s="1"/>
  <c r="C8" i="22"/>
  <c r="AD42" i="22"/>
  <c r="AD12" i="22" s="1"/>
  <c r="Q42" i="22"/>
  <c r="Q38" i="22" s="1"/>
  <c r="AC42" i="22"/>
  <c r="AC4" i="22" s="1"/>
  <c r="N42" i="22"/>
  <c r="N12" i="22" s="1"/>
  <c r="AL42" i="22"/>
  <c r="AL31" i="22" s="1"/>
  <c r="X42" i="22"/>
  <c r="X38" i="22" s="1"/>
  <c r="I42" i="22"/>
  <c r="I13" i="22" s="1"/>
  <c r="AJ42" i="22"/>
  <c r="AJ11" i="22" s="1"/>
  <c r="V42" i="22"/>
  <c r="V16" i="22" s="1"/>
  <c r="H42" i="22"/>
  <c r="H38" i="22" s="1"/>
  <c r="C5" i="22"/>
  <c r="C9" i="22"/>
  <c r="C4" i="22"/>
  <c r="C6" i="22"/>
  <c r="C10" i="22"/>
  <c r="AH42" i="22"/>
  <c r="AH37" i="22" s="1"/>
  <c r="AB42" i="22"/>
  <c r="AB38" i="22" s="1"/>
  <c r="T42" i="22"/>
  <c r="T15" i="22" s="1"/>
  <c r="M42" i="22"/>
  <c r="M31" i="22" s="1"/>
  <c r="F42" i="22"/>
  <c r="F35" i="22" s="1"/>
  <c r="C7" i="22"/>
  <c r="C16" i="22"/>
  <c r="AG42" i="22"/>
  <c r="AG34" i="22" s="1"/>
  <c r="Y42" i="22"/>
  <c r="Y28" i="22" s="1"/>
  <c r="R42" i="22"/>
  <c r="R24" i="22" s="1"/>
  <c r="L42" i="22"/>
  <c r="L37" i="22" s="1"/>
  <c r="D42" i="22"/>
  <c r="D9" i="22" s="1"/>
  <c r="C37" i="22"/>
  <c r="C38" i="22"/>
  <c r="C29" i="22"/>
  <c r="C25" i="22"/>
  <c r="C35" i="22"/>
  <c r="C31" i="22"/>
  <c r="C27" i="22"/>
  <c r="C26" i="22"/>
  <c r="C18" i="22"/>
  <c r="C14" i="22"/>
  <c r="C13" i="22"/>
  <c r="C12" i="22"/>
  <c r="C32" i="22"/>
  <c r="C21" i="22"/>
  <c r="C23" i="22"/>
  <c r="C39" i="22"/>
  <c r="C36" i="22"/>
  <c r="C33" i="22"/>
  <c r="C30" i="22"/>
  <c r="C24" i="22"/>
  <c r="C22" i="22"/>
  <c r="C20" i="22"/>
  <c r="AK42" i="22"/>
  <c r="AF42" i="22"/>
  <c r="Z42" i="22"/>
  <c r="U42" i="22"/>
  <c r="P42" i="22"/>
  <c r="J42" i="22"/>
  <c r="E42" i="22"/>
  <c r="C11" i="22"/>
  <c r="C34" i="22"/>
  <c r="C15" i="22"/>
  <c r="C17" i="22"/>
  <c r="C19" i="22"/>
  <c r="C28" i="22"/>
  <c r="D41" i="3"/>
  <c r="AI42" i="22"/>
  <c r="AE42" i="22"/>
  <c r="AA42" i="22"/>
  <c r="W42" i="22"/>
  <c r="S42" i="22"/>
  <c r="O42" i="22"/>
  <c r="K42" i="22"/>
  <c r="G42" i="22"/>
  <c r="D53" i="4" l="1"/>
  <c r="D84" i="4" s="1"/>
  <c r="T53" i="4"/>
  <c r="T68" i="4" s="1"/>
  <c r="AC53" i="4"/>
  <c r="AC60" i="4" s="1"/>
  <c r="H53" i="4"/>
  <c r="H61" i="4" s="1"/>
  <c r="J53" i="4"/>
  <c r="J77" i="4" s="1"/>
  <c r="S53" i="4"/>
  <c r="S77" i="4" s="1"/>
  <c r="Q53" i="4"/>
  <c r="Q56" i="4" s="1"/>
  <c r="V53" i="4"/>
  <c r="V72" i="4" s="1"/>
  <c r="F53" i="4"/>
  <c r="F83" i="4" s="1"/>
  <c r="AI53" i="4"/>
  <c r="AI58" i="4" s="1"/>
  <c r="M53" i="4"/>
  <c r="M67" i="4" s="1"/>
  <c r="O53" i="4"/>
  <c r="O87" i="4" s="1"/>
  <c r="Z53" i="4"/>
  <c r="Z65" i="4" s="1"/>
  <c r="U53" i="4"/>
  <c r="U66" i="4" s="1"/>
  <c r="Y53" i="4"/>
  <c r="Y63" i="4" s="1"/>
  <c r="AJ53" i="4"/>
  <c r="AJ75" i="4" s="1"/>
  <c r="N53" i="4"/>
  <c r="N89" i="4" s="1"/>
  <c r="X53" i="4"/>
  <c r="X77" i="4" s="1"/>
  <c r="AA53" i="4"/>
  <c r="AA70" i="4" s="1"/>
  <c r="W53" i="4"/>
  <c r="W61" i="4" s="1"/>
  <c r="C53" i="4"/>
  <c r="C73" i="4" s="1"/>
  <c r="AB53" i="4"/>
  <c r="AB84" i="4" s="1"/>
  <c r="AK53" i="4"/>
  <c r="AK56" i="4" s="1"/>
  <c r="AG53" i="4"/>
  <c r="AG55" i="4" s="1"/>
  <c r="AD53" i="4"/>
  <c r="AD62" i="4" s="1"/>
  <c r="I53" i="4"/>
  <c r="I65" i="4" s="1"/>
  <c r="AH53" i="4"/>
  <c r="AH58" i="4" s="1"/>
  <c r="L53" i="4"/>
  <c r="L62" i="4" s="1"/>
  <c r="AE53" i="4"/>
  <c r="AE71" i="4" s="1"/>
  <c r="E53" i="4"/>
  <c r="E60" i="4" s="1"/>
  <c r="G53" i="4"/>
  <c r="G62" i="4" s="1"/>
  <c r="AF53" i="4"/>
  <c r="AF57" i="4" s="1"/>
  <c r="R53" i="4"/>
  <c r="R87" i="4" s="1"/>
  <c r="P53" i="4"/>
  <c r="P76" i="4" s="1"/>
  <c r="K53" i="4"/>
  <c r="K72" i="4" s="1"/>
  <c r="O59" i="4"/>
  <c r="O81" i="4"/>
  <c r="O54" i="4"/>
  <c r="O83" i="4"/>
  <c r="O89" i="4"/>
  <c r="T56" i="4"/>
  <c r="H55" i="4"/>
  <c r="H60" i="4"/>
  <c r="H87" i="4"/>
  <c r="H81" i="4"/>
  <c r="H86" i="4"/>
  <c r="H69" i="4"/>
  <c r="H80" i="4"/>
  <c r="H71" i="4"/>
  <c r="H78" i="4"/>
  <c r="H58" i="4"/>
  <c r="H89" i="4"/>
  <c r="H76" i="4"/>
  <c r="H56" i="4"/>
  <c r="W57" i="4"/>
  <c r="W55" i="4"/>
  <c r="W76" i="4"/>
  <c r="W89" i="4"/>
  <c r="W63" i="4"/>
  <c r="W68" i="4"/>
  <c r="W69" i="4"/>
  <c r="W73" i="4"/>
  <c r="W83" i="4"/>
  <c r="W86" i="4"/>
  <c r="W71" i="4"/>
  <c r="W64" i="4"/>
  <c r="W72" i="4"/>
  <c r="W80" i="4"/>
  <c r="W56" i="4"/>
  <c r="W77" i="4"/>
  <c r="W82" i="4"/>
  <c r="W78" i="4"/>
  <c r="L74" i="4"/>
  <c r="L77" i="4"/>
  <c r="L67" i="4"/>
  <c r="L68" i="4"/>
  <c r="L60" i="4"/>
  <c r="L87" i="4"/>
  <c r="L64" i="4"/>
  <c r="L59" i="4"/>
  <c r="L69" i="4"/>
  <c r="L65" i="4"/>
  <c r="L56" i="4"/>
  <c r="L86" i="4"/>
  <c r="L89" i="4"/>
  <c r="L58" i="4"/>
  <c r="L71" i="4"/>
  <c r="L80" i="4"/>
  <c r="L70" i="4"/>
  <c r="L63" i="4"/>
  <c r="L81" i="4"/>
  <c r="L88" i="4"/>
  <c r="AL54" i="4"/>
  <c r="AL62" i="4"/>
  <c r="AL74" i="4"/>
  <c r="AL72" i="4"/>
  <c r="AL64" i="4"/>
  <c r="AL65" i="4"/>
  <c r="AL55" i="4"/>
  <c r="AL59" i="4"/>
  <c r="AL63" i="4"/>
  <c r="AL70" i="4"/>
  <c r="AL68" i="4"/>
  <c r="AL84" i="4"/>
  <c r="AL79" i="4"/>
  <c r="AL87" i="4"/>
  <c r="AL58" i="4"/>
  <c r="AL86" i="4"/>
  <c r="AL60" i="4"/>
  <c r="AL69" i="4"/>
  <c r="AL66" i="4"/>
  <c r="AL75" i="4"/>
  <c r="AL88" i="4"/>
  <c r="AL67" i="4"/>
  <c r="AL80" i="4"/>
  <c r="AL83" i="4"/>
  <c r="AL71" i="4"/>
  <c r="AL73" i="4"/>
  <c r="AL77" i="4"/>
  <c r="AL81" i="4"/>
  <c r="AL82" i="4"/>
  <c r="AL85" i="4"/>
  <c r="AL89" i="4"/>
  <c r="AL76" i="4"/>
  <c r="AL78" i="4"/>
  <c r="AL56" i="4"/>
  <c r="AL57" i="4"/>
  <c r="AL61" i="4"/>
  <c r="T5" i="22"/>
  <c r="X35" i="22"/>
  <c r="X30" i="22"/>
  <c r="Q26" i="22"/>
  <c r="Q36" i="22"/>
  <c r="X4" i="22"/>
  <c r="Q6" i="22"/>
  <c r="L35" i="22"/>
  <c r="H30" i="22"/>
  <c r="Q29" i="22"/>
  <c r="L18" i="22"/>
  <c r="AD16" i="22"/>
  <c r="AD22" i="22"/>
  <c r="AD30" i="22"/>
  <c r="AD19" i="22"/>
  <c r="AD20" i="22"/>
  <c r="AD23" i="22"/>
  <c r="AD31" i="22"/>
  <c r="AD11" i="22"/>
  <c r="AD7" i="22"/>
  <c r="AD13" i="22"/>
  <c r="AD18" i="22"/>
  <c r="AD26" i="22"/>
  <c r="AD37" i="22"/>
  <c r="AD5" i="22"/>
  <c r="R18" i="22"/>
  <c r="AD10" i="22"/>
  <c r="AD35" i="22"/>
  <c r="AD27" i="22"/>
  <c r="AD38" i="22"/>
  <c r="AD36" i="22"/>
  <c r="T36" i="22"/>
  <c r="AD17" i="22"/>
  <c r="AD34" i="22"/>
  <c r="AD24" i="22"/>
  <c r="AD28" i="22"/>
  <c r="AD32" i="22"/>
  <c r="AD39" i="22"/>
  <c r="AD9" i="22"/>
  <c r="AD4" i="22"/>
  <c r="H13" i="22"/>
  <c r="X17" i="22"/>
  <c r="Q13" i="22"/>
  <c r="AL7" i="22"/>
  <c r="AB11" i="22"/>
  <c r="AD15" i="22"/>
  <c r="AD14" i="22"/>
  <c r="AD21" i="22"/>
  <c r="AD25" i="22"/>
  <c r="AD29" i="22"/>
  <c r="AD33" i="22"/>
  <c r="H36" i="22"/>
  <c r="H9" i="22"/>
  <c r="AD8" i="22"/>
  <c r="H29" i="22"/>
  <c r="Q11" i="22"/>
  <c r="Q16" i="22"/>
  <c r="L31" i="22"/>
  <c r="AD6" i="22"/>
  <c r="L19" i="22"/>
  <c r="T25" i="22"/>
  <c r="H7" i="22"/>
  <c r="H24" i="22"/>
  <c r="H19" i="22"/>
  <c r="X26" i="22"/>
  <c r="X25" i="22"/>
  <c r="Q10" i="22"/>
  <c r="Q31" i="22"/>
  <c r="Q33" i="22"/>
  <c r="L8" i="22"/>
  <c r="L39" i="22"/>
  <c r="AB16" i="22"/>
  <c r="X8" i="22"/>
  <c r="H11" i="22"/>
  <c r="H18" i="22"/>
  <c r="X36" i="22"/>
  <c r="X18" i="22"/>
  <c r="Q7" i="22"/>
  <c r="Q18" i="22"/>
  <c r="Q32" i="22"/>
  <c r="L6" i="22"/>
  <c r="L29" i="22"/>
  <c r="AL39" i="22"/>
  <c r="V14" i="22"/>
  <c r="V25" i="22"/>
  <c r="AL36" i="22"/>
  <c r="V29" i="22"/>
  <c r="AC39" i="22"/>
  <c r="I26" i="22"/>
  <c r="L32" i="22"/>
  <c r="M32" i="22"/>
  <c r="AC24" i="22"/>
  <c r="I8" i="22"/>
  <c r="D22" i="22"/>
  <c r="T30" i="22"/>
  <c r="X6" i="22"/>
  <c r="H12" i="22"/>
  <c r="H14" i="22"/>
  <c r="H35" i="22"/>
  <c r="X11" i="22"/>
  <c r="X13" i="22"/>
  <c r="X34" i="22"/>
  <c r="Q27" i="22"/>
  <c r="Q12" i="22"/>
  <c r="Q21" i="22"/>
  <c r="Q30" i="22"/>
  <c r="Q37" i="22"/>
  <c r="L12" i="22"/>
  <c r="L22" i="22"/>
  <c r="L14" i="22"/>
  <c r="L33" i="22"/>
  <c r="D13" i="22"/>
  <c r="AH39" i="22"/>
  <c r="AL18" i="22"/>
  <c r="V4" i="22"/>
  <c r="F14" i="22"/>
  <c r="F36" i="22"/>
  <c r="I20" i="22"/>
  <c r="I11" i="22"/>
  <c r="AH13" i="22"/>
  <c r="AL27" i="22"/>
  <c r="V8" i="22"/>
  <c r="V35" i="22"/>
  <c r="F32" i="22"/>
  <c r="AH26" i="22"/>
  <c r="AG19" i="22"/>
  <c r="AC7" i="22"/>
  <c r="D31" i="22"/>
  <c r="I24" i="22"/>
  <c r="I33" i="22"/>
  <c r="M23" i="22"/>
  <c r="AG26" i="22"/>
  <c r="I10" i="22"/>
  <c r="I5" i="22"/>
  <c r="D17" i="22"/>
  <c r="I31" i="22"/>
  <c r="I27" i="22"/>
  <c r="I39" i="22"/>
  <c r="T22" i="22"/>
  <c r="H10" i="22"/>
  <c r="X7" i="22"/>
  <c r="X5" i="22"/>
  <c r="AC16" i="22"/>
  <c r="H23" i="22"/>
  <c r="H31" i="22"/>
  <c r="H17" i="22"/>
  <c r="H25" i="22"/>
  <c r="H37" i="22"/>
  <c r="X23" i="22"/>
  <c r="X24" i="22"/>
  <c r="X31" i="22"/>
  <c r="X16" i="22"/>
  <c r="X21" i="22"/>
  <c r="X37" i="22"/>
  <c r="AC29" i="22"/>
  <c r="Q5" i="22"/>
  <c r="Q9" i="22"/>
  <c r="Q22" i="22"/>
  <c r="Q15" i="22"/>
  <c r="Q19" i="22"/>
  <c r="Q25" i="22"/>
  <c r="Q28" i="22"/>
  <c r="Q35" i="22"/>
  <c r="Q39" i="22"/>
  <c r="L5" i="22"/>
  <c r="L10" i="22"/>
  <c r="L27" i="22"/>
  <c r="L34" i="22"/>
  <c r="L16" i="22"/>
  <c r="L28" i="22"/>
  <c r="L38" i="22"/>
  <c r="AG8" i="22"/>
  <c r="D26" i="22"/>
  <c r="AC28" i="22"/>
  <c r="AC5" i="22"/>
  <c r="D15" i="22"/>
  <c r="D38" i="22"/>
  <c r="I18" i="22"/>
  <c r="I38" i="22"/>
  <c r="X10" i="22"/>
  <c r="H8" i="22"/>
  <c r="H6" i="22"/>
  <c r="H4" i="22"/>
  <c r="H22" i="22"/>
  <c r="H27" i="22"/>
  <c r="H15" i="22"/>
  <c r="H21" i="22"/>
  <c r="X22" i="22"/>
  <c r="X27" i="22"/>
  <c r="X14" i="22"/>
  <c r="X20" i="22"/>
  <c r="AC25" i="22"/>
  <c r="Q4" i="22"/>
  <c r="Q8" i="22"/>
  <c r="Q17" i="22"/>
  <c r="Q14" i="22"/>
  <c r="Q23" i="22"/>
  <c r="Q20" i="22"/>
  <c r="Q24" i="22"/>
  <c r="Q34" i="22"/>
  <c r="L4" i="22"/>
  <c r="L9" i="22"/>
  <c r="L25" i="22"/>
  <c r="L30" i="22"/>
  <c r="L15" i="22"/>
  <c r="L20" i="22"/>
  <c r="L36" i="22"/>
  <c r="AG22" i="22"/>
  <c r="AG38" i="22"/>
  <c r="AH17" i="22"/>
  <c r="AH28" i="22"/>
  <c r="F6" i="22"/>
  <c r="F25" i="22"/>
  <c r="F38" i="22"/>
  <c r="Y12" i="22"/>
  <c r="AC9" i="22"/>
  <c r="I7" i="22"/>
  <c r="D27" i="22"/>
  <c r="D28" i="22"/>
  <c r="D18" i="22"/>
  <c r="D36" i="22"/>
  <c r="I15" i="22"/>
  <c r="I21" i="22"/>
  <c r="I32" i="22"/>
  <c r="I34" i="22"/>
  <c r="N35" i="22"/>
  <c r="AJ13" i="22"/>
  <c r="AC15" i="22"/>
  <c r="AC14" i="22"/>
  <c r="N8" i="22"/>
  <c r="AH5" i="22"/>
  <c r="M33" i="22"/>
  <c r="AC26" i="22"/>
  <c r="AC30" i="22"/>
  <c r="AC35" i="22"/>
  <c r="AH12" i="22"/>
  <c r="AH22" i="22"/>
  <c r="AH32" i="22"/>
  <c r="AG9" i="22"/>
  <c r="AG28" i="22"/>
  <c r="F7" i="22"/>
  <c r="F18" i="22"/>
  <c r="F26" i="22"/>
  <c r="F39" i="22"/>
  <c r="Y30" i="22"/>
  <c r="AH14" i="22"/>
  <c r="F21" i="22"/>
  <c r="I29" i="22"/>
  <c r="D12" i="22"/>
  <c r="I9" i="22"/>
  <c r="I6" i="22"/>
  <c r="D11" i="22"/>
  <c r="D34" i="22"/>
  <c r="D21" i="22"/>
  <c r="D39" i="22"/>
  <c r="I16" i="22"/>
  <c r="I14" i="22"/>
  <c r="I22" i="22"/>
  <c r="I35" i="22"/>
  <c r="N31" i="22"/>
  <c r="AJ36" i="22"/>
  <c r="D4" i="22"/>
  <c r="M28" i="22"/>
  <c r="AH9" i="22"/>
  <c r="AH7" i="22"/>
  <c r="M12" i="22"/>
  <c r="M37" i="22"/>
  <c r="AC20" i="22"/>
  <c r="AC27" i="22"/>
  <c r="AC36" i="22"/>
  <c r="AH19" i="22"/>
  <c r="AH23" i="22"/>
  <c r="AH33" i="22"/>
  <c r="AG31" i="22"/>
  <c r="AG11" i="22"/>
  <c r="AG36" i="22"/>
  <c r="F11" i="22"/>
  <c r="F37" i="22"/>
  <c r="F30" i="22"/>
  <c r="AJ12" i="22"/>
  <c r="Y37" i="22"/>
  <c r="AJ14" i="22"/>
  <c r="N15" i="22"/>
  <c r="AJ6" i="22"/>
  <c r="AB22" i="22"/>
  <c r="AB17" i="22"/>
  <c r="AC32" i="22"/>
  <c r="D23" i="22"/>
  <c r="AC8" i="22"/>
  <c r="AC6" i="22"/>
  <c r="I4" i="22"/>
  <c r="D37" i="22"/>
  <c r="D14" i="22"/>
  <c r="D19" i="22"/>
  <c r="D33" i="22"/>
  <c r="I23" i="22"/>
  <c r="I17" i="22"/>
  <c r="I25" i="22"/>
  <c r="I28" i="22"/>
  <c r="I30" i="22"/>
  <c r="I36" i="22"/>
  <c r="N20" i="22"/>
  <c r="N25" i="22"/>
  <c r="N33" i="22"/>
  <c r="Y29" i="22"/>
  <c r="AJ10" i="22"/>
  <c r="AJ19" i="22"/>
  <c r="I12" i="22"/>
  <c r="AH10" i="22"/>
  <c r="AJ7" i="22"/>
  <c r="D5" i="22"/>
  <c r="N13" i="22"/>
  <c r="AH8" i="22"/>
  <c r="AC19" i="22"/>
  <c r="AC22" i="22"/>
  <c r="AC13" i="22"/>
  <c r="AC31" i="22"/>
  <c r="AC33" i="22"/>
  <c r="AC37" i="22"/>
  <c r="AH15" i="22"/>
  <c r="AH20" i="22"/>
  <c r="AH34" i="22"/>
  <c r="AH24" i="22"/>
  <c r="AH29" i="22"/>
  <c r="AH36" i="22"/>
  <c r="AL34" i="22"/>
  <c r="AG10" i="22"/>
  <c r="AG4" i="22"/>
  <c r="AG17" i="22"/>
  <c r="AG20" i="22"/>
  <c r="AG32" i="22"/>
  <c r="AG39" i="22"/>
  <c r="F8" i="22"/>
  <c r="F12" i="22"/>
  <c r="F19" i="22"/>
  <c r="F22" i="22"/>
  <c r="F28" i="22"/>
  <c r="F33" i="22"/>
  <c r="AB6" i="22"/>
  <c r="AB25" i="22"/>
  <c r="AB32" i="22"/>
  <c r="AC18" i="22"/>
  <c r="Y24" i="22"/>
  <c r="N23" i="22"/>
  <c r="N32" i="22"/>
  <c r="Y13" i="22"/>
  <c r="I37" i="22"/>
  <c r="N14" i="22"/>
  <c r="N27" i="22"/>
  <c r="N39" i="22"/>
  <c r="AJ31" i="22"/>
  <c r="AJ30" i="22"/>
  <c r="AH18" i="22"/>
  <c r="AC10" i="22"/>
  <c r="I19" i="22"/>
  <c r="AH11" i="22"/>
  <c r="AH6" i="22"/>
  <c r="AH4" i="22"/>
  <c r="AC12" i="22"/>
  <c r="AC23" i="22"/>
  <c r="AC17" i="22"/>
  <c r="AC21" i="22"/>
  <c r="AC34" i="22"/>
  <c r="AC38" i="22"/>
  <c r="AH16" i="22"/>
  <c r="AH35" i="22"/>
  <c r="AH21" i="22"/>
  <c r="AH25" i="22"/>
  <c r="AH30" i="22"/>
  <c r="AH38" i="22"/>
  <c r="AG13" i="22"/>
  <c r="AG5" i="22"/>
  <c r="AG18" i="22"/>
  <c r="AG29" i="22"/>
  <c r="F4" i="22"/>
  <c r="F10" i="22"/>
  <c r="F13" i="22"/>
  <c r="F16" i="22"/>
  <c r="F24" i="22"/>
  <c r="F29" i="22"/>
  <c r="F34" i="22"/>
  <c r="AB7" i="22"/>
  <c r="AB39" i="22"/>
  <c r="AC11" i="22"/>
  <c r="R37" i="22"/>
  <c r="R17" i="22"/>
  <c r="R12" i="22"/>
  <c r="R32" i="22"/>
  <c r="T10" i="22"/>
  <c r="T4" i="22"/>
  <c r="T33" i="22"/>
  <c r="T19" i="22"/>
  <c r="T13" i="22"/>
  <c r="T28" i="22"/>
  <c r="T31" i="22"/>
  <c r="T8" i="22"/>
  <c r="T9" i="22"/>
  <c r="T38" i="22"/>
  <c r="T20" i="22"/>
  <c r="T37" i="22"/>
  <c r="T23" i="22"/>
  <c r="V37" i="22"/>
  <c r="V32" i="22"/>
  <c r="V28" i="22"/>
  <c r="V24" i="22"/>
  <c r="V36" i="22"/>
  <c r="V17" i="22"/>
  <c r="V15" i="22"/>
  <c r="V9" i="22"/>
  <c r="V5" i="22"/>
  <c r="V39" i="22"/>
  <c r="V33" i="22"/>
  <c r="V27" i="22"/>
  <c r="V22" i="22"/>
  <c r="V19" i="22"/>
  <c r="V13" i="22"/>
  <c r="V7" i="22"/>
  <c r="V38" i="22"/>
  <c r="V31" i="22"/>
  <c r="V26" i="22"/>
  <c r="V21" i="22"/>
  <c r="V18" i="22"/>
  <c r="V11" i="22"/>
  <c r="V6" i="22"/>
  <c r="AL35" i="22"/>
  <c r="AL30" i="22"/>
  <c r="AL26" i="22"/>
  <c r="AL22" i="22"/>
  <c r="AL16" i="22"/>
  <c r="AL14" i="22"/>
  <c r="AL10" i="22"/>
  <c r="AL8" i="22"/>
  <c r="AL4" i="22"/>
  <c r="AL37" i="22"/>
  <c r="AL29" i="22"/>
  <c r="AL24" i="22"/>
  <c r="AL20" i="22"/>
  <c r="AL13" i="22"/>
  <c r="AL17" i="22"/>
  <c r="AL5" i="22"/>
  <c r="AL33" i="22"/>
  <c r="AL28" i="22"/>
  <c r="AL23" i="22"/>
  <c r="AL19" i="22"/>
  <c r="AL11" i="22"/>
  <c r="AL9" i="22"/>
  <c r="T27" i="22"/>
  <c r="T16" i="22"/>
  <c r="T39" i="22"/>
  <c r="R28" i="22"/>
  <c r="AL12" i="22"/>
  <c r="AL21" i="22"/>
  <c r="AL32" i="22"/>
  <c r="V10" i="22"/>
  <c r="V20" i="22"/>
  <c r="V30" i="22"/>
  <c r="Y33" i="22"/>
  <c r="Y31" i="22"/>
  <c r="Y21" i="22"/>
  <c r="Y36" i="22"/>
  <c r="Y14" i="22"/>
  <c r="AB36" i="22"/>
  <c r="AB28" i="22"/>
  <c r="AB18" i="22"/>
  <c r="AB14" i="22"/>
  <c r="AB30" i="22"/>
  <c r="AB23" i="22"/>
  <c r="AB29" i="22"/>
  <c r="AB9" i="22"/>
  <c r="AB5" i="22"/>
  <c r="AB37" i="22"/>
  <c r="AB20" i="22"/>
  <c r="AB15" i="22"/>
  <c r="AB26" i="22"/>
  <c r="AB21" i="22"/>
  <c r="AB27" i="22"/>
  <c r="AB4" i="22"/>
  <c r="AB33" i="22"/>
  <c r="AB19" i="22"/>
  <c r="AB13" i="22"/>
  <c r="AB35" i="22"/>
  <c r="AB31" i="22"/>
  <c r="AB8" i="22"/>
  <c r="AB12" i="22"/>
  <c r="AJ9" i="22"/>
  <c r="AJ8" i="22"/>
  <c r="AJ34" i="22"/>
  <c r="AJ33" i="22"/>
  <c r="AJ20" i="22"/>
  <c r="AJ16" i="22"/>
  <c r="AJ37" i="22"/>
  <c r="AJ21" i="22"/>
  <c r="AJ27" i="22"/>
  <c r="AJ25" i="22"/>
  <c r="AJ4" i="22"/>
  <c r="AJ5" i="22"/>
  <c r="AJ35" i="22"/>
  <c r="AJ26" i="22"/>
  <c r="AJ17" i="22"/>
  <c r="AJ32" i="22"/>
  <c r="AJ24" i="22"/>
  <c r="AJ39" i="22"/>
  <c r="AJ22" i="22"/>
  <c r="AJ15" i="22"/>
  <c r="AJ28" i="22"/>
  <c r="AJ23" i="22"/>
  <c r="N17" i="22"/>
  <c r="N19" i="22"/>
  <c r="N5" i="22"/>
  <c r="N9" i="22"/>
  <c r="N16" i="22"/>
  <c r="N34" i="22"/>
  <c r="N30" i="22"/>
  <c r="N26" i="22"/>
  <c r="N22" i="22"/>
  <c r="N18" i="22"/>
  <c r="N4" i="22"/>
  <c r="N7" i="22"/>
  <c r="N10" i="22"/>
  <c r="N37" i="22"/>
  <c r="N29" i="22"/>
  <c r="N24" i="22"/>
  <c r="N36" i="22"/>
  <c r="N6" i="22"/>
  <c r="T21" i="22"/>
  <c r="Y4" i="22"/>
  <c r="N21" i="22"/>
  <c r="N28" i="22"/>
  <c r="N38" i="22"/>
  <c r="T32" i="22"/>
  <c r="T17" i="22"/>
  <c r="Y20" i="22"/>
  <c r="Y32" i="22"/>
  <c r="AJ29" i="22"/>
  <c r="AJ18" i="22"/>
  <c r="AJ38" i="22"/>
  <c r="N11" i="22"/>
  <c r="T12" i="22"/>
  <c r="AL6" i="22"/>
  <c r="AL15" i="22"/>
  <c r="AL25" i="22"/>
  <c r="AL38" i="22"/>
  <c r="V12" i="22"/>
  <c r="V23" i="22"/>
  <c r="V34" i="22"/>
  <c r="AB10" i="22"/>
  <c r="AB34" i="22"/>
  <c r="AB24" i="22"/>
  <c r="D24" i="22"/>
  <c r="D6" i="22"/>
  <c r="D7" i="22"/>
  <c r="D8" i="22"/>
  <c r="AG37" i="22"/>
  <c r="AG33" i="22"/>
  <c r="AG30" i="22"/>
  <c r="AG16" i="22"/>
  <c r="AG25" i="22"/>
  <c r="AG15" i="22"/>
  <c r="AG6" i="22"/>
  <c r="AG21" i="22"/>
  <c r="AG12" i="22"/>
  <c r="D29" i="22"/>
  <c r="D32" i="22"/>
  <c r="D16" i="22"/>
  <c r="D20" i="22"/>
  <c r="D30" i="22"/>
  <c r="D35" i="22"/>
  <c r="AG14" i="22"/>
  <c r="AG7" i="22"/>
  <c r="AG23" i="22"/>
  <c r="AG27" i="22"/>
  <c r="AG24" i="22"/>
  <c r="AG35" i="22"/>
  <c r="H32" i="22"/>
  <c r="H39" i="22"/>
  <c r="H34" i="22"/>
  <c r="H20" i="22"/>
  <c r="H16" i="22"/>
  <c r="H33" i="22"/>
  <c r="H28" i="22"/>
  <c r="H26" i="22"/>
  <c r="H5" i="22"/>
  <c r="X28" i="22"/>
  <c r="X39" i="22"/>
  <c r="X29" i="22"/>
  <c r="X19" i="22"/>
  <c r="X15" i="22"/>
  <c r="X33" i="22"/>
  <c r="X32" i="22"/>
  <c r="X12" i="22"/>
  <c r="X9" i="22"/>
  <c r="R16" i="22"/>
  <c r="R11" i="22"/>
  <c r="R14" i="22"/>
  <c r="M11" i="22"/>
  <c r="M4" i="22"/>
  <c r="M14" i="22"/>
  <c r="M13" i="22"/>
  <c r="M34" i="22"/>
  <c r="R35" i="22"/>
  <c r="R25" i="22"/>
  <c r="Y23" i="22"/>
  <c r="Y15" i="22"/>
  <c r="Y17" i="22"/>
  <c r="Y25" i="22"/>
  <c r="Y19" i="22"/>
  <c r="Y16" i="22"/>
  <c r="Y10" i="22"/>
  <c r="Y9" i="22"/>
  <c r="Y8" i="22"/>
  <c r="Y7" i="22"/>
  <c r="Y6" i="22"/>
  <c r="Y5" i="22"/>
  <c r="T11" i="22"/>
  <c r="T24" i="22"/>
  <c r="T34" i="22"/>
  <c r="T14" i="22"/>
  <c r="T18" i="22"/>
  <c r="T26" i="22"/>
  <c r="T35" i="22"/>
  <c r="Y27" i="22"/>
  <c r="Y18" i="22"/>
  <c r="Y22" i="22"/>
  <c r="Y34" i="22"/>
  <c r="Y38" i="22"/>
  <c r="M18" i="22"/>
  <c r="T7" i="22"/>
  <c r="M15" i="22"/>
  <c r="M30" i="22"/>
  <c r="M17" i="22"/>
  <c r="M26" i="22"/>
  <c r="M25" i="22"/>
  <c r="M35" i="22"/>
  <c r="M39" i="22"/>
  <c r="R20" i="22"/>
  <c r="R22" i="22"/>
  <c r="R26" i="22"/>
  <c r="R30" i="22"/>
  <c r="R34" i="22"/>
  <c r="R39" i="22"/>
  <c r="AH27" i="22"/>
  <c r="AH31" i="22"/>
  <c r="L23" i="22"/>
  <c r="L7" i="22"/>
  <c r="L21" i="22"/>
  <c r="L11" i="22"/>
  <c r="L26" i="22"/>
  <c r="L13" i="22"/>
  <c r="L17" i="22"/>
  <c r="L24" i="22"/>
  <c r="F5" i="22"/>
  <c r="F9" i="22"/>
  <c r="F17" i="22"/>
  <c r="F15" i="22"/>
  <c r="F20" i="22"/>
  <c r="F23" i="22"/>
  <c r="F27" i="22"/>
  <c r="F31" i="22"/>
  <c r="D10" i="22"/>
  <c r="D25" i="22"/>
  <c r="M19" i="22"/>
  <c r="M24" i="22"/>
  <c r="M21" i="22"/>
  <c r="M38" i="22"/>
  <c r="R21" i="22"/>
  <c r="R29" i="22"/>
  <c r="R33" i="22"/>
  <c r="R38" i="22"/>
  <c r="R15" i="22"/>
  <c r="M10" i="22"/>
  <c r="M9" i="22"/>
  <c r="M8" i="22"/>
  <c r="M7" i="22"/>
  <c r="M6" i="22"/>
  <c r="M5" i="22"/>
  <c r="Y26" i="22"/>
  <c r="Y35" i="22"/>
  <c r="Y39" i="22"/>
  <c r="Y11" i="22"/>
  <c r="T6" i="22"/>
  <c r="T29" i="22"/>
  <c r="R10" i="22"/>
  <c r="R9" i="22"/>
  <c r="R8" i="22"/>
  <c r="R7" i="22"/>
  <c r="R6" i="22"/>
  <c r="R5" i="22"/>
  <c r="R4" i="22"/>
  <c r="M16" i="22"/>
  <c r="M20" i="22"/>
  <c r="M22" i="22"/>
  <c r="M27" i="22"/>
  <c r="M29" i="22"/>
  <c r="M36" i="22"/>
  <c r="R19" i="22"/>
  <c r="R13" i="22"/>
  <c r="R23" i="22"/>
  <c r="R27" i="22"/>
  <c r="R31" i="22"/>
  <c r="R36" i="22"/>
  <c r="S38" i="22"/>
  <c r="S35" i="22"/>
  <c r="S29" i="22"/>
  <c r="S25" i="22"/>
  <c r="S21" i="22"/>
  <c r="S31" i="22"/>
  <c r="S27" i="22"/>
  <c r="S39" i="22"/>
  <c r="S30" i="22"/>
  <c r="S18" i="22"/>
  <c r="S14" i="22"/>
  <c r="S12" i="22"/>
  <c r="S36" i="22"/>
  <c r="S28" i="22"/>
  <c r="S33" i="22"/>
  <c r="S20" i="22"/>
  <c r="S26" i="22"/>
  <c r="S17" i="22"/>
  <c r="S16" i="22"/>
  <c r="S15" i="22"/>
  <c r="S34" i="22"/>
  <c r="S9" i="22"/>
  <c r="S5" i="22"/>
  <c r="S32" i="22"/>
  <c r="S24" i="22"/>
  <c r="S19" i="22"/>
  <c r="S13" i="22"/>
  <c r="S11" i="22"/>
  <c r="S23" i="22"/>
  <c r="S4" i="22"/>
  <c r="S37" i="22"/>
  <c r="S22" i="22"/>
  <c r="S10" i="22"/>
  <c r="S8" i="22"/>
  <c r="S7" i="22"/>
  <c r="S6" i="22"/>
  <c r="E39" i="22"/>
  <c r="E38" i="22"/>
  <c r="E37" i="22"/>
  <c r="E36" i="22"/>
  <c r="E35" i="22"/>
  <c r="E34" i="22"/>
  <c r="E33" i="22"/>
  <c r="E31" i="22"/>
  <c r="E27" i="22"/>
  <c r="E23" i="22"/>
  <c r="E29" i="22"/>
  <c r="E25" i="22"/>
  <c r="E28" i="22"/>
  <c r="E24" i="22"/>
  <c r="E19" i="22"/>
  <c r="E15" i="22"/>
  <c r="E26" i="22"/>
  <c r="E18" i="22"/>
  <c r="E32" i="22"/>
  <c r="E21" i="22"/>
  <c r="E17" i="22"/>
  <c r="E16" i="22"/>
  <c r="E14" i="22"/>
  <c r="E11" i="22"/>
  <c r="E10" i="22"/>
  <c r="E9" i="22"/>
  <c r="E8" i="22"/>
  <c r="E7" i="22"/>
  <c r="E6" i="22"/>
  <c r="E5" i="22"/>
  <c r="E4" i="22"/>
  <c r="E30" i="22"/>
  <c r="E22" i="22"/>
  <c r="E20" i="22"/>
  <c r="E13" i="22"/>
  <c r="E12" i="22"/>
  <c r="Z39" i="22"/>
  <c r="Z38" i="22"/>
  <c r="Z37" i="22"/>
  <c r="Z34" i="22"/>
  <c r="Z33" i="22"/>
  <c r="Z32" i="22"/>
  <c r="Z31" i="22"/>
  <c r="Z30" i="22"/>
  <c r="Z29" i="22"/>
  <c r="Z28" i="22"/>
  <c r="Z27" i="22"/>
  <c r="Z26" i="22"/>
  <c r="Z25" i="22"/>
  <c r="Z24" i="22"/>
  <c r="Z23" i="22"/>
  <c r="Z22" i="22"/>
  <c r="Z21" i="22"/>
  <c r="Z35" i="22"/>
  <c r="Z36" i="22"/>
  <c r="Z19" i="22"/>
  <c r="Z15" i="22"/>
  <c r="Z18" i="22"/>
  <c r="Z17" i="22"/>
  <c r="Z16" i="22"/>
  <c r="Z14" i="22"/>
  <c r="Z11" i="22"/>
  <c r="Z20" i="22"/>
  <c r="Z13" i="22"/>
  <c r="Z12" i="22"/>
  <c r="Z10" i="22"/>
  <c r="Z9" i="22"/>
  <c r="Z8" i="22"/>
  <c r="Z7" i="22"/>
  <c r="Z6" i="22"/>
  <c r="Z5" i="22"/>
  <c r="Z4" i="22"/>
  <c r="AA35" i="22"/>
  <c r="AA38" i="22"/>
  <c r="AA36" i="22"/>
  <c r="AA31" i="22"/>
  <c r="AA27" i="22"/>
  <c r="AA23" i="22"/>
  <c r="AA29" i="22"/>
  <c r="AA25" i="22"/>
  <c r="AA37" i="22"/>
  <c r="AA33" i="22"/>
  <c r="AA28" i="22"/>
  <c r="AA24" i="22"/>
  <c r="AA20" i="22"/>
  <c r="AA16" i="22"/>
  <c r="AA12" i="22"/>
  <c r="AA39" i="22"/>
  <c r="AA34" i="22"/>
  <c r="AA26" i="22"/>
  <c r="AA19" i="22"/>
  <c r="AA32" i="22"/>
  <c r="AA18" i="22"/>
  <c r="AA15" i="22"/>
  <c r="AA14" i="22"/>
  <c r="AA9" i="22"/>
  <c r="AA4" i="22"/>
  <c r="AA17" i="22"/>
  <c r="AA13" i="22"/>
  <c r="AA22" i="22"/>
  <c r="AA10" i="22"/>
  <c r="AA6" i="22"/>
  <c r="AA30" i="22"/>
  <c r="AA21" i="22"/>
  <c r="AA11" i="22"/>
  <c r="AA8" i="22"/>
  <c r="AA7" i="22"/>
  <c r="AA5" i="22"/>
  <c r="AI38" i="22"/>
  <c r="AI34" i="22"/>
  <c r="AI29" i="22"/>
  <c r="AI25" i="22"/>
  <c r="AI21" i="22"/>
  <c r="AI35" i="22"/>
  <c r="AI31" i="22"/>
  <c r="AI27" i="22"/>
  <c r="AI36" i="22"/>
  <c r="AI26" i="22"/>
  <c r="AI24" i="22"/>
  <c r="AI23" i="22"/>
  <c r="AI22" i="22"/>
  <c r="AI18" i="22"/>
  <c r="AI14" i="22"/>
  <c r="AI12" i="22"/>
  <c r="AI11" i="22"/>
  <c r="AI37" i="22"/>
  <c r="AI32" i="22"/>
  <c r="AI17" i="22"/>
  <c r="AI39" i="22"/>
  <c r="AI30" i="22"/>
  <c r="AI33" i="22"/>
  <c r="AI20" i="22"/>
  <c r="AI10" i="22"/>
  <c r="AI4" i="22"/>
  <c r="AI28" i="22"/>
  <c r="AI16" i="22"/>
  <c r="AI19" i="22"/>
  <c r="AI13" i="22"/>
  <c r="AI8" i="22"/>
  <c r="AI6" i="22"/>
  <c r="AI5" i="22"/>
  <c r="AI15" i="22"/>
  <c r="AI9" i="22"/>
  <c r="AI7" i="22"/>
  <c r="G36" i="22"/>
  <c r="G39" i="22"/>
  <c r="G37" i="22"/>
  <c r="G32" i="22"/>
  <c r="G28" i="22"/>
  <c r="G24" i="22"/>
  <c r="G30" i="22"/>
  <c r="G26" i="22"/>
  <c r="G35" i="22"/>
  <c r="G34" i="22"/>
  <c r="G25" i="22"/>
  <c r="G23" i="22"/>
  <c r="G22" i="22"/>
  <c r="G21" i="22"/>
  <c r="G17" i="22"/>
  <c r="G13" i="22"/>
  <c r="G12" i="22"/>
  <c r="G31" i="22"/>
  <c r="G20" i="22"/>
  <c r="G38" i="22"/>
  <c r="G29" i="22"/>
  <c r="G19" i="22"/>
  <c r="G8" i="22"/>
  <c r="G5" i="22"/>
  <c r="G4" i="22"/>
  <c r="G16" i="22"/>
  <c r="G18" i="22"/>
  <c r="G14" i="22"/>
  <c r="G11" i="22"/>
  <c r="G33" i="22"/>
  <c r="G27" i="22"/>
  <c r="G15" i="22"/>
  <c r="G10" i="22"/>
  <c r="G9" i="22"/>
  <c r="G7" i="22"/>
  <c r="G6" i="22"/>
  <c r="W36" i="22"/>
  <c r="W39" i="22"/>
  <c r="W37" i="22"/>
  <c r="W32" i="22"/>
  <c r="W28" i="22"/>
  <c r="W24" i="22"/>
  <c r="W30" i="22"/>
  <c r="W26" i="22"/>
  <c r="W38" i="22"/>
  <c r="W34" i="22"/>
  <c r="W29" i="22"/>
  <c r="W17" i="22"/>
  <c r="W13" i="22"/>
  <c r="W12" i="22"/>
  <c r="W27" i="22"/>
  <c r="W23" i="22"/>
  <c r="W22" i="22"/>
  <c r="W21" i="22"/>
  <c r="W20" i="22"/>
  <c r="W25" i="22"/>
  <c r="W19" i="22"/>
  <c r="W16" i="22"/>
  <c r="W15" i="22"/>
  <c r="W14" i="22"/>
  <c r="W31" i="22"/>
  <c r="W7" i="22"/>
  <c r="W4" i="22"/>
  <c r="W35" i="22"/>
  <c r="W33" i="22"/>
  <c r="W11" i="22"/>
  <c r="W8" i="22"/>
  <c r="W5" i="22"/>
  <c r="W18" i="22"/>
  <c r="W10" i="22"/>
  <c r="W9" i="22"/>
  <c r="W6" i="22"/>
  <c r="J39" i="22"/>
  <c r="J38" i="22"/>
  <c r="J37" i="22"/>
  <c r="J34" i="22"/>
  <c r="J33" i="22"/>
  <c r="J32" i="22"/>
  <c r="J31" i="22"/>
  <c r="J30" i="22"/>
  <c r="J29" i="22"/>
  <c r="J28" i="22"/>
  <c r="J27" i="22"/>
  <c r="J26" i="22"/>
  <c r="J25" i="22"/>
  <c r="J24" i="22"/>
  <c r="J23" i="22"/>
  <c r="J22" i="22"/>
  <c r="J21" i="22"/>
  <c r="J35" i="22"/>
  <c r="J36" i="22"/>
  <c r="J19" i="22"/>
  <c r="J15" i="22"/>
  <c r="J18" i="22"/>
  <c r="J14" i="22"/>
  <c r="J13" i="22"/>
  <c r="J20" i="22"/>
  <c r="J16" i="22"/>
  <c r="J12" i="22"/>
  <c r="J11" i="22"/>
  <c r="J17" i="22"/>
  <c r="J10" i="22"/>
  <c r="J9" i="22"/>
  <c r="J8" i="22"/>
  <c r="J7" i="22"/>
  <c r="J6" i="22"/>
  <c r="J5" i="22"/>
  <c r="J4" i="22"/>
  <c r="AF39" i="22"/>
  <c r="AF37" i="22"/>
  <c r="AF35" i="22"/>
  <c r="AF36" i="22"/>
  <c r="AF31" i="22"/>
  <c r="AF27" i="22"/>
  <c r="AF23" i="22"/>
  <c r="AF20" i="22"/>
  <c r="AF19" i="22"/>
  <c r="AF18" i="22"/>
  <c r="AF17" i="22"/>
  <c r="AF16" i="22"/>
  <c r="AF15" i="22"/>
  <c r="AF14" i="22"/>
  <c r="AF13" i="22"/>
  <c r="AF38" i="22"/>
  <c r="AF33" i="22"/>
  <c r="AF29" i="22"/>
  <c r="AF25" i="22"/>
  <c r="AF32" i="22"/>
  <c r="AF30" i="22"/>
  <c r="AF21" i="22"/>
  <c r="AF10" i="22"/>
  <c r="AF34" i="22"/>
  <c r="AF28" i="22"/>
  <c r="AF22" i="22"/>
  <c r="AF26" i="22"/>
  <c r="AF12" i="22"/>
  <c r="AF11" i="22"/>
  <c r="AF9" i="22"/>
  <c r="AF8" i="22"/>
  <c r="AF7" i="22"/>
  <c r="AF6" i="22"/>
  <c r="AF5" i="22"/>
  <c r="AF4" i="22"/>
  <c r="AF24" i="22"/>
  <c r="AM42" i="22"/>
  <c r="K35" i="22"/>
  <c r="K38" i="22"/>
  <c r="K36" i="22"/>
  <c r="K31" i="22"/>
  <c r="K27" i="22"/>
  <c r="K23" i="22"/>
  <c r="K29" i="22"/>
  <c r="K25" i="22"/>
  <c r="K33" i="22"/>
  <c r="K32" i="22"/>
  <c r="K20" i="22"/>
  <c r="K16" i="22"/>
  <c r="K12" i="22"/>
  <c r="K34" i="22"/>
  <c r="K30" i="22"/>
  <c r="K19" i="22"/>
  <c r="K22" i="22"/>
  <c r="K37" i="22"/>
  <c r="K28" i="22"/>
  <c r="K21" i="22"/>
  <c r="K18" i="22"/>
  <c r="K17" i="22"/>
  <c r="K13" i="22"/>
  <c r="K10" i="22"/>
  <c r="K9" i="22"/>
  <c r="K7" i="22"/>
  <c r="K39" i="22"/>
  <c r="K14" i="22"/>
  <c r="K26" i="22"/>
  <c r="K24" i="22"/>
  <c r="K6" i="22"/>
  <c r="K5" i="22"/>
  <c r="K11" i="22"/>
  <c r="K15" i="22"/>
  <c r="K8" i="22"/>
  <c r="K4" i="22"/>
  <c r="P39" i="22"/>
  <c r="P37" i="22"/>
  <c r="P35" i="22"/>
  <c r="P36" i="22"/>
  <c r="P34" i="22"/>
  <c r="P31" i="22"/>
  <c r="P27" i="22"/>
  <c r="P23" i="22"/>
  <c r="P20" i="22"/>
  <c r="P19" i="22"/>
  <c r="P18" i="22"/>
  <c r="P17" i="22"/>
  <c r="P16" i="22"/>
  <c r="P15" i="22"/>
  <c r="P14" i="22"/>
  <c r="P13" i="22"/>
  <c r="P38" i="22"/>
  <c r="P33" i="22"/>
  <c r="P29" i="22"/>
  <c r="P25" i="22"/>
  <c r="P28" i="22"/>
  <c r="P26" i="22"/>
  <c r="P22" i="22"/>
  <c r="P21" i="22"/>
  <c r="P11" i="22"/>
  <c r="P32" i="22"/>
  <c r="P24" i="22"/>
  <c r="P30" i="22"/>
  <c r="P12" i="22"/>
  <c r="P10" i="22"/>
  <c r="P9" i="22"/>
  <c r="P8" i="22"/>
  <c r="P7" i="22"/>
  <c r="P6" i="22"/>
  <c r="P5" i="22"/>
  <c r="P4" i="22"/>
  <c r="AK39" i="22"/>
  <c r="AK38" i="22"/>
  <c r="AK37" i="22"/>
  <c r="AK36" i="22"/>
  <c r="AK35" i="22"/>
  <c r="AK34" i="22"/>
  <c r="AK33" i="22"/>
  <c r="AK32" i="22"/>
  <c r="AK31" i="22"/>
  <c r="AK27" i="22"/>
  <c r="AK23" i="22"/>
  <c r="AK29" i="22"/>
  <c r="AK25" i="22"/>
  <c r="AK28" i="22"/>
  <c r="AK19" i="22"/>
  <c r="AK15" i="22"/>
  <c r="AK26" i="22"/>
  <c r="AK22" i="22"/>
  <c r="AK21" i="22"/>
  <c r="AK18" i="22"/>
  <c r="AK24" i="22"/>
  <c r="AK16" i="22"/>
  <c r="AK17" i="22"/>
  <c r="AK9" i="22"/>
  <c r="AK8" i="22"/>
  <c r="AK7" i="22"/>
  <c r="AK6" i="22"/>
  <c r="AK5" i="22"/>
  <c r="AK4" i="22"/>
  <c r="AK14" i="22"/>
  <c r="AK13" i="22"/>
  <c r="AK12" i="22"/>
  <c r="AK11" i="22"/>
  <c r="AK30" i="22"/>
  <c r="AK20" i="22"/>
  <c r="AK10" i="22"/>
  <c r="C40" i="22"/>
  <c r="O39" i="22"/>
  <c r="O37" i="22"/>
  <c r="O35" i="22"/>
  <c r="O36" i="22"/>
  <c r="O30" i="22"/>
  <c r="O26" i="22"/>
  <c r="O22" i="22"/>
  <c r="O32" i="22"/>
  <c r="O28" i="22"/>
  <c r="O31" i="22"/>
  <c r="O21" i="22"/>
  <c r="O19" i="22"/>
  <c r="O15" i="22"/>
  <c r="O12" i="22"/>
  <c r="O33" i="22"/>
  <c r="O29" i="22"/>
  <c r="O24" i="22"/>
  <c r="O23" i="22"/>
  <c r="O18" i="22"/>
  <c r="O34" i="22"/>
  <c r="O27" i="22"/>
  <c r="O17" i="22"/>
  <c r="O16" i="22"/>
  <c r="O11" i="22"/>
  <c r="O6" i="22"/>
  <c r="O4" i="22"/>
  <c r="O25" i="22"/>
  <c r="O38" i="22"/>
  <c r="O13" i="22"/>
  <c r="O10" i="22"/>
  <c r="O9" i="22"/>
  <c r="O8" i="22"/>
  <c r="O7" i="22"/>
  <c r="O20" i="22"/>
  <c r="O14" i="22"/>
  <c r="O5" i="22"/>
  <c r="AE34" i="22"/>
  <c r="AE39" i="22"/>
  <c r="AE37" i="22"/>
  <c r="AE35" i="22"/>
  <c r="AE30" i="22"/>
  <c r="AE26" i="22"/>
  <c r="AE22" i="22"/>
  <c r="AE36" i="22"/>
  <c r="AE32" i="22"/>
  <c r="AE28" i="22"/>
  <c r="AE27" i="22"/>
  <c r="AE19" i="22"/>
  <c r="AE15" i="22"/>
  <c r="AE12" i="22"/>
  <c r="AE11" i="22"/>
  <c r="AE38" i="22"/>
  <c r="AE33" i="22"/>
  <c r="AE25" i="22"/>
  <c r="AE21" i="22"/>
  <c r="AE18" i="22"/>
  <c r="AE23" i="22"/>
  <c r="AE17" i="22"/>
  <c r="AE14" i="22"/>
  <c r="AE13" i="22"/>
  <c r="AE31" i="22"/>
  <c r="AE24" i="22"/>
  <c r="AE20" i="22"/>
  <c r="AE7" i="22"/>
  <c r="AE29" i="22"/>
  <c r="AE16" i="22"/>
  <c r="AE4" i="22"/>
  <c r="AE10" i="22"/>
  <c r="AE9" i="22"/>
  <c r="AE8" i="22"/>
  <c r="AE6" i="22"/>
  <c r="AE5" i="22"/>
  <c r="U39" i="22"/>
  <c r="U38" i="22"/>
  <c r="U37" i="22"/>
  <c r="U36" i="22"/>
  <c r="U35" i="22"/>
  <c r="U34" i="22"/>
  <c r="U33" i="22"/>
  <c r="U31" i="22"/>
  <c r="U27" i="22"/>
  <c r="U23" i="22"/>
  <c r="U29" i="22"/>
  <c r="U25" i="22"/>
  <c r="U32" i="22"/>
  <c r="U22" i="22"/>
  <c r="U21" i="22"/>
  <c r="U19" i="22"/>
  <c r="U15" i="22"/>
  <c r="U30" i="22"/>
  <c r="U24" i="22"/>
  <c r="U18" i="22"/>
  <c r="U28" i="22"/>
  <c r="U14" i="22"/>
  <c r="U13" i="22"/>
  <c r="U11" i="22"/>
  <c r="U10" i="22"/>
  <c r="U9" i="22"/>
  <c r="U8" i="22"/>
  <c r="U7" i="22"/>
  <c r="U6" i="22"/>
  <c r="U5" i="22"/>
  <c r="U4" i="22"/>
  <c r="U26" i="22"/>
  <c r="U16" i="22"/>
  <c r="U20" i="22"/>
  <c r="U12" i="22"/>
  <c r="U17" i="22"/>
  <c r="F4" i="2" a="1"/>
  <c r="F6" i="2" s="1"/>
  <c r="E4" i="2" a="1"/>
  <c r="E4" i="2" s="1"/>
  <c r="A39" i="2"/>
  <c r="A35" i="2"/>
  <c r="A31" i="2"/>
  <c r="A27" i="2"/>
  <c r="A23" i="2"/>
  <c r="A19" i="2"/>
  <c r="A15" i="2"/>
  <c r="A11" i="2"/>
  <c r="A7"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D39" i="2"/>
  <c r="D38" i="2"/>
  <c r="D37" i="2"/>
  <c r="D36" i="2"/>
  <c r="D35" i="2"/>
  <c r="D34" i="2"/>
  <c r="D33" i="2"/>
  <c r="D32" i="2"/>
  <c r="D31" i="2"/>
  <c r="D30" i="2"/>
  <c r="D29" i="2"/>
  <c r="D28" i="2"/>
  <c r="D27" i="2"/>
  <c r="D26" i="2"/>
  <c r="D24" i="2"/>
  <c r="D23" i="2"/>
  <c r="D22" i="2"/>
  <c r="D21" i="2"/>
  <c r="D20" i="2"/>
  <c r="D19" i="2"/>
  <c r="D18" i="2"/>
  <c r="D17" i="2"/>
  <c r="D16" i="2"/>
  <c r="D15" i="2"/>
  <c r="D14" i="2"/>
  <c r="D13" i="2"/>
  <c r="D12" i="2"/>
  <c r="D11" i="2"/>
  <c r="D10" i="2"/>
  <c r="D9" i="2"/>
  <c r="D8" i="2"/>
  <c r="D6" i="2"/>
  <c r="D5" i="2"/>
  <c r="L5" i="2"/>
  <c r="K4" i="16"/>
  <c r="O2" i="13"/>
  <c r="V1" i="11"/>
  <c r="D9" i="8"/>
  <c r="E1" i="11"/>
  <c r="C3" i="16"/>
  <c r="D3" i="13"/>
  <c r="B4" i="8"/>
  <c r="D11" i="8"/>
  <c r="D7" i="2"/>
  <c r="D4" i="2"/>
  <c r="M41" i="3"/>
  <c r="E50" i="7"/>
  <c r="A8" i="2"/>
  <c r="A13" i="2"/>
  <c r="B14" i="2"/>
  <c r="B15" i="2"/>
  <c r="A24" i="2"/>
  <c r="A29" i="2"/>
  <c r="B31" i="2"/>
  <c r="A12" i="2"/>
  <c r="A17" i="2"/>
  <c r="B18" i="2"/>
  <c r="B19" i="2"/>
  <c r="A33" i="2"/>
  <c r="B35" i="2"/>
  <c r="A9" i="2"/>
  <c r="B11" i="2"/>
  <c r="A25" i="2"/>
  <c r="B27" i="2"/>
  <c r="A5" i="2"/>
  <c r="B7" i="2"/>
  <c r="A21" i="2"/>
  <c r="B23" i="2"/>
  <c r="A37" i="2"/>
  <c r="B39" i="2"/>
  <c r="C87" i="4" l="1"/>
  <c r="O58" i="4"/>
  <c r="R79" i="4"/>
  <c r="R71" i="4"/>
  <c r="N60" i="4"/>
  <c r="AH87" i="4"/>
  <c r="P69" i="4"/>
  <c r="AD86" i="4"/>
  <c r="AE65" i="4"/>
  <c r="L78" i="4"/>
  <c r="L61" i="4"/>
  <c r="L84" i="4"/>
  <c r="L85" i="4"/>
  <c r="Z71" i="4"/>
  <c r="W62" i="4"/>
  <c r="W60" i="4"/>
  <c r="W66" i="4"/>
  <c r="H54" i="4"/>
  <c r="H84" i="4"/>
  <c r="H70" i="4"/>
  <c r="O71" i="4"/>
  <c r="L76" i="4"/>
  <c r="L82" i="4"/>
  <c r="L79" i="4"/>
  <c r="Z77" i="4"/>
  <c r="W88" i="4"/>
  <c r="W67" i="4"/>
  <c r="W54" i="4"/>
  <c r="H74" i="4"/>
  <c r="H77" i="4"/>
  <c r="H57" i="4"/>
  <c r="O57" i="4"/>
  <c r="AE76" i="4"/>
  <c r="L75" i="4"/>
  <c r="L54" i="4"/>
  <c r="L66" i="4"/>
  <c r="L83" i="4"/>
  <c r="Z84" i="4"/>
  <c r="W70" i="4"/>
  <c r="W79" i="4"/>
  <c r="W84" i="4"/>
  <c r="H63" i="4"/>
  <c r="H73" i="4"/>
  <c r="H82" i="4"/>
  <c r="O68" i="4"/>
  <c r="P75" i="4"/>
  <c r="I82" i="4"/>
  <c r="P79" i="4"/>
  <c r="X63" i="4"/>
  <c r="T74" i="4"/>
  <c r="T77" i="4"/>
  <c r="I72" i="4"/>
  <c r="O61" i="4"/>
  <c r="O78" i="4"/>
  <c r="W87" i="4"/>
  <c r="H72" i="4"/>
  <c r="H65" i="4"/>
  <c r="H79" i="4"/>
  <c r="H88" i="4"/>
  <c r="O64" i="4"/>
  <c r="O74" i="4"/>
  <c r="L57" i="4"/>
  <c r="W74" i="4"/>
  <c r="W81" i="4"/>
  <c r="W58" i="4"/>
  <c r="W59" i="4"/>
  <c r="H68" i="4"/>
  <c r="H64" i="4"/>
  <c r="H59" i="4"/>
  <c r="H66" i="4"/>
  <c r="H62" i="4"/>
  <c r="O69" i="4"/>
  <c r="O62" i="4"/>
  <c r="L73" i="4"/>
  <c r="L72" i="4"/>
  <c r="L55" i="4"/>
  <c r="W75" i="4"/>
  <c r="W85" i="4"/>
  <c r="W65" i="4"/>
  <c r="H75" i="4"/>
  <c r="H83" i="4"/>
  <c r="H85" i="4"/>
  <c r="H67" i="4"/>
  <c r="O67" i="4"/>
  <c r="O60" i="4"/>
  <c r="P70" i="4"/>
  <c r="I70" i="4"/>
  <c r="T80" i="4"/>
  <c r="T88" i="4"/>
  <c r="I76" i="4"/>
  <c r="T64" i="4"/>
  <c r="T66" i="4"/>
  <c r="P58" i="4"/>
  <c r="I63" i="4"/>
  <c r="T85" i="4"/>
  <c r="AI60" i="4"/>
  <c r="P74" i="4"/>
  <c r="I57" i="4"/>
  <c r="T79" i="4"/>
  <c r="AI80" i="4"/>
  <c r="P54" i="4"/>
  <c r="I86" i="4"/>
  <c r="T72" i="4"/>
  <c r="T58" i="4"/>
  <c r="P64" i="4"/>
  <c r="I55" i="4"/>
  <c r="X62" i="4"/>
  <c r="T71" i="4"/>
  <c r="T63" i="4"/>
  <c r="AI71" i="4"/>
  <c r="AI63" i="4"/>
  <c r="X83" i="4"/>
  <c r="T86" i="4"/>
  <c r="T84" i="4"/>
  <c r="T69" i="4"/>
  <c r="F73" i="4"/>
  <c r="X58" i="4"/>
  <c r="T57" i="4"/>
  <c r="T65" i="4"/>
  <c r="T59" i="4"/>
  <c r="C67" i="4"/>
  <c r="AE75" i="4"/>
  <c r="AE67" i="4"/>
  <c r="AE69" i="4"/>
  <c r="O66" i="4"/>
  <c r="O55" i="4"/>
  <c r="N65" i="4"/>
  <c r="AE80" i="4"/>
  <c r="AD54" i="4"/>
  <c r="Z69" i="4"/>
  <c r="F56" i="4"/>
  <c r="AD56" i="4"/>
  <c r="C64" i="4"/>
  <c r="D55" i="4"/>
  <c r="R54" i="4"/>
  <c r="AD59" i="4"/>
  <c r="C89" i="4"/>
  <c r="R78" i="4"/>
  <c r="Z60" i="4"/>
  <c r="C78" i="4"/>
  <c r="O82" i="4"/>
  <c r="O80" i="4"/>
  <c r="R89" i="4"/>
  <c r="R82" i="4"/>
  <c r="AE54" i="4"/>
  <c r="AE60" i="4"/>
  <c r="AD76" i="4"/>
  <c r="AD70" i="4"/>
  <c r="Z87" i="4"/>
  <c r="Z80" i="4"/>
  <c r="C59" i="4"/>
  <c r="N58" i="4"/>
  <c r="F88" i="4"/>
  <c r="R76" i="4"/>
  <c r="R56" i="4"/>
  <c r="AE74" i="4"/>
  <c r="AE89" i="4"/>
  <c r="AD67" i="4"/>
  <c r="AD63" i="4"/>
  <c r="Z55" i="4"/>
  <c r="Z63" i="4"/>
  <c r="C55" i="4"/>
  <c r="N82" i="4"/>
  <c r="D56" i="4"/>
  <c r="R88" i="4"/>
  <c r="R63" i="4"/>
  <c r="AE78" i="4"/>
  <c r="AD74" i="4"/>
  <c r="AD83" i="4"/>
  <c r="Z74" i="4"/>
  <c r="C74" i="4"/>
  <c r="C66" i="4"/>
  <c r="N71" i="4"/>
  <c r="D58" i="4"/>
  <c r="R73" i="4"/>
  <c r="R57" i="4"/>
  <c r="AE58" i="4"/>
  <c r="AD68" i="4"/>
  <c r="AD69" i="4"/>
  <c r="Z58" i="4"/>
  <c r="C57" i="4"/>
  <c r="C54" i="4"/>
  <c r="N85" i="4"/>
  <c r="R80" i="4"/>
  <c r="AE81" i="4"/>
  <c r="AE88" i="4"/>
  <c r="AD81" i="4"/>
  <c r="Z76" i="4"/>
  <c r="Z70" i="4"/>
  <c r="C77" i="4"/>
  <c r="C72" i="4"/>
  <c r="N77" i="4"/>
  <c r="R77" i="4"/>
  <c r="R67" i="4"/>
  <c r="R68" i="4"/>
  <c r="R75" i="4"/>
  <c r="R59" i="4"/>
  <c r="AE86" i="4"/>
  <c r="AE57" i="4"/>
  <c r="AE85" i="4"/>
  <c r="AE77" i="4"/>
  <c r="AD79" i="4"/>
  <c r="AD84" i="4"/>
  <c r="AD77" i="4"/>
  <c r="AD64" i="4"/>
  <c r="Z81" i="4"/>
  <c r="Z72" i="4"/>
  <c r="Z75" i="4"/>
  <c r="Z57" i="4"/>
  <c r="C85" i="4"/>
  <c r="C61" i="4"/>
  <c r="C86" i="4"/>
  <c r="C68" i="4"/>
  <c r="C69" i="4"/>
  <c r="N76" i="4"/>
  <c r="N68" i="4"/>
  <c r="F72" i="4"/>
  <c r="D73" i="4"/>
  <c r="R84" i="4"/>
  <c r="R85" i="4"/>
  <c r="R60" i="4"/>
  <c r="R61" i="4"/>
  <c r="AE73" i="4"/>
  <c r="AE64" i="4"/>
  <c r="AE79" i="4"/>
  <c r="AE55" i="4"/>
  <c r="AE82" i="4"/>
  <c r="AD78" i="4"/>
  <c r="AD89" i="4"/>
  <c r="AD60" i="4"/>
  <c r="AD61" i="4"/>
  <c r="AD58" i="4"/>
  <c r="Z78" i="4"/>
  <c r="Z82" i="4"/>
  <c r="Z66" i="4"/>
  <c r="Z73" i="4"/>
  <c r="C62" i="4"/>
  <c r="C81" i="4"/>
  <c r="C58" i="4"/>
  <c r="C71" i="4"/>
  <c r="C65" i="4"/>
  <c r="N74" i="4"/>
  <c r="N57" i="4"/>
  <c r="F89" i="4"/>
  <c r="D66" i="4"/>
  <c r="R70" i="4"/>
  <c r="R62" i="4"/>
  <c r="R86" i="4"/>
  <c r="R65" i="4"/>
  <c r="AE72" i="4"/>
  <c r="AE68" i="4"/>
  <c r="AE56" i="4"/>
  <c r="AE59" i="4"/>
  <c r="AE66" i="4"/>
  <c r="AD71" i="4"/>
  <c r="AD55" i="4"/>
  <c r="AD82" i="4"/>
  <c r="AD65" i="4"/>
  <c r="Z62" i="4"/>
  <c r="Z59" i="4"/>
  <c r="Z79" i="4"/>
  <c r="Z64" i="4"/>
  <c r="Z68" i="4"/>
  <c r="C84" i="4"/>
  <c r="C60" i="4"/>
  <c r="C70" i="4"/>
  <c r="C75" i="4"/>
  <c r="N88" i="4"/>
  <c r="N66" i="4"/>
  <c r="N69" i="4"/>
  <c r="F78" i="4"/>
  <c r="D70" i="4"/>
  <c r="R58" i="4"/>
  <c r="R55" i="4"/>
  <c r="R74" i="4"/>
  <c r="R66" i="4"/>
  <c r="R83" i="4"/>
  <c r="AE61" i="4"/>
  <c r="AE87" i="4"/>
  <c r="AE84" i="4"/>
  <c r="AE63" i="4"/>
  <c r="AD73" i="4"/>
  <c r="AD88" i="4"/>
  <c r="AD66" i="4"/>
  <c r="AD85" i="4"/>
  <c r="Z61" i="4"/>
  <c r="Z88" i="4"/>
  <c r="Z67" i="4"/>
  <c r="Z54" i="4"/>
  <c r="Z86" i="4"/>
  <c r="C88" i="4"/>
  <c r="C56" i="4"/>
  <c r="C82" i="4"/>
  <c r="C80" i="4"/>
  <c r="N64" i="4"/>
  <c r="N70" i="4"/>
  <c r="F60" i="4"/>
  <c r="D72" i="4"/>
  <c r="R64" i="4"/>
  <c r="R69" i="4"/>
  <c r="R81" i="4"/>
  <c r="R72" i="4"/>
  <c r="AE62" i="4"/>
  <c r="AE83" i="4"/>
  <c r="AE70" i="4"/>
  <c r="AD87" i="4"/>
  <c r="AD72" i="4"/>
  <c r="AD75" i="4"/>
  <c r="AD80" i="4"/>
  <c r="Z56" i="4"/>
  <c r="Z85" i="4"/>
  <c r="Z83" i="4"/>
  <c r="Z89" i="4"/>
  <c r="C76" i="4"/>
  <c r="C83" i="4"/>
  <c r="C79" i="4"/>
  <c r="C63" i="4"/>
  <c r="N72" i="4"/>
  <c r="N78" i="4"/>
  <c r="F79" i="4"/>
  <c r="D60" i="4"/>
  <c r="AC83" i="4"/>
  <c r="O77" i="4"/>
  <c r="O56" i="4"/>
  <c r="O76" i="4"/>
  <c r="O84" i="4"/>
  <c r="O72" i="4"/>
  <c r="K85" i="4"/>
  <c r="AC84" i="4"/>
  <c r="AC79" i="4"/>
  <c r="AC76" i="4"/>
  <c r="AA80" i="4"/>
  <c r="AC54" i="4"/>
  <c r="AH70" i="4"/>
  <c r="K75" i="4"/>
  <c r="O70" i="4"/>
  <c r="O75" i="4"/>
  <c r="O85" i="4"/>
  <c r="O86" i="4"/>
  <c r="O88" i="4"/>
  <c r="O65" i="4"/>
  <c r="O63" i="4"/>
  <c r="O79" i="4"/>
  <c r="AC82" i="4"/>
  <c r="AC59" i="4"/>
  <c r="M71" i="4"/>
  <c r="AC68" i="4"/>
  <c r="M77" i="4"/>
  <c r="AC85" i="4"/>
  <c r="J54" i="4"/>
  <c r="J56" i="4"/>
  <c r="O73" i="4"/>
  <c r="AC86" i="4"/>
  <c r="K89" i="4"/>
  <c r="AH61" i="4"/>
  <c r="M76" i="4"/>
  <c r="AC80" i="4"/>
  <c r="AC70" i="4"/>
  <c r="AC64" i="4"/>
  <c r="K86" i="4"/>
  <c r="AH65" i="4"/>
  <c r="AA83" i="4"/>
  <c r="M60" i="4"/>
  <c r="AC88" i="4"/>
  <c r="AC81" i="4"/>
  <c r="AC72" i="4"/>
  <c r="AC58" i="4"/>
  <c r="AH75" i="4"/>
  <c r="AA68" i="4"/>
  <c r="AC77" i="4"/>
  <c r="AC89" i="4"/>
  <c r="AC71" i="4"/>
  <c r="AC66" i="4"/>
  <c r="AA82" i="4"/>
  <c r="AC75" i="4"/>
  <c r="AC69" i="4"/>
  <c r="AC65" i="4"/>
  <c r="K65" i="4"/>
  <c r="AC55" i="4"/>
  <c r="AC78" i="4"/>
  <c r="AC67" i="4"/>
  <c r="S74" i="4"/>
  <c r="AC57" i="4"/>
  <c r="AB82" i="4"/>
  <c r="S65" i="4"/>
  <c r="E54" i="4"/>
  <c r="X56" i="4"/>
  <c r="N67" i="4"/>
  <c r="N55" i="4"/>
  <c r="N75" i="4"/>
  <c r="N87" i="4"/>
  <c r="N59" i="4"/>
  <c r="T54" i="4"/>
  <c r="T83" i="4"/>
  <c r="T67" i="4"/>
  <c r="T60" i="4"/>
  <c r="T82" i="4"/>
  <c r="AI56" i="4"/>
  <c r="F87" i="4"/>
  <c r="F76" i="4"/>
  <c r="D81" i="4"/>
  <c r="D69" i="4"/>
  <c r="AD57" i="4"/>
  <c r="X75" i="4"/>
  <c r="X71" i="4"/>
  <c r="N80" i="4"/>
  <c r="N83" i="4"/>
  <c r="N86" i="4"/>
  <c r="N63" i="4"/>
  <c r="T55" i="4"/>
  <c r="T78" i="4"/>
  <c r="T62" i="4"/>
  <c r="T87" i="4"/>
  <c r="AI68" i="4"/>
  <c r="F62" i="4"/>
  <c r="F58" i="4"/>
  <c r="F80" i="4"/>
  <c r="D87" i="4"/>
  <c r="D57" i="4"/>
  <c r="D88" i="4"/>
  <c r="X72" i="4"/>
  <c r="X81" i="4"/>
  <c r="N62" i="4"/>
  <c r="N56" i="4"/>
  <c r="N84" i="4"/>
  <c r="N79" i="4"/>
  <c r="T89" i="4"/>
  <c r="T76" i="4"/>
  <c r="T61" i="4"/>
  <c r="T81" i="4"/>
  <c r="AI85" i="4"/>
  <c r="F55" i="4"/>
  <c r="F61" i="4"/>
  <c r="F69" i="4"/>
  <c r="D74" i="4"/>
  <c r="D65" i="4"/>
  <c r="D54" i="4"/>
  <c r="U61" i="4"/>
  <c r="X84" i="4"/>
  <c r="N73" i="4"/>
  <c r="N81" i="4"/>
  <c r="N54" i="4"/>
  <c r="N61" i="4"/>
  <c r="T73" i="4"/>
  <c r="T70" i="4"/>
  <c r="T75" i="4"/>
  <c r="AI81" i="4"/>
  <c r="F84" i="4"/>
  <c r="F82" i="4"/>
  <c r="D80" i="4"/>
  <c r="D67" i="4"/>
  <c r="U57" i="4"/>
  <c r="E55" i="4"/>
  <c r="J82" i="4"/>
  <c r="U68" i="4"/>
  <c r="E57" i="4"/>
  <c r="AB83" i="4"/>
  <c r="S64" i="4"/>
  <c r="U88" i="4"/>
  <c r="E80" i="4"/>
  <c r="E62" i="4"/>
  <c r="AB80" i="4"/>
  <c r="S58" i="4"/>
  <c r="S78" i="4"/>
  <c r="U87" i="4"/>
  <c r="E83" i="4"/>
  <c r="AB63" i="4"/>
  <c r="S61" i="4"/>
  <c r="AC63" i="4"/>
  <c r="U71" i="4"/>
  <c r="E71" i="4"/>
  <c r="AB76" i="4"/>
  <c r="S76" i="4"/>
  <c r="AB78" i="4"/>
  <c r="U60" i="4"/>
  <c r="E61" i="4"/>
  <c r="AB58" i="4"/>
  <c r="S71" i="4"/>
  <c r="AC56" i="4"/>
  <c r="U70" i="4"/>
  <c r="E88" i="4"/>
  <c r="AB71" i="4"/>
  <c r="S86" i="4"/>
  <c r="AC73" i="4"/>
  <c r="AC87" i="4"/>
  <c r="AC74" i="4"/>
  <c r="AC62" i="4"/>
  <c r="AC61" i="4"/>
  <c r="AF67" i="4"/>
  <c r="V76" i="4"/>
  <c r="AF79" i="4"/>
  <c r="V88" i="4"/>
  <c r="V61" i="4"/>
  <c r="V79" i="4"/>
  <c r="AF70" i="4"/>
  <c r="AG83" i="4"/>
  <c r="V58" i="4"/>
  <c r="V81" i="4"/>
  <c r="AJ83" i="4"/>
  <c r="AG68" i="4"/>
  <c r="V78" i="4"/>
  <c r="V57" i="4"/>
  <c r="AJ85" i="4"/>
  <c r="AG88" i="4"/>
  <c r="V62" i="4"/>
  <c r="V80" i="4"/>
  <c r="V59" i="4"/>
  <c r="J65" i="4"/>
  <c r="AJ89" i="4"/>
  <c r="AG58" i="4"/>
  <c r="V89" i="4"/>
  <c r="V54" i="4"/>
  <c r="V70" i="4"/>
  <c r="J61" i="4"/>
  <c r="AJ56" i="4"/>
  <c r="V82" i="4"/>
  <c r="V73" i="4"/>
  <c r="J60" i="4"/>
  <c r="AF59" i="4"/>
  <c r="AJ69" i="4"/>
  <c r="V60" i="4"/>
  <c r="V66" i="4"/>
  <c r="J55" i="4"/>
  <c r="G64" i="4"/>
  <c r="V85" i="4"/>
  <c r="V68" i="4"/>
  <c r="V84" i="4"/>
  <c r="V56" i="4"/>
  <c r="V63" i="4"/>
  <c r="V67" i="4"/>
  <c r="V55" i="4"/>
  <c r="V69" i="4"/>
  <c r="V64" i="4"/>
  <c r="V74" i="4"/>
  <c r="V86" i="4"/>
  <c r="V83" i="4"/>
  <c r="V87" i="4"/>
  <c r="V71" i="4"/>
  <c r="V77" i="4"/>
  <c r="V65" i="4"/>
  <c r="V75" i="4"/>
  <c r="U81" i="4"/>
  <c r="U80" i="4"/>
  <c r="U86" i="4"/>
  <c r="U76" i="4"/>
  <c r="U63" i="4"/>
  <c r="E78" i="4"/>
  <c r="E85" i="4"/>
  <c r="E64" i="4"/>
  <c r="E63" i="4"/>
  <c r="AB68" i="4"/>
  <c r="AB87" i="4"/>
  <c r="AB55" i="4"/>
  <c r="AB70" i="4"/>
  <c r="S66" i="4"/>
  <c r="S63" i="4"/>
  <c r="S80" i="4"/>
  <c r="S67" i="4"/>
  <c r="U74" i="4"/>
  <c r="U77" i="4"/>
  <c r="U62" i="4"/>
  <c r="U64" i="4"/>
  <c r="E69" i="4"/>
  <c r="E87" i="4"/>
  <c r="E76" i="4"/>
  <c r="E72" i="4"/>
  <c r="E67" i="4"/>
  <c r="AB88" i="4"/>
  <c r="AB89" i="4"/>
  <c r="AB79" i="4"/>
  <c r="AB67" i="4"/>
  <c r="AB66" i="4"/>
  <c r="S83" i="4"/>
  <c r="S79" i="4"/>
  <c r="S84" i="4"/>
  <c r="S85" i="4"/>
  <c r="S54" i="4"/>
  <c r="U89" i="4"/>
  <c r="U82" i="4"/>
  <c r="U78" i="4"/>
  <c r="U65" i="4"/>
  <c r="E81" i="4"/>
  <c r="E74" i="4"/>
  <c r="E59" i="4"/>
  <c r="E77" i="4"/>
  <c r="E65" i="4"/>
  <c r="AB85" i="4"/>
  <c r="AB74" i="4"/>
  <c r="AB73" i="4"/>
  <c r="AB65" i="4"/>
  <c r="AB57" i="4"/>
  <c r="S87" i="4"/>
  <c r="S69" i="4"/>
  <c r="S88" i="4"/>
  <c r="S68" i="4"/>
  <c r="S56" i="4"/>
  <c r="U73" i="4"/>
  <c r="U79" i="4"/>
  <c r="U75" i="4"/>
  <c r="U83" i="4"/>
  <c r="U56" i="4"/>
  <c r="E73" i="4"/>
  <c r="E86" i="4"/>
  <c r="E79" i="4"/>
  <c r="E56" i="4"/>
  <c r="E66" i="4"/>
  <c r="AB54" i="4"/>
  <c r="AB69" i="4"/>
  <c r="AB81" i="4"/>
  <c r="AB60" i="4"/>
  <c r="AB61" i="4"/>
  <c r="S59" i="4"/>
  <c r="S57" i="4"/>
  <c r="S73" i="4"/>
  <c r="S60" i="4"/>
  <c r="S75" i="4"/>
  <c r="U58" i="4"/>
  <c r="U72" i="4"/>
  <c r="U59" i="4"/>
  <c r="U69" i="4"/>
  <c r="U54" i="4"/>
  <c r="E68" i="4"/>
  <c r="E84" i="4"/>
  <c r="E82" i="4"/>
  <c r="E58" i="4"/>
  <c r="AB75" i="4"/>
  <c r="AB77" i="4"/>
  <c r="AB62" i="4"/>
  <c r="AB56" i="4"/>
  <c r="AB59" i="4"/>
  <c r="S81" i="4"/>
  <c r="S89" i="4"/>
  <c r="S82" i="4"/>
  <c r="S72" i="4"/>
  <c r="U85" i="4"/>
  <c r="U84" i="4"/>
  <c r="U67" i="4"/>
  <c r="U55" i="4"/>
  <c r="E70" i="4"/>
  <c r="E89" i="4"/>
  <c r="E75" i="4"/>
  <c r="AB64" i="4"/>
  <c r="AB86" i="4"/>
  <c r="AB72" i="4"/>
  <c r="Y60" i="4"/>
  <c r="S70" i="4"/>
  <c r="S55" i="4"/>
  <c r="S62" i="4"/>
  <c r="F67" i="4"/>
  <c r="F70" i="4"/>
  <c r="F63" i="4"/>
  <c r="F85" i="4"/>
  <c r="F77" i="4"/>
  <c r="J68" i="4"/>
  <c r="J84" i="4"/>
  <c r="D76" i="4"/>
  <c r="D82" i="4"/>
  <c r="D86" i="4"/>
  <c r="D85" i="4"/>
  <c r="AK58" i="4"/>
  <c r="F66" i="4"/>
  <c r="F75" i="4"/>
  <c r="F68" i="4"/>
  <c r="F65" i="4"/>
  <c r="F64" i="4"/>
  <c r="J71" i="4"/>
  <c r="J75" i="4"/>
  <c r="D77" i="4"/>
  <c r="D78" i="4"/>
  <c r="D63" i="4"/>
  <c r="D62" i="4"/>
  <c r="D75" i="4"/>
  <c r="Q68" i="4"/>
  <c r="F54" i="4"/>
  <c r="F81" i="4"/>
  <c r="F74" i="4"/>
  <c r="F71" i="4"/>
  <c r="Q77" i="4"/>
  <c r="J83" i="4"/>
  <c r="J69" i="4"/>
  <c r="D59" i="4"/>
  <c r="D61" i="4"/>
  <c r="D79" i="4"/>
  <c r="D89" i="4"/>
  <c r="D64" i="4"/>
  <c r="G79" i="4"/>
  <c r="F59" i="4"/>
  <c r="F86" i="4"/>
  <c r="F57" i="4"/>
  <c r="Q76" i="4"/>
  <c r="J86" i="4"/>
  <c r="D71" i="4"/>
  <c r="D68" i="4"/>
  <c r="D83" i="4"/>
  <c r="Q62" i="4"/>
  <c r="G56" i="4"/>
  <c r="G67" i="4"/>
  <c r="Y81" i="4"/>
  <c r="G54" i="4"/>
  <c r="G57" i="4"/>
  <c r="AK74" i="4"/>
  <c r="Y80" i="4"/>
  <c r="G84" i="4"/>
  <c r="G76" i="4"/>
  <c r="G74" i="4"/>
  <c r="G58" i="4"/>
  <c r="AK86" i="4"/>
  <c r="Y58" i="4"/>
  <c r="Q79" i="4"/>
  <c r="Q74" i="4"/>
  <c r="Q72" i="4"/>
  <c r="Q66" i="4"/>
  <c r="Q63" i="4"/>
  <c r="G65" i="4"/>
  <c r="G83" i="4"/>
  <c r="G55" i="4"/>
  <c r="AK66" i="4"/>
  <c r="Y89" i="4"/>
  <c r="Y55" i="4"/>
  <c r="Q88" i="4"/>
  <c r="Q69" i="4"/>
  <c r="Q87" i="4"/>
  <c r="Q60" i="4"/>
  <c r="J74" i="4"/>
  <c r="J67" i="4"/>
  <c r="J80" i="4"/>
  <c r="J87" i="4"/>
  <c r="J76" i="4"/>
  <c r="G82" i="4"/>
  <c r="G87" i="4"/>
  <c r="G61" i="4"/>
  <c r="AK87" i="4"/>
  <c r="AK54" i="4"/>
  <c r="Y72" i="4"/>
  <c r="Q80" i="4"/>
  <c r="Q89" i="4"/>
  <c r="Q73" i="4"/>
  <c r="Q61" i="4"/>
  <c r="G68" i="4"/>
  <c r="G69" i="4"/>
  <c r="G85" i="4"/>
  <c r="AK75" i="4"/>
  <c r="AK64" i="4"/>
  <c r="Y88" i="4"/>
  <c r="Q75" i="4"/>
  <c r="Q86" i="4"/>
  <c r="Q64" i="4"/>
  <c r="Q59" i="4"/>
  <c r="J78" i="4"/>
  <c r="J72" i="4"/>
  <c r="J58" i="4"/>
  <c r="J57" i="4"/>
  <c r="J66" i="4"/>
  <c r="G78" i="4"/>
  <c r="G72" i="4"/>
  <c r="G71" i="4"/>
  <c r="AK71" i="4"/>
  <c r="Y74" i="4"/>
  <c r="Q70" i="4"/>
  <c r="Q81" i="4"/>
  <c r="Q71" i="4"/>
  <c r="Q57" i="4"/>
  <c r="Q55" i="4"/>
  <c r="J63" i="4"/>
  <c r="J88" i="4"/>
  <c r="J64" i="4"/>
  <c r="J70" i="4"/>
  <c r="Q84" i="4"/>
  <c r="Q85" i="4"/>
  <c r="Q82" i="4"/>
  <c r="Q58" i="4"/>
  <c r="Q65" i="4"/>
  <c r="J89" i="4"/>
  <c r="J73" i="4"/>
  <c r="J59" i="4"/>
  <c r="J79" i="4"/>
  <c r="G59" i="4"/>
  <c r="G70" i="4"/>
  <c r="G60" i="4"/>
  <c r="G88" i="4"/>
  <c r="G86" i="4"/>
  <c r="AK80" i="4"/>
  <c r="Y67" i="4"/>
  <c r="Q83" i="4"/>
  <c r="Q54" i="4"/>
  <c r="Q78" i="4"/>
  <c r="Q67" i="4"/>
  <c r="J85" i="4"/>
  <c r="J62" i="4"/>
  <c r="J81" i="4"/>
  <c r="K82" i="4"/>
  <c r="K83" i="4"/>
  <c r="K57" i="4"/>
  <c r="K76" i="4"/>
  <c r="P63" i="4"/>
  <c r="P85" i="4"/>
  <c r="P84" i="4"/>
  <c r="P81" i="4"/>
  <c r="P56" i="4"/>
  <c r="AH85" i="4"/>
  <c r="AH78" i="4"/>
  <c r="AH67" i="4"/>
  <c r="AH60" i="4"/>
  <c r="I77" i="4"/>
  <c r="I69" i="4"/>
  <c r="I81" i="4"/>
  <c r="I62" i="4"/>
  <c r="I61" i="4"/>
  <c r="AA67" i="4"/>
  <c r="AA64" i="4"/>
  <c r="AA85" i="4"/>
  <c r="AA59" i="4"/>
  <c r="AA54" i="4"/>
  <c r="X67" i="4"/>
  <c r="X57" i="4"/>
  <c r="X82" i="4"/>
  <c r="X73" i="4"/>
  <c r="M84" i="4"/>
  <c r="M87" i="4"/>
  <c r="M72" i="4"/>
  <c r="M61" i="4"/>
  <c r="M64" i="4"/>
  <c r="AI66" i="4"/>
  <c r="AI57" i="4"/>
  <c r="AI86" i="4"/>
  <c r="AI89" i="4"/>
  <c r="K69" i="4"/>
  <c r="AH79" i="4"/>
  <c r="AH69" i="4"/>
  <c r="AA57" i="4"/>
  <c r="M69" i="4"/>
  <c r="M62" i="4"/>
  <c r="AI55" i="4"/>
  <c r="K73" i="4"/>
  <c r="K88" i="4"/>
  <c r="K61" i="4"/>
  <c r="K55" i="4"/>
  <c r="K64" i="4"/>
  <c r="P83" i="4"/>
  <c r="P86" i="4"/>
  <c r="P68" i="4"/>
  <c r="P59" i="4"/>
  <c r="AH57" i="4"/>
  <c r="AH63" i="4"/>
  <c r="AH73" i="4"/>
  <c r="AH84" i="4"/>
  <c r="AH54" i="4"/>
  <c r="I78" i="4"/>
  <c r="I89" i="4"/>
  <c r="I87" i="4"/>
  <c r="I60" i="4"/>
  <c r="AA86" i="4"/>
  <c r="AA84" i="4"/>
  <c r="AA63" i="4"/>
  <c r="AA56" i="4"/>
  <c r="X54" i="4"/>
  <c r="X89" i="4"/>
  <c r="X64" i="4"/>
  <c r="X55" i="4"/>
  <c r="X70" i="4"/>
  <c r="M86" i="4"/>
  <c r="M79" i="4"/>
  <c r="M74" i="4"/>
  <c r="M59" i="4"/>
  <c r="AI69" i="4"/>
  <c r="AI79" i="4"/>
  <c r="AI77" i="4"/>
  <c r="AI59" i="4"/>
  <c r="AI72" i="4"/>
  <c r="K71" i="4"/>
  <c r="AH89" i="4"/>
  <c r="AA60" i="4"/>
  <c r="M55" i="4"/>
  <c r="M75" i="4"/>
  <c r="AI62" i="4"/>
  <c r="K60" i="4"/>
  <c r="K74" i="4"/>
  <c r="K54" i="4"/>
  <c r="K66" i="4"/>
  <c r="K68" i="4"/>
  <c r="P89" i="4"/>
  <c r="P65" i="4"/>
  <c r="P80" i="4"/>
  <c r="P82" i="4"/>
  <c r="AH83" i="4"/>
  <c r="AH88" i="4"/>
  <c r="AH71" i="4"/>
  <c r="AH74" i="4"/>
  <c r="AH56" i="4"/>
  <c r="I73" i="4"/>
  <c r="I85" i="4"/>
  <c r="I68" i="4"/>
  <c r="I59" i="4"/>
  <c r="AA73" i="4"/>
  <c r="AA88" i="4"/>
  <c r="AA81" i="4"/>
  <c r="AA58" i="4"/>
  <c r="X80" i="4"/>
  <c r="X74" i="4"/>
  <c r="X86" i="4"/>
  <c r="X60" i="4"/>
  <c r="X68" i="4"/>
  <c r="M89" i="4"/>
  <c r="M83" i="4"/>
  <c r="M65" i="4"/>
  <c r="M58" i="4"/>
  <c r="AI73" i="4"/>
  <c r="AI61" i="4"/>
  <c r="AI64" i="4"/>
  <c r="AI70" i="4"/>
  <c r="AI54" i="4"/>
  <c r="K78" i="4"/>
  <c r="K63" i="4"/>
  <c r="AH77" i="4"/>
  <c r="AH80" i="4"/>
  <c r="AA62" i="4"/>
  <c r="AA75" i="4"/>
  <c r="K56" i="4"/>
  <c r="K79" i="4"/>
  <c r="K84" i="4"/>
  <c r="K77" i="4"/>
  <c r="P57" i="4"/>
  <c r="P72" i="4"/>
  <c r="P73" i="4"/>
  <c r="P71" i="4"/>
  <c r="P88" i="4"/>
  <c r="AH62" i="4"/>
  <c r="AH86" i="4"/>
  <c r="AH76" i="4"/>
  <c r="AH59" i="4"/>
  <c r="I83" i="4"/>
  <c r="I84" i="4"/>
  <c r="I88" i="4"/>
  <c r="I66" i="4"/>
  <c r="I67" i="4"/>
  <c r="AA69" i="4"/>
  <c r="AA78" i="4"/>
  <c r="AA61" i="4"/>
  <c r="AA77" i="4"/>
  <c r="AA71" i="4"/>
  <c r="X78" i="4"/>
  <c r="X65" i="4"/>
  <c r="X66" i="4"/>
  <c r="X79" i="4"/>
  <c r="M88" i="4"/>
  <c r="M78" i="4"/>
  <c r="M70" i="4"/>
  <c r="M56" i="4"/>
  <c r="M66" i="4"/>
  <c r="AI88" i="4"/>
  <c r="AI74" i="4"/>
  <c r="AI67" i="4"/>
  <c r="AI78" i="4"/>
  <c r="K87" i="4"/>
  <c r="K70" i="4"/>
  <c r="K80" i="4"/>
  <c r="K81" i="4"/>
  <c r="P66" i="4"/>
  <c r="P77" i="4"/>
  <c r="P62" i="4"/>
  <c r="P60" i="4"/>
  <c r="P87" i="4"/>
  <c r="AH72" i="4"/>
  <c r="AH55" i="4"/>
  <c r="AH68" i="4"/>
  <c r="AH66" i="4"/>
  <c r="I80" i="4"/>
  <c r="I79" i="4"/>
  <c r="I54" i="4"/>
  <c r="I56" i="4"/>
  <c r="I58" i="4"/>
  <c r="AA65" i="4"/>
  <c r="AA55" i="4"/>
  <c r="AA74" i="4"/>
  <c r="AA76" i="4"/>
  <c r="AA87" i="4"/>
  <c r="X69" i="4"/>
  <c r="X61" i="4"/>
  <c r="X87" i="4"/>
  <c r="X85" i="4"/>
  <c r="M81" i="4"/>
  <c r="M82" i="4"/>
  <c r="M85" i="4"/>
  <c r="M63" i="4"/>
  <c r="M57" i="4"/>
  <c r="AI83" i="4"/>
  <c r="AI84" i="4"/>
  <c r="AI76" i="4"/>
  <c r="AI65" i="4"/>
  <c r="K62" i="4"/>
  <c r="K67" i="4"/>
  <c r="K58" i="4"/>
  <c r="K59" i="4"/>
  <c r="P67" i="4"/>
  <c r="P61" i="4"/>
  <c r="P78" i="4"/>
  <c r="P55" i="4"/>
  <c r="AH64" i="4"/>
  <c r="AH81" i="4"/>
  <c r="AH82" i="4"/>
  <c r="I71" i="4"/>
  <c r="I74" i="4"/>
  <c r="I75" i="4"/>
  <c r="I64" i="4"/>
  <c r="AA66" i="4"/>
  <c r="AA79" i="4"/>
  <c r="AA89" i="4"/>
  <c r="AA72" i="4"/>
  <c r="X88" i="4"/>
  <c r="X59" i="4"/>
  <c r="X76" i="4"/>
  <c r="M73" i="4"/>
  <c r="M68" i="4"/>
  <c r="M80" i="4"/>
  <c r="M54" i="4"/>
  <c r="AI87" i="4"/>
  <c r="AI75" i="4"/>
  <c r="AI82" i="4"/>
  <c r="AM53" i="4"/>
  <c r="AF62" i="4"/>
  <c r="AF80" i="4"/>
  <c r="AF55" i="4"/>
  <c r="AF82" i="4"/>
  <c r="AJ84" i="4"/>
  <c r="AJ71" i="4"/>
  <c r="AJ64" i="4"/>
  <c r="AJ62" i="4"/>
  <c r="AJ68" i="4"/>
  <c r="AG73" i="4"/>
  <c r="AG85" i="4"/>
  <c r="AG82" i="4"/>
  <c r="AG66" i="4"/>
  <c r="AF72" i="4"/>
  <c r="AF76" i="4"/>
  <c r="AF56" i="4"/>
  <c r="AF78" i="4"/>
  <c r="AJ87" i="4"/>
  <c r="AJ55" i="4"/>
  <c r="AJ80" i="4"/>
  <c r="AJ82" i="4"/>
  <c r="AJ66" i="4"/>
  <c r="AG75" i="4"/>
  <c r="AG78" i="4"/>
  <c r="AG70" i="4"/>
  <c r="AG57" i="4"/>
  <c r="AK68" i="4"/>
  <c r="AK78" i="4"/>
  <c r="AK84" i="4"/>
  <c r="AK67" i="4"/>
  <c r="AK61" i="4"/>
  <c r="Y85" i="4"/>
  <c r="Y86" i="4"/>
  <c r="Y83" i="4"/>
  <c r="Y66" i="4"/>
  <c r="Y62" i="4"/>
  <c r="AF84" i="4"/>
  <c r="AF54" i="4"/>
  <c r="AF61" i="4"/>
  <c r="AF89" i="4"/>
  <c r="AJ79" i="4"/>
  <c r="AJ73" i="4"/>
  <c r="AJ60" i="4"/>
  <c r="AJ78" i="4"/>
  <c r="AJ54" i="4"/>
  <c r="G63" i="4"/>
  <c r="G89" i="4"/>
  <c r="G75" i="4"/>
  <c r="G81" i="4"/>
  <c r="G66" i="4"/>
  <c r="AG86" i="4"/>
  <c r="AG87" i="4"/>
  <c r="AG62" i="4"/>
  <c r="AG65" i="4"/>
  <c r="AK88" i="4"/>
  <c r="AK73" i="4"/>
  <c r="AK81" i="4"/>
  <c r="AK57" i="4"/>
  <c r="AK60" i="4"/>
  <c r="Y77" i="4"/>
  <c r="Y87" i="4"/>
  <c r="Y76" i="4"/>
  <c r="Y57" i="4"/>
  <c r="Y61" i="4"/>
  <c r="AF74" i="4"/>
  <c r="AF77" i="4"/>
  <c r="AF87" i="4"/>
  <c r="AF68" i="4"/>
  <c r="AF75" i="4"/>
  <c r="AJ63" i="4"/>
  <c r="AJ77" i="4"/>
  <c r="AJ67" i="4"/>
  <c r="AJ76" i="4"/>
  <c r="AG79" i="4"/>
  <c r="AG71" i="4"/>
  <c r="AG77" i="4"/>
  <c r="AG61" i="4"/>
  <c r="AG56" i="4"/>
  <c r="AK85" i="4"/>
  <c r="AK83" i="4"/>
  <c r="AK89" i="4"/>
  <c r="AK63" i="4"/>
  <c r="Y70" i="4"/>
  <c r="Y82" i="4"/>
  <c r="Y69" i="4"/>
  <c r="Y65" i="4"/>
  <c r="AF66" i="4"/>
  <c r="AF69" i="4"/>
  <c r="AF64" i="4"/>
  <c r="AF60" i="4"/>
  <c r="AF86" i="4"/>
  <c r="AJ59" i="4"/>
  <c r="AJ88" i="4"/>
  <c r="AJ81" i="4"/>
  <c r="AJ72" i="4"/>
  <c r="G80" i="4"/>
  <c r="G77" i="4"/>
  <c r="G73" i="4"/>
  <c r="AG80" i="4"/>
  <c r="AG74" i="4"/>
  <c r="AG76" i="4"/>
  <c r="AG59" i="4"/>
  <c r="AG64" i="4"/>
  <c r="AK69" i="4"/>
  <c r="AK79" i="4"/>
  <c r="AK72" i="4"/>
  <c r="AK62" i="4"/>
  <c r="Y71" i="4"/>
  <c r="Y78" i="4"/>
  <c r="Y84" i="4"/>
  <c r="Y56" i="4"/>
  <c r="AF83" i="4"/>
  <c r="AF63" i="4"/>
  <c r="AF65" i="4"/>
  <c r="AF71" i="4"/>
  <c r="AF85" i="4"/>
  <c r="AJ61" i="4"/>
  <c r="AJ70" i="4"/>
  <c r="AJ86" i="4"/>
  <c r="AJ58" i="4"/>
  <c r="AG89" i="4"/>
  <c r="AG84" i="4"/>
  <c r="AG72" i="4"/>
  <c r="AG60" i="4"/>
  <c r="AG63" i="4"/>
  <c r="AK82" i="4"/>
  <c r="AK55" i="4"/>
  <c r="AK76" i="4"/>
  <c r="AK65" i="4"/>
  <c r="Y73" i="4"/>
  <c r="Y79" i="4"/>
  <c r="Y68" i="4"/>
  <c r="Y64" i="4"/>
  <c r="AF58" i="4"/>
  <c r="AF73" i="4"/>
  <c r="AF81" i="4"/>
  <c r="AF88" i="4"/>
  <c r="AJ57" i="4"/>
  <c r="AJ74" i="4"/>
  <c r="AJ65" i="4"/>
  <c r="AG81" i="4"/>
  <c r="AG54" i="4"/>
  <c r="AG69" i="4"/>
  <c r="AG67" i="4"/>
  <c r="AK77" i="4"/>
  <c r="AK70" i="4"/>
  <c r="AK59" i="4"/>
  <c r="Y75" i="4"/>
  <c r="Y54" i="4"/>
  <c r="Y59" i="4"/>
  <c r="F27" i="2"/>
  <c r="F26" i="2"/>
  <c r="F39" i="2"/>
  <c r="F31" i="2"/>
  <c r="E35" i="2"/>
  <c r="F19" i="2"/>
  <c r="E25" i="2"/>
  <c r="F18" i="2"/>
  <c r="E14" i="2"/>
  <c r="F10" i="2"/>
  <c r="F7" i="2"/>
  <c r="E37" i="2"/>
  <c r="E26" i="2"/>
  <c r="E15" i="2"/>
  <c r="E5" i="2"/>
  <c r="F23" i="2"/>
  <c r="E34" i="2"/>
  <c r="E23" i="2"/>
  <c r="E13" i="2"/>
  <c r="E33" i="2"/>
  <c r="E22" i="2"/>
  <c r="E11" i="2"/>
  <c r="F35" i="2"/>
  <c r="F15" i="2"/>
  <c r="E31" i="2"/>
  <c r="E21" i="2"/>
  <c r="E10" i="2"/>
  <c r="F34" i="2"/>
  <c r="F11" i="2"/>
  <c r="E30" i="2"/>
  <c r="E19" i="2"/>
  <c r="E9" i="2"/>
  <c r="E39" i="2"/>
  <c r="E29" i="2"/>
  <c r="E18" i="2"/>
  <c r="E7" i="2"/>
  <c r="E38" i="2"/>
  <c r="E27" i="2"/>
  <c r="E17" i="2"/>
  <c r="E6" i="2"/>
  <c r="AD40" i="22"/>
  <c r="H40" i="22"/>
  <c r="Q40" i="22"/>
  <c r="X40" i="22"/>
  <c r="AL40" i="22"/>
  <c r="N40" i="22"/>
  <c r="D40" i="22"/>
  <c r="I40" i="22"/>
  <c r="V40" i="22"/>
  <c r="AC40" i="22"/>
  <c r="AB40" i="22"/>
  <c r="AM4" i="22"/>
  <c r="H5" i="3" s="1"/>
  <c r="J5" i="3" s="1"/>
  <c r="AG40" i="22"/>
  <c r="AJ40" i="22"/>
  <c r="F40" i="22"/>
  <c r="K40" i="22"/>
  <c r="AM21" i="22"/>
  <c r="H22" i="3" s="1"/>
  <c r="J22" i="3" s="1"/>
  <c r="AH40" i="22"/>
  <c r="Y40" i="22"/>
  <c r="R40" i="22"/>
  <c r="T40" i="22"/>
  <c r="L40" i="22"/>
  <c r="M40" i="22"/>
  <c r="AM26" i="22"/>
  <c r="H27" i="3" s="1"/>
  <c r="J27" i="3" s="1"/>
  <c r="AM30" i="22"/>
  <c r="H31" i="3" s="1"/>
  <c r="J31" i="3" s="1"/>
  <c r="AM29" i="22"/>
  <c r="H30" i="3" s="1"/>
  <c r="J30" i="3" s="1"/>
  <c r="AM7" i="22"/>
  <c r="H8" i="3" s="1"/>
  <c r="J8" i="3" s="1"/>
  <c r="AM33" i="22"/>
  <c r="H34" i="3" s="1"/>
  <c r="J34" i="3" s="1"/>
  <c r="AM16" i="22"/>
  <c r="H17" i="3" s="1"/>
  <c r="J17" i="3" s="1"/>
  <c r="AM31" i="22"/>
  <c r="H32" i="3" s="1"/>
  <c r="J32" i="3" s="1"/>
  <c r="AM34" i="22"/>
  <c r="H35" i="3" s="1"/>
  <c r="J35" i="3" s="1"/>
  <c r="AM39" i="22"/>
  <c r="H40" i="3" s="1"/>
  <c r="J40" i="3" s="1"/>
  <c r="AM27" i="22"/>
  <c r="H28" i="3" s="1"/>
  <c r="J28" i="3" s="1"/>
  <c r="AM13" i="22"/>
  <c r="H14" i="3" s="1"/>
  <c r="J14" i="3" s="1"/>
  <c r="AM8" i="22"/>
  <c r="H9" i="3" s="1"/>
  <c r="J9" i="3" s="1"/>
  <c r="AM14" i="22"/>
  <c r="H15" i="3" s="1"/>
  <c r="J15" i="3" s="1"/>
  <c r="AM32" i="22"/>
  <c r="H33" i="3" s="1"/>
  <c r="J33" i="3" s="1"/>
  <c r="AM19" i="22"/>
  <c r="H20" i="3" s="1"/>
  <c r="J20" i="3" s="1"/>
  <c r="AM37" i="22"/>
  <c r="H38" i="3" s="1"/>
  <c r="J38" i="3" s="1"/>
  <c r="AM17" i="22"/>
  <c r="H18" i="3" s="1"/>
  <c r="J18" i="3" s="1"/>
  <c r="AE40" i="22"/>
  <c r="AM25" i="22"/>
  <c r="H26" i="3" s="1"/>
  <c r="J26" i="3" s="1"/>
  <c r="AM12" i="22"/>
  <c r="H13" i="3" s="1"/>
  <c r="J13" i="3" s="1"/>
  <c r="AM15" i="22"/>
  <c r="H16" i="3" s="1"/>
  <c r="J16" i="3" s="1"/>
  <c r="P40" i="22"/>
  <c r="AM36" i="22"/>
  <c r="H37" i="3" s="1"/>
  <c r="J37" i="3" s="1"/>
  <c r="AM38" i="22"/>
  <c r="H39" i="3" s="1"/>
  <c r="J39" i="3" s="1"/>
  <c r="J40" i="22"/>
  <c r="AM11" i="22"/>
  <c r="H12" i="3" s="1"/>
  <c r="J12" i="3" s="1"/>
  <c r="AM22" i="22"/>
  <c r="H23" i="3" s="1"/>
  <c r="J23" i="3" s="1"/>
  <c r="AM35" i="22"/>
  <c r="H36" i="3" s="1"/>
  <c r="J36" i="3" s="1"/>
  <c r="AM28" i="22"/>
  <c r="H29" i="3" s="1"/>
  <c r="J29" i="3" s="1"/>
  <c r="AM20" i="22"/>
  <c r="H21" i="3" s="1"/>
  <c r="J21" i="3" s="1"/>
  <c r="AM5" i="22"/>
  <c r="H6" i="3" s="1"/>
  <c r="J6" i="3" s="1"/>
  <c r="AM9" i="22"/>
  <c r="H10" i="3" s="1"/>
  <c r="J10" i="3" s="1"/>
  <c r="AM18" i="22"/>
  <c r="H19" i="3" s="1"/>
  <c r="J19" i="3" s="1"/>
  <c r="AM24" i="22"/>
  <c r="H25" i="3" s="1"/>
  <c r="J25" i="3" s="1"/>
  <c r="AM23" i="22"/>
  <c r="H24" i="3" s="1"/>
  <c r="J24" i="3" s="1"/>
  <c r="AF40" i="22"/>
  <c r="G40" i="22"/>
  <c r="AI40" i="22"/>
  <c r="U40" i="22"/>
  <c r="O40" i="22"/>
  <c r="AM6" i="22"/>
  <c r="H7" i="3" s="1"/>
  <c r="J7" i="3" s="1"/>
  <c r="AM10" i="22"/>
  <c r="H11" i="3" s="1"/>
  <c r="J11" i="3" s="1"/>
  <c r="AK40" i="22"/>
  <c r="W40" i="22"/>
  <c r="AA40" i="22"/>
  <c r="Z40" i="22"/>
  <c r="E40" i="22"/>
  <c r="S40" i="22"/>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AM76" i="4" l="1"/>
  <c r="AM68" i="4"/>
  <c r="AM85" i="4"/>
  <c r="AM65" i="4"/>
  <c r="AM71" i="4"/>
  <c r="AM82" i="4"/>
  <c r="AM74" i="4"/>
  <c r="AM56" i="4"/>
  <c r="AM63" i="4"/>
  <c r="AM88" i="4"/>
  <c r="AM59" i="4"/>
  <c r="AM84" i="4"/>
  <c r="AM55" i="4"/>
  <c r="AM83" i="4"/>
  <c r="AM67" i="4"/>
  <c r="AM61" i="4"/>
  <c r="AM62" i="4"/>
  <c r="AM87" i="4"/>
  <c r="AM58" i="4"/>
  <c r="AM77" i="4"/>
  <c r="AM60" i="4"/>
  <c r="AM86" i="4"/>
  <c r="AM73" i="4"/>
  <c r="AM80" i="4"/>
  <c r="AM89" i="4"/>
  <c r="AM70" i="4"/>
  <c r="AM72" i="4"/>
  <c r="AM66" i="4"/>
  <c r="AM57" i="4"/>
  <c r="AM75" i="4"/>
  <c r="AM78" i="4"/>
  <c r="AM54" i="4"/>
  <c r="AM81" i="4"/>
  <c r="AM64" i="4"/>
  <c r="AM69" i="4"/>
  <c r="AM79" i="4"/>
  <c r="H41" i="3"/>
  <c r="C22" i="13" s="1"/>
  <c r="AM40" i="22"/>
  <c r="F38" i="3"/>
  <c r="E42" i="11" s="1"/>
  <c r="F32" i="3"/>
  <c r="F11" i="3"/>
  <c r="E15" i="11" s="1"/>
  <c r="F15" i="3"/>
  <c r="E19" i="11" s="1"/>
  <c r="X19" i="3"/>
  <c r="F23" i="3"/>
  <c r="E27" i="11" s="1"/>
  <c r="E27" i="3"/>
  <c r="F31" i="3"/>
  <c r="E35" i="11" s="1"/>
  <c r="F39" i="3"/>
  <c r="E43" i="11" s="1"/>
  <c r="F25" i="3"/>
  <c r="E29" i="11" s="1"/>
  <c r="E29" i="3"/>
  <c r="D33" i="11" s="1"/>
  <c r="X13" i="3"/>
  <c r="F17" i="11" s="1"/>
  <c r="F10" i="3"/>
  <c r="E14" i="11" s="1"/>
  <c r="F18" i="3"/>
  <c r="E22" i="11" s="1"/>
  <c r="F22" i="3"/>
  <c r="E26" i="11" s="1"/>
  <c r="F30" i="3"/>
  <c r="E34" i="11" s="1"/>
  <c r="C13" i="11"/>
  <c r="E33" i="3"/>
  <c r="D37" i="11" s="1"/>
  <c r="X27" i="3" l="1"/>
  <c r="F31" i="11" s="1"/>
  <c r="E11" i="3"/>
  <c r="D15" i="11" s="1"/>
  <c r="AB19" i="3"/>
  <c r="G23" i="11" s="1"/>
  <c r="AB27" i="3"/>
  <c r="G31" i="11" s="1"/>
  <c r="AB32" i="3"/>
  <c r="G36" i="11" s="1"/>
  <c r="X9" i="3"/>
  <c r="F13" i="11" s="1"/>
  <c r="C23" i="11"/>
  <c r="F9" i="3"/>
  <c r="E13" i="11" s="1"/>
  <c r="F19" i="3"/>
  <c r="E23" i="11" s="1"/>
  <c r="X32" i="3"/>
  <c r="F36" i="11" s="1"/>
  <c r="F27" i="3"/>
  <c r="E31" i="11" s="1"/>
  <c r="C36" i="11"/>
  <c r="E13" i="3"/>
  <c r="D17" i="11" s="1"/>
  <c r="X11" i="3"/>
  <c r="F15" i="11" s="1"/>
  <c r="C15" i="11"/>
  <c r="E32" i="3"/>
  <c r="D36" i="11" s="1"/>
  <c r="AB13" i="3"/>
  <c r="G17" i="11" s="1"/>
  <c r="F29" i="3"/>
  <c r="E33" i="11" s="1"/>
  <c r="C31" i="11"/>
  <c r="C17" i="11"/>
  <c r="X29" i="3"/>
  <c r="F33" i="11" s="1"/>
  <c r="C25" i="11"/>
  <c r="AB21" i="3"/>
  <c r="G25" i="11" s="1"/>
  <c r="X21" i="3"/>
  <c r="F25" i="11" s="1"/>
  <c r="E26" i="3"/>
  <c r="D30" i="11" s="1"/>
  <c r="AB26" i="3"/>
  <c r="G30" i="11" s="1"/>
  <c r="C30" i="11"/>
  <c r="X26" i="3"/>
  <c r="F30" i="11" s="1"/>
  <c r="E40" i="3"/>
  <c r="D44" i="11" s="1"/>
  <c r="X40" i="3"/>
  <c r="F44" i="11" s="1"/>
  <c r="AB40" i="3"/>
  <c r="G44" i="11" s="1"/>
  <c r="C44" i="11"/>
  <c r="F40" i="3"/>
  <c r="E44" i="11" s="1"/>
  <c r="C10" i="11"/>
  <c r="E6" i="3"/>
  <c r="D10" i="11" s="1"/>
  <c r="X6" i="3"/>
  <c r="F10" i="11" s="1"/>
  <c r="AB6" i="3"/>
  <c r="G10" i="11" s="1"/>
  <c r="E20" i="3"/>
  <c r="D24" i="11" s="1"/>
  <c r="AB20" i="3"/>
  <c r="G24" i="11" s="1"/>
  <c r="F20" i="3"/>
  <c r="E24" i="11" s="1"/>
  <c r="C24" i="11"/>
  <c r="X20" i="3"/>
  <c r="F24" i="11" s="1"/>
  <c r="E19" i="3"/>
  <c r="D23" i="11" s="1"/>
  <c r="E9" i="3"/>
  <c r="D13" i="11" s="1"/>
  <c r="AB33" i="3"/>
  <c r="G37" i="11" s="1"/>
  <c r="C37" i="11"/>
  <c r="X33" i="3"/>
  <c r="F37" i="11" s="1"/>
  <c r="F16" i="3"/>
  <c r="E20" i="11" s="1"/>
  <c r="AB16" i="3"/>
  <c r="G20" i="11" s="1"/>
  <c r="X16" i="3"/>
  <c r="F20" i="11" s="1"/>
  <c r="C20" i="11"/>
  <c r="E16" i="3"/>
  <c r="D20" i="11" s="1"/>
  <c r="E30" i="3"/>
  <c r="D34" i="11" s="1"/>
  <c r="C34" i="11"/>
  <c r="X30" i="3"/>
  <c r="F34" i="11" s="1"/>
  <c r="AB30" i="3"/>
  <c r="G34" i="11" s="1"/>
  <c r="X14" i="3"/>
  <c r="F18" i="11" s="1"/>
  <c r="AB14" i="3"/>
  <c r="G18" i="11" s="1"/>
  <c r="C18" i="11"/>
  <c r="E14" i="3"/>
  <c r="D18" i="11" s="1"/>
  <c r="C38" i="11"/>
  <c r="AB34" i="3"/>
  <c r="G38" i="11" s="1"/>
  <c r="E34" i="3"/>
  <c r="D38" i="11" s="1"/>
  <c r="X34" i="3"/>
  <c r="F38" i="11" s="1"/>
  <c r="AB25" i="3"/>
  <c r="G29" i="11" s="1"/>
  <c r="C29" i="11"/>
  <c r="X25" i="3"/>
  <c r="F29" i="11" s="1"/>
  <c r="F28" i="3"/>
  <c r="E32" i="11" s="1"/>
  <c r="E28" i="3"/>
  <c r="D32" i="11" s="1"/>
  <c r="C32" i="11"/>
  <c r="AB28" i="3"/>
  <c r="G32" i="11" s="1"/>
  <c r="X28" i="3"/>
  <c r="F32" i="11" s="1"/>
  <c r="AB11" i="3"/>
  <c r="G15" i="11" s="1"/>
  <c r="F14" i="3"/>
  <c r="E18" i="11" s="1"/>
  <c r="F21" i="3"/>
  <c r="E25" i="11" s="1"/>
  <c r="E21" i="3"/>
  <c r="D25" i="11" s="1"/>
  <c r="F34" i="3"/>
  <c r="E38" i="11" s="1"/>
  <c r="C16" i="11"/>
  <c r="E12" i="3"/>
  <c r="D16" i="11" s="1"/>
  <c r="X12" i="3"/>
  <c r="F16" i="11" s="1"/>
  <c r="AB12" i="3"/>
  <c r="G16" i="11" s="1"/>
  <c r="F12" i="3"/>
  <c r="E16" i="11" s="1"/>
  <c r="AB10" i="3"/>
  <c r="G14" i="11" s="1"/>
  <c r="E10" i="3"/>
  <c r="D14" i="11" s="1"/>
  <c r="X10" i="3"/>
  <c r="F14" i="11" s="1"/>
  <c r="C14" i="11"/>
  <c r="E8" i="3"/>
  <c r="D12" i="11" s="1"/>
  <c r="F8" i="3"/>
  <c r="E12" i="11" s="1"/>
  <c r="X8" i="3"/>
  <c r="F12" i="11" s="1"/>
  <c r="AB8" i="3"/>
  <c r="G12" i="11" s="1"/>
  <c r="C12" i="11"/>
  <c r="E23" i="3"/>
  <c r="D27" i="11" s="1"/>
  <c r="C27" i="11"/>
  <c r="AB23" i="3"/>
  <c r="G27" i="11" s="1"/>
  <c r="X23" i="3"/>
  <c r="F27" i="11" s="1"/>
  <c r="X24" i="3"/>
  <c r="F28" i="11" s="1"/>
  <c r="E24" i="3"/>
  <c r="D28" i="11" s="1"/>
  <c r="AB24" i="3"/>
  <c r="G28" i="11" s="1"/>
  <c r="F24" i="3"/>
  <c r="E28" i="11" s="1"/>
  <c r="C28" i="11"/>
  <c r="C26" i="11"/>
  <c r="AB22" i="3"/>
  <c r="G26" i="11" s="1"/>
  <c r="E22" i="3"/>
  <c r="D26" i="11" s="1"/>
  <c r="X22" i="3"/>
  <c r="F26" i="11" s="1"/>
  <c r="AB17" i="3"/>
  <c r="G21" i="11" s="1"/>
  <c r="X17" i="3"/>
  <c r="F21" i="11" s="1"/>
  <c r="C21" i="11"/>
  <c r="C43" i="11"/>
  <c r="E39" i="3"/>
  <c r="D43" i="11" s="1"/>
  <c r="AB39" i="3"/>
  <c r="G43" i="11" s="1"/>
  <c r="X39" i="3"/>
  <c r="F43" i="11" s="1"/>
  <c r="C41" i="11"/>
  <c r="X37" i="3"/>
  <c r="F41" i="11" s="1"/>
  <c r="AB37" i="3"/>
  <c r="G41" i="11" s="1"/>
  <c r="F17" i="3"/>
  <c r="E21" i="11" s="1"/>
  <c r="F26" i="3"/>
  <c r="E30" i="11" s="1"/>
  <c r="AB9" i="3"/>
  <c r="G13" i="11" s="1"/>
  <c r="F35" i="3"/>
  <c r="E39" i="11" s="1"/>
  <c r="E35" i="3"/>
  <c r="D39" i="11" s="1"/>
  <c r="X35" i="3"/>
  <c r="F39" i="11" s="1"/>
  <c r="C39" i="11"/>
  <c r="AB35" i="3"/>
  <c r="G39" i="11" s="1"/>
  <c r="AB18" i="3"/>
  <c r="G22" i="11" s="1"/>
  <c r="X18" i="3"/>
  <c r="F22" i="11" s="1"/>
  <c r="C22" i="11"/>
  <c r="E18" i="3"/>
  <c r="D22" i="11" s="1"/>
  <c r="C33" i="11"/>
  <c r="AB29" i="3"/>
  <c r="G33" i="11" s="1"/>
  <c r="C35" i="11"/>
  <c r="X31" i="3"/>
  <c r="F35" i="11" s="1"/>
  <c r="E31" i="3"/>
  <c r="D35" i="11" s="1"/>
  <c r="AB31" i="3"/>
  <c r="G35" i="11" s="1"/>
  <c r="E15" i="3"/>
  <c r="D19" i="11" s="1"/>
  <c r="C19" i="11"/>
  <c r="AB15" i="3"/>
  <c r="G19" i="11" s="1"/>
  <c r="X15" i="3"/>
  <c r="F19" i="11" s="1"/>
  <c r="C40" i="11"/>
  <c r="F36" i="3"/>
  <c r="E40" i="11" s="1"/>
  <c r="E36" i="3"/>
  <c r="D40" i="11" s="1"/>
  <c r="X36" i="3"/>
  <c r="F40" i="11" s="1"/>
  <c r="AB36" i="3"/>
  <c r="G40" i="11" s="1"/>
  <c r="E38" i="3"/>
  <c r="D42" i="11" s="1"/>
  <c r="AB38" i="3"/>
  <c r="G42" i="11" s="1"/>
  <c r="X38" i="3"/>
  <c r="F42" i="11" s="1"/>
  <c r="C42" i="11"/>
  <c r="F13" i="3"/>
  <c r="E17" i="11" s="1"/>
  <c r="F33" i="3"/>
  <c r="E37" i="11" s="1"/>
  <c r="E17" i="3"/>
  <c r="D21" i="11" s="1"/>
  <c r="F6" i="3"/>
  <c r="E10" i="11" s="1"/>
  <c r="E37" i="3"/>
  <c r="D41" i="11" s="1"/>
  <c r="F37" i="3"/>
  <c r="E41" i="11" s="1"/>
  <c r="E25" i="3"/>
  <c r="D29" i="11" s="1"/>
  <c r="F23" i="11"/>
  <c r="D31" i="11"/>
  <c r="E36" i="11"/>
  <c r="AB7" i="3"/>
  <c r="F7" i="3"/>
  <c r="C11" i="11"/>
  <c r="E7" i="3"/>
  <c r="X7" i="3"/>
  <c r="D11" i="11" l="1"/>
  <c r="F11" i="11"/>
  <c r="E11" i="11"/>
  <c r="G11" i="11"/>
  <c r="C41" i="3" l="1"/>
  <c r="G6" i="13" l="1"/>
  <c r="D10" i="8"/>
  <c r="E5" i="3"/>
  <c r="X5" i="3"/>
  <c r="AB5" i="3"/>
  <c r="C9" i="11"/>
  <c r="C45" i="11" s="1"/>
  <c r="D19" i="8" s="1"/>
  <c r="F5" i="3"/>
  <c r="E9" i="11" l="1"/>
  <c r="E45" i="11" s="1"/>
  <c r="F19" i="8" s="1"/>
  <c r="F41" i="3"/>
  <c r="K16" i="13" s="1"/>
  <c r="G11" i="13"/>
  <c r="F9" i="11"/>
  <c r="F45" i="11" s="1"/>
  <c r="G19" i="8" s="1"/>
  <c r="X41" i="3"/>
  <c r="O10" i="13" s="1"/>
  <c r="D9" i="11"/>
  <c r="D45" i="11" s="1"/>
  <c r="E19" i="8" s="1"/>
  <c r="E41" i="3"/>
  <c r="K15" i="13" s="1"/>
  <c r="G9" i="11"/>
  <c r="G45" i="11" s="1"/>
  <c r="H19" i="8" s="1"/>
  <c r="AB41" i="3"/>
  <c r="O11" i="13" s="1"/>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H9" i="11"/>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0" i="8" s="1"/>
  <c r="J9" i="11"/>
  <c r="J45" i="11" s="1"/>
  <c r="F20" i="8" s="1"/>
  <c r="L41" i="3"/>
  <c r="Y41" i="3"/>
  <c r="O26" i="13" s="1"/>
  <c r="K9" i="11"/>
  <c r="K45" i="11" s="1"/>
  <c r="G20" i="8" s="1"/>
  <c r="K41" i="3"/>
  <c r="F32" i="13" s="1"/>
  <c r="I9" i="11"/>
  <c r="I45" i="11" s="1"/>
  <c r="E20" i="8" s="1"/>
  <c r="L9" i="11"/>
  <c r="L45" i="11" s="1"/>
  <c r="H20" i="8" s="1"/>
  <c r="AC41" i="3"/>
  <c r="O27" i="13" s="1"/>
  <c r="N41" i="3" l="1"/>
  <c r="F33" i="13"/>
  <c r="G38" i="13" s="1"/>
  <c r="O12" i="3" l="1"/>
  <c r="O9" i="3"/>
  <c r="O21" i="3"/>
  <c r="O26" i="3"/>
  <c r="P26" i="3" s="1"/>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O5" i="3"/>
  <c r="O15" i="3"/>
  <c r="P24" i="3" l="1"/>
  <c r="Q24" i="3"/>
  <c r="Q13" i="3"/>
  <c r="P13" i="3"/>
  <c r="P18" i="3"/>
  <c r="Q18" i="3"/>
  <c r="Q25" i="3"/>
  <c r="P25" i="3"/>
  <c r="P33" i="3"/>
  <c r="Q33" i="3"/>
  <c r="Q15" i="3"/>
  <c r="P15" i="3"/>
  <c r="Q6" i="3"/>
  <c r="P6" i="3"/>
  <c r="Q38" i="3"/>
  <c r="P38" i="3"/>
  <c r="Q28" i="3"/>
  <c r="P28" i="3"/>
  <c r="Q16" i="3"/>
  <c r="P16" i="3"/>
  <c r="Q30" i="3"/>
  <c r="P30" i="3"/>
  <c r="Q20" i="3"/>
  <c r="P20" i="3"/>
  <c r="Q36" i="3"/>
  <c r="P3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1" i="8" s="1"/>
  <c r="R9" i="11"/>
  <c r="R45" i="11"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D18" i="8" l="1"/>
  <c r="D22" i="8" s="1"/>
  <c r="V41" i="3"/>
  <c r="V9" i="11"/>
  <c r="V45" i="11" s="1"/>
  <c r="H18" i="8" s="1"/>
  <c r="Q45" i="11"/>
  <c r="H21" i="8" s="1"/>
  <c r="W41" i="3"/>
  <c r="P45" i="11"/>
  <c r="G21" i="8" s="1"/>
  <c r="U9" i="11"/>
  <c r="U45" i="11" s="1"/>
  <c r="G18" i="8" s="1"/>
  <c r="O45" i="11"/>
  <c r="F21" i="8" s="1"/>
  <c r="T9" i="11"/>
  <c r="T45" i="11" s="1"/>
  <c r="F18" i="8" s="1"/>
  <c r="AE41" i="3"/>
  <c r="N45" i="11"/>
  <c r="E21" i="8" s="1"/>
  <c r="S9" i="11"/>
  <c r="S45" i="11" s="1"/>
  <c r="E18" i="8" s="1"/>
  <c r="AA41" i="3"/>
</calcChain>
</file>

<file path=xl/sharedStrings.xml><?xml version="1.0" encoding="utf-8"?>
<sst xmlns="http://schemas.openxmlformats.org/spreadsheetml/2006/main" count="900" uniqueCount="314">
  <si>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</si>
  <si>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</si>
  <si>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</si>
  <si>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</si>
  <si>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</si>
  <si>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</si>
  <si>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</si>
  <si>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</si>
  <si>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</si>
  <si>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</si>
  <si>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</si>
  <si>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</si>
  <si>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</si>
  <si>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</si>
  <si>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</si>
  <si>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</si>
  <si>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</si>
  <si>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</si>
  <si>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</si>
  <si>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</si>
  <si>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</si>
  <si>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</si>
  <si>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</si>
  <si>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</si>
  <si>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</si>
  <si>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</si>
  <si>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</si>
  <si>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</si>
  <si>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</si>
  <si>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</si>
  <si>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</si>
  <si>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</si>
  <si>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</si>
  <si>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</si>
  <si>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</si>
  <si>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</si>
  <si>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</si>
  <si>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</si>
  <si>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</si>
  <si>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</si>
  <si>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</si>
  <si>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</si>
  <si>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</si>
  <si>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</si>
  <si>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</si>
  <si>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</si>
  <si>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</si>
  <si>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</si>
  <si>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</si>
  <si>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</si>
  <si>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</si>
  <si>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</si>
  <si>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</si>
  <si>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</si>
  <si>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</si>
  <si>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</si>
  <si>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</si>
  <si>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</si>
  <si>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</si>
  <si>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</si>
  <si>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</si>
  <si>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</si>
  <si>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</si>
  <si>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</si>
  <si>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</si>
  <si>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</si>
  <si>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</si>
  <si>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</si>
  <si>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</si>
  <si>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</si>
  <si>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</si>
  <si>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</si>
  <si>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</si>
  <si>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就業誘
発者数</t>
    <phoneticPr fontId="8"/>
  </si>
  <si>
    <t>雇用誘
発者数</t>
    <phoneticPr fontId="8"/>
  </si>
  <si>
    <t>A</t>
    <phoneticPr fontId="8"/>
  </si>
  <si>
    <t>K</t>
    <phoneticPr fontId="8"/>
  </si>
  <si>
    <t>L=(D+J)×K</t>
    <phoneticPr fontId="8"/>
  </si>
  <si>
    <t>B+H+P</t>
    <phoneticPr fontId="8"/>
  </si>
  <si>
    <t>C+I+Q</t>
    <phoneticPr fontId="8"/>
  </si>
  <si>
    <t>D+J+R</t>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</si>
  <si>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</si>
  <si>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</si>
  <si>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</si>
  <si>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</si>
  <si>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</si>
  <si>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</si>
  <si>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</si>
  <si>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8"/>
  </si>
  <si>
    <t>H×従業係数</t>
    <rPh sb="2" eb="4">
      <t>ジュウギョウ</t>
    </rPh>
    <rPh sb="4" eb="6">
      <t>ケイスウ</t>
    </rPh>
    <phoneticPr fontId="8"/>
  </si>
  <si>
    <t>P×従業係数</t>
    <rPh sb="2" eb="4">
      <t>ジュウギョウ</t>
    </rPh>
    <rPh sb="4" eb="6">
      <t>ケイスウ</t>
    </rPh>
    <phoneticPr fontId="8"/>
  </si>
  <si>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</si>
  <si>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</si>
  <si>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</si>
  <si>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</si>
  <si>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</si>
  <si>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</si>
  <si>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</si>
  <si>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</si>
  <si>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</si>
  <si>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</si>
  <si>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</si>
  <si>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</si>
  <si>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</si>
  <si>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</si>
  <si>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</si>
  <si>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</si>
  <si>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</si>
  <si>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</si>
  <si>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</si>
  <si>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</si>
  <si>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</si>
  <si>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</si>
  <si>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</si>
  <si>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</si>
  <si>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</si>
  <si>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</si>
  <si>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</si>
  <si>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</si>
  <si>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</si>
  <si>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</si>
  <si>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</si>
  <si>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</si>
  <si>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</si>
  <si>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</si>
  <si>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</si>
  <si>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</si>
  <si>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</si>
  <si>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</si>
  <si>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</si>
  <si>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</si>
  <si>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</si>
  <si>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</si>
  <si>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</si>
  <si>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</si>
  <si>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</si>
  <si>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</si>
  <si>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</si>
  <si>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</si>
  <si>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</si>
  <si>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</si>
  <si>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</si>
  <si>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</si>
  <si>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</si>
  <si>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</si>
  <si>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</si>
  <si>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</si>
  <si>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</si>
  <si>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</si>
  <si>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</si>
  <si>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</si>
  <si>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</si>
  <si>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</si>
  <si>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</si>
  <si>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</si>
  <si>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</si>
  <si>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</si>
  <si>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</si>
  <si>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</si>
  <si>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</si>
  <si>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</si>
  <si>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</si>
  <si>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</si>
  <si>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</si>
  <si>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</si>
  <si>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</si>
  <si>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</si>
  <si>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</si>
  <si>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</si>
  <si>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</si>
  <si>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</si>
  <si>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</si>
  <si>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部門別発生需要額</t>
    <rPh sb="0" eb="3">
      <t>ブモンベツ</t>
    </rPh>
    <rPh sb="3" eb="5">
      <t>ハッセイ</t>
    </rPh>
    <rPh sb="5" eb="8">
      <t>ジュヨウガク</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</si>
  <si>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</si>
  <si>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</si>
  <si>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</si>
  <si>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</si>
  <si>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1"/>
  </si>
  <si>
    <t>係数単位調整</t>
    <rPh sb="0" eb="2">
      <t>ケイスウ</t>
    </rPh>
    <phoneticPr fontId="11"/>
  </si>
  <si>
    <t>億円</t>
  </si>
  <si>
    <t>百万円</t>
  </si>
  <si>
    <t>万円</t>
  </si>
  <si>
    <t>千円</t>
  </si>
  <si>
    <t>円</t>
  </si>
  <si>
    <t>単位：</t>
    <rPh sb="0" eb="2">
      <t>タンイ</t>
    </rPh>
    <phoneticPr fontId="5"/>
  </si>
  <si>
    <t>電話：097-506-2442　FAX：097-506-1727</t>
    <rPh sb="0" eb="2">
      <t>デンワ</t>
    </rPh>
    <phoneticPr fontId="5"/>
  </si>
  <si>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</si>
  <si>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</si>
  <si>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</si>
  <si>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</si>
  <si>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</si>
  <si>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</si>
  <si>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</si>
  <si>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</si>
  <si>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</si>
  <si>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</si>
  <si>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1"/>
  </si>
  <si>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</si>
  <si>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</si>
  <si>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</si>
  <si>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</si>
  <si>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</si>
  <si>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</si>
  <si>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</si>
  <si>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</si>
  <si>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</si>
  <si>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</si>
  <si>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</si>
  <si>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</si>
  <si>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</si>
  <si>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</si>
  <si>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</si>
  <si>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</si>
  <si>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</si>
  <si>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</si>
  <si>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</si>
  <si>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</si>
  <si>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</si>
  <si>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</si>
  <si>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</si>
  <si>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</si>
  <si>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</si>
  <si>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</si>
  <si>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</si>
  <si>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</si>
  <si>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</si>
  <si>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</si>
  <si>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</si>
  <si>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</si>
  <si>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</si>
  <si>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</si>
  <si>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</si>
  <si>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</si>
  <si>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</si>
  <si>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</si>
  <si>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</si>
  <si>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</si>
  <si>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</si>
  <si>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</si>
  <si>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</si>
  <si>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</si>
  <si>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</si>
  <si>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</si>
  <si>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</si>
  <si>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</si>
  <si>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</si>
  <si>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</si>
  <si>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</si>
  <si>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</si>
  <si>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</si>
  <si>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</si>
  <si>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</si>
  <si>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</si>
  <si>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●生産増加（36部門）</t>
    <rPh sb="1" eb="3">
      <t>セイサン</t>
    </rPh>
    <rPh sb="3" eb="5">
      <t>ゾウカ</t>
    </rPh>
    <rPh sb="8" eb="10">
      <t>ブモン</t>
    </rPh>
    <phoneticPr fontId="5"/>
  </si>
  <si>
    <t>外生化した逆行列係数表 （36部門表）</t>
    <rPh sb="0" eb="2">
      <t>ガイセイ</t>
    </rPh>
    <rPh sb="2" eb="3">
      <t>カ</t>
    </rPh>
    <rPh sb="5" eb="8">
      <t>ギャクギョウレツ</t>
    </rPh>
    <rPh sb="8" eb="11">
      <t>ケイスウヒョウ</t>
    </rPh>
    <rPh sb="15" eb="17">
      <t>ブモン</t>
    </rPh>
    <phoneticPr fontId="5"/>
  </si>
  <si>
    <t>自交点で除した逆行列係数</t>
    <rPh sb="0" eb="1">
      <t>ジ</t>
    </rPh>
    <rPh sb="1" eb="3">
      <t>コウテン</t>
    </rPh>
    <rPh sb="4" eb="5">
      <t>ジョ</t>
    </rPh>
    <rPh sb="7" eb="10">
      <t>ギャクギョウレツ</t>
    </rPh>
    <rPh sb="10" eb="12">
      <t>ケイスウ</t>
    </rPh>
    <phoneticPr fontId="38"/>
  </si>
  <si>
    <t>第1次生産誘発額</t>
    <rPh sb="0" eb="1">
      <t>ダイ</t>
    </rPh>
    <rPh sb="2" eb="3">
      <t>ジ</t>
    </rPh>
    <rPh sb="3" eb="5">
      <t>セイサン</t>
    </rPh>
    <rPh sb="5" eb="7">
      <t>ユウハツ</t>
    </rPh>
    <rPh sb="7" eb="8">
      <t>ガク</t>
    </rPh>
    <phoneticPr fontId="5"/>
  </si>
  <si>
    <t>合計</t>
    <rPh sb="0" eb="2">
      <t>ゴウケイ</t>
    </rPh>
    <phoneticPr fontId="38"/>
  </si>
  <si>
    <t>生産増加額</t>
    <rPh sb="0" eb="2">
      <t>セイサン</t>
    </rPh>
    <rPh sb="2" eb="4">
      <t>ゾウカ</t>
    </rPh>
    <rPh sb="4" eb="5">
      <t>ガク</t>
    </rPh>
    <phoneticPr fontId="38"/>
  </si>
  <si>
    <t>生産増加額</t>
    <rPh sb="0" eb="2">
      <t>セイサン</t>
    </rPh>
    <rPh sb="2" eb="4">
      <t>ゾウカ</t>
    </rPh>
    <rPh sb="4" eb="5">
      <t>ガク</t>
    </rPh>
    <phoneticPr fontId="8"/>
  </si>
  <si>
    <t>B=A</t>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</si>
  <si>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</si>
  <si>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H=E-B</t>
    <phoneticPr fontId="8"/>
  </si>
  <si>
    <t>E=外生化逆行列係数×B</t>
    <phoneticPr fontId="5"/>
  </si>
  <si>
    <t>経済波及効果分析ツール⑥　生産増加（36部門）</t>
    <rPh sb="0" eb="2">
      <t>ケイザイ</t>
    </rPh>
    <rPh sb="2" eb="4">
      <t>ハキュウ</t>
    </rPh>
    <rPh sb="4" eb="6">
      <t>コウカ</t>
    </rPh>
    <rPh sb="6" eb="8">
      <t>ブンセキ</t>
    </rPh>
    <rPh sb="13" eb="15">
      <t>セイサン</t>
    </rPh>
    <rPh sb="15" eb="17">
      <t>ゾウカ</t>
    </rPh>
    <rPh sb="20" eb="22">
      <t>ブモン</t>
    </rPh>
    <phoneticPr fontId="5"/>
  </si>
  <si>
    <t>生産増加額</t>
    <rPh sb="0" eb="2">
      <t>セイサン</t>
    </rPh>
    <rPh sb="2" eb="4">
      <t>ゾウカ</t>
    </rPh>
    <rPh sb="4" eb="5">
      <t>ガク</t>
    </rPh>
    <phoneticPr fontId="2"/>
  </si>
  <si>
    <t>億円</t>
    <rPh sb="0" eb="2">
      <t>オクエン</t>
    </rPh>
    <phoneticPr fontId="5"/>
  </si>
  <si>
    <t>生産増加額</t>
    <rPh sb="0" eb="2">
      <t>セイサン</t>
    </rPh>
    <rPh sb="2" eb="5">
      <t>ゾウカガク</t>
    </rPh>
    <phoneticPr fontId="5"/>
  </si>
  <si>
    <t>生産増加額</t>
    <rPh sb="0" eb="2">
      <t>セイサン</t>
    </rPh>
    <rPh sb="2" eb="4">
      <t>ゾウカ</t>
    </rPh>
    <rPh sb="4" eb="5">
      <t>ガク</t>
    </rPh>
    <phoneticPr fontId="5"/>
  </si>
  <si>
    <t>　×　外生化逆行列係数</t>
    <rPh sb="3" eb="5">
      <t>ガイセイ</t>
    </rPh>
    <rPh sb="5" eb="6">
      <t>カ</t>
    </rPh>
    <rPh sb="6" eb="9">
      <t>ギャクギョウレツ</t>
    </rPh>
    <rPh sb="9" eb="11">
      <t>ケイスウ</t>
    </rPh>
    <phoneticPr fontId="5"/>
  </si>
  <si>
    <t>生産増加額の入力</t>
    <rPh sb="0" eb="2">
      <t>セイサン</t>
    </rPh>
    <rPh sb="2" eb="4">
      <t>ゾウカ</t>
    </rPh>
    <rPh sb="4" eb="5">
      <t>ガク</t>
    </rPh>
    <rPh sb="6" eb="8">
      <t>ニュウリョク</t>
    </rPh>
    <phoneticPr fontId="5"/>
  </si>
  <si>
    <t>3)</t>
    <phoneticPr fontId="5"/>
  </si>
  <si>
    <t>5)</t>
    <phoneticPr fontId="5"/>
  </si>
  <si>
    <t>7）</t>
    <phoneticPr fontId="5"/>
  </si>
  <si>
    <t>生産増加額を該当する産業部門に直接入力します。なお、生産増加額は生産者価格を前提としています。</t>
    <rPh sb="0" eb="2">
      <t>セイサン</t>
    </rPh>
    <rPh sb="2" eb="4">
      <t>ゾウカ</t>
    </rPh>
    <rPh sb="4" eb="5">
      <t>ガク</t>
    </rPh>
    <rPh sb="6" eb="8">
      <t>ガイトウ</t>
    </rPh>
    <rPh sb="10" eb="12">
      <t>サンギョウ</t>
    </rPh>
    <rPh sb="12" eb="14">
      <t>ブモン</t>
    </rPh>
    <rPh sb="15" eb="17">
      <t>チョクセツ</t>
    </rPh>
    <rPh sb="17" eb="19">
      <t>ニュウリョク</t>
    </rPh>
    <rPh sb="26" eb="28">
      <t>セイサン</t>
    </rPh>
    <rPh sb="28" eb="30">
      <t>ゾウカ</t>
    </rPh>
    <rPh sb="30" eb="31">
      <t>ガク</t>
    </rPh>
    <rPh sb="32" eb="35">
      <t>セイサンシャ</t>
    </rPh>
    <rPh sb="35" eb="37">
      <t>カカク</t>
    </rPh>
    <rPh sb="38" eb="40">
      <t>ゼンテイ</t>
    </rPh>
    <phoneticPr fontId="5"/>
  </si>
  <si>
    <t xml:space="preserve"> －直接効果</t>
    <rPh sb="2" eb="4">
      <t>チョクセツ</t>
    </rPh>
    <rPh sb="4" eb="6">
      <t>コウカ</t>
    </rPh>
    <phoneticPr fontId="5"/>
  </si>
  <si>
    <t xml:space="preserve">ある産業の生産額が増加した場合において、県内の他部門への経済波及効果について、推計します。
</t>
    <rPh sb="2" eb="4">
      <t>サンギョウ</t>
    </rPh>
    <rPh sb="5" eb="7">
      <t>セイサン</t>
    </rPh>
    <rPh sb="7" eb="8">
      <t>ガク</t>
    </rPh>
    <rPh sb="9" eb="11">
      <t>ゾウカ</t>
    </rPh>
    <rPh sb="13" eb="15">
      <t>バアイ</t>
    </rPh>
    <rPh sb="20" eb="22">
      <t>ケンナイ</t>
    </rPh>
    <rPh sb="23" eb="24">
      <t>ホカ</t>
    </rPh>
    <rPh sb="24" eb="26">
      <t>ブモン</t>
    </rPh>
    <rPh sb="28" eb="30">
      <t>ケイザイ</t>
    </rPh>
    <rPh sb="30" eb="32">
      <t>ハキュウ</t>
    </rPh>
    <rPh sb="32" eb="34">
      <t>コウカ</t>
    </rPh>
    <rPh sb="39" eb="41">
      <t>スイケイ</t>
    </rPh>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</si>
  <si>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</si>
  <si>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（例）輸送機械部門の生産額が100億円増加する場合の県内他部門への経済効果</t>
    <rPh sb="1" eb="2">
      <t>レイ</t>
    </rPh>
    <rPh sb="3" eb="5">
      <t>ユソウ</t>
    </rPh>
    <rPh sb="5" eb="7">
      <t>キカイ</t>
    </rPh>
    <rPh sb="7" eb="9">
      <t>ブモン</t>
    </rPh>
    <rPh sb="10" eb="12">
      <t>セイサン</t>
    </rPh>
    <rPh sb="12" eb="13">
      <t>ガク</t>
    </rPh>
    <rPh sb="17" eb="19">
      <t>オクエン</t>
    </rPh>
    <rPh sb="19" eb="21">
      <t>ゾウカ</t>
    </rPh>
    <rPh sb="23" eb="25">
      <t>バアイ</t>
    </rPh>
    <rPh sb="26" eb="28">
      <t>ケンナイ</t>
    </rPh>
    <rPh sb="28" eb="31">
      <t>タブモン</t>
    </rPh>
    <rPh sb="33" eb="35">
      <t>ケイザイ</t>
    </rPh>
    <rPh sb="35" eb="37">
      <t>コウカ</t>
    </rPh>
    <phoneticPr fontId="5"/>
  </si>
  <si>
    <t>直接効果（生産増加額）</t>
    <rPh sb="0" eb="2">
      <t>チョクセツ</t>
    </rPh>
    <rPh sb="2" eb="4">
      <t>コウカ</t>
    </rPh>
    <rPh sb="5" eb="7">
      <t>セイサン</t>
    </rPh>
    <rPh sb="7" eb="9">
      <t>ゾウカ</t>
    </rPh>
    <rPh sb="9" eb="10">
      <t>ガク</t>
    </rPh>
    <phoneticPr fontId="8"/>
  </si>
  <si>
    <t>直接効果　＋　第1次間接波及効果</t>
    <rPh sb="0" eb="2">
      <t>チョクセツ</t>
    </rPh>
    <rPh sb="2" eb="4">
      <t>コウカ</t>
    </rPh>
    <rPh sb="7" eb="8">
      <t>ダイ</t>
    </rPh>
    <rPh sb="9" eb="10">
      <t>ジ</t>
    </rPh>
    <rPh sb="10" eb="12">
      <t>カンセツ</t>
    </rPh>
    <rPh sb="12" eb="14">
      <t>ハキュウ</t>
    </rPh>
    <rPh sb="14" eb="16">
      <t>コウカ</t>
    </rPh>
    <phoneticPr fontId="5"/>
  </si>
  <si>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</si>
  <si>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</si>
  <si>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</si>
  <si>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</si>
  <si>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</si>
  <si>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</si>
  <si>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1　分析テーマを入力してください。</t>
    <rPh sb="2" eb="4">
      <t>ブンセキ</t>
    </rPh>
    <rPh sb="8" eb="10">
      <t>ニュウリョク</t>
    </rPh>
    <phoneticPr fontId="5"/>
  </si>
  <si>
    <t>3　与件データ（生産増加額）を入力してください。</t>
    <rPh sb="2" eb="4">
      <t>ヨケン</t>
    </rPh>
    <rPh sb="8" eb="10">
      <t>セイサン</t>
    </rPh>
    <rPh sb="10" eb="12">
      <t>ゾウカ</t>
    </rPh>
    <rPh sb="12" eb="13">
      <t>ガク</t>
    </rPh>
    <rPh sb="15" eb="17">
      <t>ニュウリョク</t>
    </rPh>
    <phoneticPr fontId="5"/>
  </si>
  <si>
    <t>4　消費転換係数を入力してください。</t>
    <rPh sb="2" eb="4">
      <t>ショウヒ</t>
    </rPh>
    <rPh sb="4" eb="6">
      <t>テンカン</t>
    </rPh>
    <rPh sb="6" eb="8">
      <t>ケイスウ</t>
    </rPh>
    <rPh sb="9" eb="11">
      <t>ニュウリョク</t>
    </rPh>
    <phoneticPr fontId="5"/>
  </si>
  <si>
    <t>2　金額の表示単位をプルダウンで選択してください。</t>
    <rPh sb="2" eb="4">
      <t>キンガク</t>
    </rPh>
    <rPh sb="5" eb="7">
      <t>ヒョウジ</t>
    </rPh>
    <rPh sb="7" eb="9">
      <t>タンイ</t>
    </rPh>
    <rPh sb="16" eb="18">
      <t>センタク</t>
    </rPh>
    <phoneticPr fontId="5"/>
  </si>
  <si>
    <t xml:space="preserve"> × 就業係数</t>
    <rPh sb="3" eb="5">
      <t>シュウギョウ</t>
    </rPh>
    <rPh sb="5" eb="7">
      <t>ケイスウ</t>
    </rPh>
    <phoneticPr fontId="5"/>
  </si>
  <si>
    <t>就業誘発者数</t>
    <rPh sb="0" eb="2">
      <t>シュウギョウ</t>
    </rPh>
    <rPh sb="2" eb="4">
      <t>ユウハツ</t>
    </rPh>
    <rPh sb="4" eb="5">
      <t>シャ</t>
    </rPh>
    <rPh sb="5" eb="6">
      <t>スウ</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</si>
  <si>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</si>
  <si>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</si>
  <si>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</si>
  <si>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生産増加額に対する波及倍率</t>
    <rPh sb="0" eb="2">
      <t>セイサン</t>
    </rPh>
    <rPh sb="2" eb="4">
      <t>ゾウカ</t>
    </rPh>
    <rPh sb="4" eb="5">
      <t>ガク</t>
    </rPh>
    <rPh sb="6" eb="7">
      <t>タイ</t>
    </rPh>
    <rPh sb="9" eb="11">
      <t>ハキュウ</t>
    </rPh>
    <rPh sb="11" eb="13">
      <t>バイリツ</t>
    </rPh>
    <phoneticPr fontId="8"/>
  </si>
  <si>
    <t>平成27年（2015年）大分県産業連関表　経済波及効果分析ツール⑥</t>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</si>
  <si>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86" eb="188">
      <t>オオイタ</t>
    </rPh>
    <phoneticPr fontId="3"/>
  </si>
  <si>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</si>
  <si>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総務省の家計調査に基づて勤労者世帯の消費支出を実収入で割った値を消費転換係数として例示（平成～年までの各年値データとその平均値データ）しています。</t>
    <phoneticPr fontId="5"/>
  </si>
  <si>
    <t>　このツールは、最終需要の変化に伴う生産誘発額を求めるものではなく、生産額そのものの変化による波及効果分析を行うものです。
　平成27年大分県産業連関表（36部門）の逆行列係数において、各産業部門の自交点係数で除した逆行列係数をもとに生産誘発額を求める方法を採用しています。</t>
    <rPh sb="8" eb="10">
      <t>サイシュウ</t>
    </rPh>
    <rPh sb="10" eb="12">
      <t>ジュヨウ</t>
    </rPh>
    <rPh sb="13" eb="15">
      <t>ヘンカ</t>
    </rPh>
    <rPh sb="16" eb="17">
      <t>トモナ</t>
    </rPh>
    <rPh sb="18" eb="20">
      <t>セイサン</t>
    </rPh>
    <rPh sb="20" eb="22">
      <t>ユウハツ</t>
    </rPh>
    <rPh sb="22" eb="23">
      <t>ガク</t>
    </rPh>
    <rPh sb="24" eb="25">
      <t>モト</t>
    </rPh>
    <rPh sb="34" eb="37">
      <t>セイサンガク</t>
    </rPh>
    <rPh sb="42" eb="44">
      <t>ヘンカ</t>
    </rPh>
    <rPh sb="47" eb="49">
      <t>ハキュウ</t>
    </rPh>
    <rPh sb="49" eb="51">
      <t>コウカ</t>
    </rPh>
    <rPh sb="51" eb="53">
      <t>ブンセキ</t>
    </rPh>
    <rPh sb="54" eb="55">
      <t>オコナ</t>
    </rPh>
    <rPh sb="63" eb="65">
      <t>ヘイセイ</t>
    </rPh>
    <rPh sb="67" eb="68">
      <t>ネン</t>
    </rPh>
    <rPh sb="68" eb="71">
      <t>オオイタケン</t>
    </rPh>
    <rPh sb="71" eb="73">
      <t>サンギョウ</t>
    </rPh>
    <rPh sb="73" eb="75">
      <t>レンカン</t>
    </rPh>
    <rPh sb="75" eb="76">
      <t>ヒョウ</t>
    </rPh>
    <rPh sb="79" eb="81">
      <t>ブモン</t>
    </rPh>
    <rPh sb="83" eb="86">
      <t>ギャクギョウレツ</t>
    </rPh>
    <rPh sb="86" eb="88">
      <t>ケイスウ</t>
    </rPh>
    <rPh sb="93" eb="96">
      <t>カクサンギョウ</t>
    </rPh>
    <rPh sb="96" eb="98">
      <t>ブモン</t>
    </rPh>
    <rPh sb="99" eb="100">
      <t>ジ</t>
    </rPh>
    <rPh sb="100" eb="102">
      <t>コウテン</t>
    </rPh>
    <rPh sb="102" eb="104">
      <t>ケイスウ</t>
    </rPh>
    <rPh sb="105" eb="106">
      <t>ジョ</t>
    </rPh>
    <rPh sb="108" eb="111">
      <t>ギャクギョウレツ</t>
    </rPh>
    <rPh sb="111" eb="113">
      <t>ケイスウ</t>
    </rPh>
    <rPh sb="117" eb="119">
      <t>セイサン</t>
    </rPh>
    <rPh sb="119" eb="121">
      <t>ユウハツ</t>
    </rPh>
    <rPh sb="121" eb="122">
      <t>ガク</t>
    </rPh>
    <rPh sb="123" eb="124">
      <t>モト</t>
    </rPh>
    <rPh sb="126" eb="128">
      <t>ホウホウ</t>
    </rPh>
    <rPh sb="129" eb="131">
      <t>サイヨウ</t>
    </rPh>
    <phoneticPr fontId="5"/>
  </si>
  <si>
    <t>平成27年（2015年）大分県産業連関表</t>
  </si>
  <si>
    <t>投入係数表 （36部門表）</t>
  </si>
  <si>
    <t>（参考）賃金・棒給</t>
  </si>
  <si>
    <t>（参考）</t>
  </si>
  <si>
    <t>家計消費支出</t>
  </si>
  <si>
    <t>出典：平成27年大分県産業連関表</t>
    <rPh sb="0" eb="2">
      <t>シュッテン</t>
    </rPh>
    <rPh sb="3" eb="5">
      <t>ヘイセイ</t>
    </rPh>
    <rPh sb="7" eb="8">
      <t>ネン</t>
    </rPh>
    <rPh sb="8" eb="11">
      <t>オオイタケン</t>
    </rPh>
    <rPh sb="11" eb="13">
      <t>サンギョウ</t>
    </rPh>
    <rPh sb="13" eb="16">
      <t>レンカンヒョウ</t>
    </rPh>
    <phoneticPr fontId="5"/>
  </si>
  <si>
    <t>平成27年（2015年）</t>
  </si>
  <si>
    <t>平成28年（2016年）</t>
  </si>
  <si>
    <t>平成29年（2017年）</t>
  </si>
  <si>
    <t>平成30年（2018年）</t>
  </si>
  <si>
    <t>令和元年（2019年）</t>
  </si>
  <si>
    <t>上記平均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</si>
</sst>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s>
  <fonts count="50" x14ac:knownFonts="1">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s>
  <borders count="10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s>
  <cellStyleXfs count="4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63" applyNumberFormat="0" applyAlignment="0" applyProtection="0">
      <alignment vertical="center"/>
    </xf>
    <xf numFmtId="0" fontId="16" fillId="27" borderId="0" applyNumberFormat="0" applyBorder="0" applyAlignment="0" applyProtection="0">
      <alignment vertical="center"/>
    </xf>
    <xf numFmtId="0" fontId="12" fillId="28" borderId="64" applyNumberFormat="0" applyFont="0" applyAlignment="0" applyProtection="0">
      <alignment vertical="center"/>
    </xf>
    <xf numFmtId="0" fontId="17" fillId="0" borderId="65" applyNumberFormat="0" applyFill="0" applyAlignment="0" applyProtection="0">
      <alignment vertical="center"/>
    </xf>
    <xf numFmtId="0" fontId="18" fillId="29" borderId="0" applyNumberFormat="0" applyBorder="0" applyAlignment="0" applyProtection="0">
      <alignment vertical="center"/>
    </xf>
    <xf numFmtId="0" fontId="19" fillId="30" borderId="66" applyNumberFormat="0" applyAlignment="0" applyProtection="0">
      <alignment vertical="center"/>
    </xf>
    <xf numFmtId="0" fontId="20" fillId="0" borderId="0" applyNumberForma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0" borderId="71" applyNumberFormat="0" applyAlignment="0" applyProtection="0">
      <alignment vertical="center"/>
    </xf>
    <xf numFmtId="0" fontId="26" fillId="0" borderId="0" applyNumberFormat="0" applyFill="0" applyBorder="0" applyAlignment="0" applyProtection="0">
      <alignment vertical="center"/>
    </xf>
    <xf numFmtId="0" fontId="27" fillId="31" borderId="66" applyNumberFormat="0" applyAlignment="0" applyProtection="0">
      <alignment vertical="center"/>
    </xf>
    <xf numFmtId="0" fontId="10" fillId="0" borderId="0">
      <alignment vertical="center"/>
    </xf>
    <xf numFmtId="0" fontId="7" fillId="0" borderId="0"/>
    <xf numFmtId="0" fontId="9" fillId="0" borderId="0"/>
    <xf numFmtId="0" fontId="28" fillId="32" borderId="0" applyNumberFormat="0" applyBorder="0" applyAlignment="0" applyProtection="0">
      <alignment vertical="center"/>
    </xf>
    <xf numFmtId="0" fontId="1" fillId="0" borderId="0">
      <alignment vertical="center"/>
    </xf>
  </cellStyleXfs>
  <cellXfs count="464">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18" xfId="42" applyNumberFormat="1" applyFont="1" applyFill="1" applyBorder="1" applyAlignment="1">
      <alignment horizontal="center" vertical="center" wrapText="1"/>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0" fillId="0" borderId="0" xfId="43" applyNumberFormat="1" applyFont="1" applyAlignment="1">
      <alignment vertical="center"/>
    </xf>
    <xf numFmtId="177" fontId="31" fillId="0" borderId="0" xfId="0" applyNumberFormat="1" applyFont="1">
      <alignment vertical="center"/>
    </xf>
    <xf numFmtId="177" fontId="30" fillId="0" borderId="0" xfId="0" applyNumberFormat="1" applyFont="1" applyBorder="1" applyAlignment="1">
      <alignment vertical="center"/>
    </xf>
    <xf numFmtId="177" fontId="31" fillId="0" borderId="0" xfId="0" applyNumberFormat="1" applyFont="1" applyAlignment="1">
      <alignment vertical="center"/>
    </xf>
    <xf numFmtId="177" fontId="30" fillId="0" borderId="0" xfId="43" applyNumberFormat="1" applyFont="1" applyBorder="1" applyAlignment="1">
      <alignment vertical="center"/>
    </xf>
    <xf numFmtId="177" fontId="30" fillId="0" borderId="7" xfId="43" applyNumberFormat="1" applyFont="1" applyBorder="1" applyAlignment="1" applyProtection="1">
      <alignment vertical="center"/>
      <protection locked="0"/>
    </xf>
    <xf numFmtId="177" fontId="30" fillId="0" borderId="0" xfId="43" applyNumberFormat="1" applyFont="1" applyAlignment="1">
      <alignment horizontal="right" vertical="center"/>
    </xf>
    <xf numFmtId="177" fontId="30" fillId="0" borderId="7" xfId="43" applyNumberFormat="1" applyFont="1" applyBorder="1" applyAlignment="1">
      <alignment vertical="center"/>
    </xf>
    <xf numFmtId="177" fontId="30" fillId="0" borderId="8" xfId="43" applyNumberFormat="1" applyFont="1" applyBorder="1" applyAlignment="1">
      <alignment vertical="center"/>
    </xf>
    <xf numFmtId="177" fontId="30" fillId="0" borderId="6" xfId="43" applyNumberFormat="1" applyFont="1" applyBorder="1" applyAlignment="1">
      <alignment vertical="center"/>
    </xf>
    <xf numFmtId="177" fontId="30" fillId="0" borderId="0" xfId="43" applyNumberFormat="1" applyFont="1" applyAlignment="1" applyProtection="1">
      <alignment vertical="center"/>
      <protection locked="0"/>
    </xf>
    <xf numFmtId="177" fontId="30" fillId="0" borderId="16" xfId="43" applyNumberFormat="1" applyFont="1" applyBorder="1" applyAlignment="1">
      <alignment vertical="center"/>
    </xf>
    <xf numFmtId="177" fontId="30" fillId="0" borderId="20" xfId="43" applyNumberFormat="1" applyFont="1" applyBorder="1" applyAlignment="1">
      <alignment vertical="center"/>
    </xf>
    <xf numFmtId="177" fontId="30" fillId="0" borderId="17" xfId="43" applyNumberFormat="1" applyFont="1" applyBorder="1" applyAlignment="1">
      <alignment vertical="center"/>
    </xf>
    <xf numFmtId="177" fontId="30" fillId="0" borderId="22" xfId="43" applyNumberFormat="1" applyFont="1" applyBorder="1" applyAlignment="1">
      <alignment horizontal="center" vertical="center"/>
    </xf>
    <xf numFmtId="177" fontId="30" fillId="0" borderId="9" xfId="43" applyNumberFormat="1" applyFont="1" applyBorder="1" applyAlignment="1">
      <alignment vertical="center"/>
    </xf>
    <xf numFmtId="177" fontId="30" fillId="0" borderId="2" xfId="43" applyNumberFormat="1" applyFont="1" applyBorder="1" applyAlignment="1">
      <alignment vertical="center"/>
    </xf>
    <xf numFmtId="177" fontId="30" fillId="0" borderId="2" xfId="43" applyNumberFormat="1" applyFont="1" applyBorder="1" applyAlignment="1">
      <alignment horizontal="center" vertical="center"/>
    </xf>
    <xf numFmtId="177" fontId="30" fillId="0" borderId="18" xfId="43" applyNumberFormat="1" applyFont="1" applyBorder="1" applyAlignment="1">
      <alignment vertical="center"/>
    </xf>
    <xf numFmtId="177" fontId="30" fillId="0" borderId="14" xfId="43" applyNumberFormat="1" applyFont="1" applyBorder="1" applyAlignment="1">
      <alignment vertical="center"/>
    </xf>
    <xf numFmtId="177" fontId="30" fillId="0" borderId="15" xfId="43" applyNumberFormat="1" applyFont="1" applyBorder="1" applyAlignment="1">
      <alignment vertical="center"/>
    </xf>
    <xf numFmtId="177" fontId="30" fillId="0" borderId="14" xfId="43" applyNumberFormat="1" applyFont="1" applyBorder="1" applyAlignment="1">
      <alignment vertical="top"/>
    </xf>
    <xf numFmtId="177" fontId="30" fillId="0" borderId="3" xfId="43" applyNumberFormat="1" applyFont="1" applyBorder="1" applyAlignment="1">
      <alignment vertical="center" wrapText="1"/>
    </xf>
    <xf numFmtId="177" fontId="30" fillId="0" borderId="3" xfId="43" applyNumberFormat="1" applyFont="1" applyBorder="1" applyAlignment="1">
      <alignment vertical="top"/>
    </xf>
    <xf numFmtId="177" fontId="30" fillId="0" borderId="3" xfId="43" applyNumberFormat="1" applyFont="1" applyBorder="1" applyAlignment="1">
      <alignment horizontal="center" vertical="top"/>
    </xf>
    <xf numFmtId="177" fontId="30" fillId="0" borderId="0" xfId="43" applyNumberFormat="1" applyFont="1" applyAlignment="1">
      <alignment vertical="center" shrinkToFit="1"/>
    </xf>
    <xf numFmtId="178" fontId="30" fillId="0" borderId="6" xfId="43" applyNumberFormat="1" applyFont="1" applyBorder="1" applyAlignment="1">
      <alignment vertical="center"/>
    </xf>
    <xf numFmtId="177" fontId="30" fillId="0" borderId="48" xfId="43" applyNumberFormat="1" applyFont="1" applyBorder="1" applyAlignment="1">
      <alignment vertical="center"/>
    </xf>
    <xf numFmtId="177" fontId="31" fillId="0" borderId="9" xfId="0" applyNumberFormat="1" applyFont="1" applyBorder="1">
      <alignment vertical="center"/>
    </xf>
    <xf numFmtId="180" fontId="30" fillId="0" borderId="6" xfId="43" applyNumberFormat="1" applyFont="1" applyBorder="1" applyAlignment="1">
      <alignment vertical="center" shrinkToFit="1"/>
    </xf>
    <xf numFmtId="177" fontId="31"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29" fillId="0" borderId="0" xfId="0" applyFont="1">
      <alignment vertical="center"/>
    </xf>
    <xf numFmtId="177" fontId="29" fillId="0" borderId="0" xfId="0" applyNumberFormat="1" applyFont="1" applyFill="1">
      <alignment vertical="center"/>
    </xf>
    <xf numFmtId="177" fontId="29" fillId="0" borderId="0" xfId="0" applyNumberFormat="1" applyFont="1">
      <alignment vertical="center"/>
    </xf>
    <xf numFmtId="177" fontId="32" fillId="0" borderId="0" xfId="43" applyNumberFormat="1" applyFont="1" applyAlignment="1">
      <alignment vertical="center"/>
    </xf>
    <xf numFmtId="0" fontId="33" fillId="0" borderId="0" xfId="0" applyFont="1" applyAlignment="1">
      <alignment vertical="top"/>
    </xf>
    <xf numFmtId="0" fontId="34" fillId="0" borderId="0" xfId="0" applyFont="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55" xfId="0" applyFont="1" applyBorder="1" applyAlignment="1">
      <alignment vertical="top"/>
    </xf>
    <xf numFmtId="0" fontId="33" fillId="0" borderId="0" xfId="0" applyFont="1" applyBorder="1" applyAlignment="1">
      <alignment vertical="top"/>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5" fillId="0" borderId="0" xfId="43" applyNumberFormat="1" applyFont="1" applyAlignment="1">
      <alignment vertical="center"/>
    </xf>
    <xf numFmtId="177" fontId="6" fillId="33" borderId="20" xfId="42" applyNumberFormat="1" applyFont="1" applyFill="1" applyBorder="1" applyAlignment="1">
      <alignment horizontal="centerContinuous" vertical="center"/>
    </xf>
    <xf numFmtId="177" fontId="6" fillId="34" borderId="7" xfId="42" applyNumberFormat="1" applyFont="1" applyFill="1" applyBorder="1" applyAlignment="1">
      <alignment horizontal="centerContinuous" vertical="center"/>
    </xf>
    <xf numFmtId="177" fontId="6" fillId="34" borderId="8" xfId="42" applyNumberFormat="1" applyFont="1" applyFill="1" applyBorder="1" applyAlignment="1">
      <alignment horizontal="centerContinuous" vertical="center"/>
    </xf>
    <xf numFmtId="177" fontId="6" fillId="34" borderId="22" xfId="42" applyNumberFormat="1" applyFont="1" applyFill="1" applyBorder="1" applyAlignment="1">
      <alignment horizontal="centerContinuous" vertical="center"/>
    </xf>
    <xf numFmtId="177" fontId="6" fillId="35" borderId="7" xfId="42" applyNumberFormat="1" applyFont="1" applyFill="1" applyBorder="1" applyAlignment="1">
      <alignment horizontal="centerContinuous" vertical="center"/>
    </xf>
    <xf numFmtId="177" fontId="6" fillId="35" borderId="8" xfId="42" applyNumberFormat="1" applyFont="1" applyFill="1" applyBorder="1" applyAlignment="1">
      <alignment horizontal="centerContinuous" vertical="center"/>
    </xf>
    <xf numFmtId="177" fontId="6" fillId="0" borderId="17" xfId="42" applyNumberFormat="1" applyFont="1" applyBorder="1" applyAlignment="1">
      <alignment horizontal="center"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177" fontId="6" fillId="0" borderId="62" xfId="42" applyNumberFormat="1" applyFont="1" applyFill="1" applyBorder="1" applyAlignment="1">
      <alignment horizontal="centerContinuous" vertical="center"/>
    </xf>
    <xf numFmtId="0" fontId="0" fillId="0" borderId="0" xfId="0" applyBorder="1" applyAlignment="1">
      <alignment vertical="center"/>
    </xf>
    <xf numFmtId="0" fontId="13" fillId="0" borderId="0" xfId="0" applyFont="1" applyAlignment="1">
      <alignment horizontal="left" vertical="center"/>
    </xf>
    <xf numFmtId="0" fontId="13" fillId="0" borderId="0" xfId="0" applyFont="1">
      <alignment vertical="center"/>
    </xf>
    <xf numFmtId="0" fontId="31" fillId="0" borderId="0" xfId="0" applyFont="1" applyAlignment="1">
      <alignment vertical="center"/>
    </xf>
    <xf numFmtId="0" fontId="31" fillId="0" borderId="15" xfId="0" applyFont="1" applyBorder="1" applyAlignment="1">
      <alignment vertical="center"/>
    </xf>
    <xf numFmtId="0" fontId="30" fillId="0" borderId="15" xfId="0" applyFont="1" applyBorder="1" applyAlignment="1">
      <alignment vertical="center"/>
    </xf>
    <xf numFmtId="0" fontId="31" fillId="0" borderId="3" xfId="0" applyFont="1" applyBorder="1" applyAlignment="1">
      <alignment vertical="center"/>
    </xf>
    <xf numFmtId="0" fontId="31" fillId="0" borderId="6" xfId="0" applyFont="1" applyBorder="1" applyAlignment="1" applyProtection="1">
      <alignment vertical="center"/>
    </xf>
    <xf numFmtId="37" fontId="31" fillId="0" borderId="6" xfId="0" applyNumberFormat="1" applyFont="1" applyBorder="1" applyAlignment="1" applyProtection="1">
      <alignment vertical="center"/>
    </xf>
    <xf numFmtId="39" fontId="31" fillId="0" borderId="6" xfId="0" applyNumberFormat="1" applyFont="1" applyBorder="1" applyAlignment="1" applyProtection="1">
      <alignment vertical="center"/>
    </xf>
    <xf numFmtId="181" fontId="31" fillId="0" borderId="6" xfId="0" applyNumberFormat="1" applyFont="1" applyBorder="1" applyAlignment="1" applyProtection="1">
      <alignment vertical="center"/>
    </xf>
    <xf numFmtId="182" fontId="31"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6" fillId="0" borderId="0" xfId="0" applyFont="1">
      <alignment vertical="center"/>
    </xf>
    <xf numFmtId="0" fontId="37" fillId="0" borderId="0" xfId="0" applyFont="1">
      <alignment vertical="center"/>
    </xf>
    <xf numFmtId="0" fontId="33" fillId="0" borderId="0" xfId="0" applyFont="1" applyAlignment="1">
      <alignment horizontal="left" vertical="top" wrapText="1"/>
    </xf>
    <xf numFmtId="0" fontId="39"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0" fillId="33" borderId="46" xfId="43" applyNumberFormat="1" applyFont="1" applyFill="1" applyBorder="1" applyAlignment="1">
      <alignment vertical="center"/>
    </xf>
    <xf numFmtId="177" fontId="30" fillId="33" borderId="47" xfId="43" applyNumberFormat="1" applyFont="1" applyFill="1" applyBorder="1" applyAlignment="1">
      <alignment vertical="center" shrinkToFit="1"/>
    </xf>
    <xf numFmtId="177" fontId="30" fillId="34" borderId="50" xfId="43" applyNumberFormat="1" applyFont="1" applyFill="1" applyBorder="1" applyAlignment="1">
      <alignment vertical="center"/>
    </xf>
    <xf numFmtId="177" fontId="30" fillId="34" borderId="51" xfId="43" applyNumberFormat="1" applyFont="1" applyFill="1" applyBorder="1" applyAlignment="1">
      <alignment vertical="center" shrinkToFit="1"/>
    </xf>
    <xf numFmtId="177" fontId="30" fillId="35" borderId="49" xfId="43" applyNumberFormat="1" applyFont="1" applyFill="1" applyBorder="1" applyAlignment="1">
      <alignment vertical="center"/>
    </xf>
    <xf numFmtId="177" fontId="30"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0" fillId="0" borderId="14" xfId="0" applyNumberFormat="1" applyBorder="1">
      <alignment vertical="center"/>
    </xf>
    <xf numFmtId="176" fontId="0" fillId="37" borderId="16" xfId="0" applyNumberFormat="1" applyFill="1" applyBorder="1">
      <alignment vertical="center"/>
    </xf>
    <xf numFmtId="176" fontId="0" fillId="37" borderId="20" xfId="0" applyNumberFormat="1" applyFill="1" applyBorder="1">
      <alignment vertical="center"/>
    </xf>
    <xf numFmtId="176" fontId="0" fillId="37" borderId="17" xfId="0" applyNumberFormat="1" applyFill="1" applyBorder="1">
      <alignment vertical="center"/>
    </xf>
    <xf numFmtId="176" fontId="0" fillId="37" borderId="9" xfId="0" applyNumberFormat="1" applyFill="1" applyBorder="1">
      <alignment vertical="center"/>
    </xf>
    <xf numFmtId="176" fontId="0" fillId="37" borderId="0" xfId="0" applyNumberFormat="1" applyFill="1" applyBorder="1">
      <alignment vertical="center"/>
    </xf>
    <xf numFmtId="176" fontId="0" fillId="37" borderId="1" xfId="0" applyNumberFormat="1" applyFill="1" applyBorder="1">
      <alignment vertical="center"/>
    </xf>
    <xf numFmtId="176" fontId="0" fillId="37" borderId="12" xfId="0" applyNumberFormat="1" applyFill="1" applyBorder="1">
      <alignment vertical="center"/>
    </xf>
    <xf numFmtId="176" fontId="0" fillId="37" borderId="13" xfId="0" applyNumberFormat="1" applyFill="1" applyBorder="1">
      <alignment vertical="center"/>
    </xf>
    <xf numFmtId="176" fontId="0" fillId="37" borderId="21" xfId="0" applyNumberFormat="1" applyFill="1" applyBorder="1">
      <alignment vertical="center"/>
    </xf>
    <xf numFmtId="176" fontId="0" fillId="37" borderId="14" xfId="0" applyNumberFormat="1" applyFill="1" applyBorder="1">
      <alignment vertical="center"/>
    </xf>
    <xf numFmtId="176" fontId="0" fillId="37" borderId="15" xfId="0" applyNumberFormat="1" applyFill="1" applyBorder="1">
      <alignment vertical="center"/>
    </xf>
    <xf numFmtId="176" fontId="0" fillId="37" borderId="19" xfId="0" applyNumberFormat="1" applyFill="1" applyBorder="1">
      <alignment vertical="center"/>
    </xf>
    <xf numFmtId="177" fontId="0" fillId="37" borderId="7" xfId="0" applyNumberFormat="1" applyFill="1" applyBorder="1">
      <alignment vertical="center"/>
    </xf>
    <xf numFmtId="177" fontId="0" fillId="37" borderId="8" xfId="0" applyNumberFormat="1" applyFill="1" applyBorder="1">
      <alignment vertical="center"/>
    </xf>
    <xf numFmtId="177" fontId="0" fillId="37" borderId="22" xfId="0" applyNumberFormat="1" applyFill="1" applyBorder="1">
      <alignment vertical="center"/>
    </xf>
    <xf numFmtId="177" fontId="0" fillId="37" borderId="16" xfId="0" applyNumberFormat="1" applyFill="1" applyBorder="1">
      <alignment vertical="center"/>
    </xf>
    <xf numFmtId="177" fontId="0" fillId="37" borderId="20" xfId="0" applyNumberFormat="1" applyFill="1" applyBorder="1">
      <alignment vertical="center"/>
    </xf>
    <xf numFmtId="177" fontId="0" fillId="37" borderId="17" xfId="0" applyNumberFormat="1" applyFill="1" applyBorder="1">
      <alignment vertical="center"/>
    </xf>
    <xf numFmtId="177" fontId="0" fillId="37" borderId="9" xfId="0" applyNumberFormat="1" applyFill="1" applyBorder="1">
      <alignment vertical="center"/>
    </xf>
    <xf numFmtId="177" fontId="0" fillId="37" borderId="0" xfId="0" applyNumberFormat="1" applyFill="1" applyBorder="1">
      <alignment vertical="center"/>
    </xf>
    <xf numFmtId="177" fontId="0" fillId="37" borderId="1" xfId="0" applyNumberFormat="1" applyFill="1" applyBorder="1">
      <alignment vertical="center"/>
    </xf>
    <xf numFmtId="177" fontId="0" fillId="37" borderId="12" xfId="0" applyNumberFormat="1" applyFill="1" applyBorder="1">
      <alignment vertical="center"/>
    </xf>
    <xf numFmtId="177" fontId="0" fillId="37" borderId="13" xfId="0" applyNumberFormat="1" applyFill="1" applyBorder="1">
      <alignment vertical="center"/>
    </xf>
    <xf numFmtId="177" fontId="0" fillId="37" borderId="21" xfId="0" applyNumberFormat="1" applyFill="1" applyBorder="1">
      <alignment vertical="center"/>
    </xf>
    <xf numFmtId="177" fontId="0" fillId="37" borderId="14" xfId="0" applyNumberFormat="1" applyFill="1" applyBorder="1">
      <alignment vertical="center"/>
    </xf>
    <xf numFmtId="177" fontId="0" fillId="37" borderId="15" xfId="0" applyNumberFormat="1" applyFill="1" applyBorder="1">
      <alignment vertical="center"/>
    </xf>
    <xf numFmtId="177" fontId="0" fillId="37" borderId="19" xfId="0" applyNumberFormat="1" applyFill="1" applyBorder="1">
      <alignment vertical="center"/>
    </xf>
    <xf numFmtId="177" fontId="0" fillId="37" borderId="18" xfId="0" applyNumberFormat="1" applyFill="1" applyBorder="1">
      <alignment vertical="center"/>
    </xf>
    <xf numFmtId="177" fontId="0" fillId="37" borderId="2" xfId="0" applyNumberFormat="1" applyFill="1" applyBorder="1">
      <alignment vertical="center"/>
    </xf>
    <xf numFmtId="177" fontId="0" fillId="37" borderId="4" xfId="0" applyNumberFormat="1" applyFill="1" applyBorder="1">
      <alignment vertical="center"/>
    </xf>
    <xf numFmtId="177" fontId="0" fillId="37" borderId="5" xfId="0" applyNumberFormat="1" applyFill="1" applyBorder="1">
      <alignment vertical="center"/>
    </xf>
    <xf numFmtId="177" fontId="0" fillId="37" borderId="6" xfId="0" applyNumberFormat="1" applyFill="1" applyBorder="1">
      <alignment vertical="center"/>
    </xf>
    <xf numFmtId="177" fontId="0" fillId="33" borderId="1" xfId="0" applyNumberFormat="1" applyFill="1" applyBorder="1" applyAlignment="1">
      <alignment vertical="center"/>
    </xf>
    <xf numFmtId="0" fontId="33" fillId="37" borderId="0" xfId="0" applyFont="1" applyFill="1" applyAlignment="1">
      <alignment vertical="top"/>
    </xf>
    <xf numFmtId="0" fontId="40" fillId="37" borderId="0" xfId="0" applyFont="1" applyFill="1" applyAlignment="1">
      <alignment vertical="top"/>
    </xf>
    <xf numFmtId="0" fontId="43" fillId="0" borderId="0" xfId="0" applyFont="1" applyAlignment="1">
      <alignment vertical="top"/>
    </xf>
    <xf numFmtId="0" fontId="44" fillId="0" borderId="0" xfId="0" applyFont="1" applyAlignment="1">
      <alignment vertical="top"/>
    </xf>
    <xf numFmtId="0" fontId="42" fillId="0" borderId="0" xfId="0" applyFont="1" applyAlignment="1">
      <alignment vertical="top" wrapText="1"/>
    </xf>
    <xf numFmtId="0" fontId="45" fillId="0" borderId="0" xfId="0" applyFont="1" applyAlignment="1">
      <alignment vertical="top"/>
    </xf>
    <xf numFmtId="0" fontId="42" fillId="0" borderId="0" xfId="0" applyFont="1" applyAlignment="1">
      <alignment vertical="top"/>
    </xf>
    <xf numFmtId="0" fontId="46" fillId="0" borderId="0" xfId="0" applyFont="1" applyAlignment="1">
      <alignment vertical="top" wrapText="1"/>
    </xf>
    <xf numFmtId="0" fontId="33" fillId="37" borderId="0" xfId="0" applyFont="1" applyFill="1" applyAlignment="1">
      <alignment vertical="center"/>
    </xf>
    <xf numFmtId="0" fontId="33" fillId="0" borderId="0" xfId="0" applyFont="1" applyAlignment="1">
      <alignment vertical="center"/>
    </xf>
    <xf numFmtId="0" fontId="40" fillId="37" borderId="0" xfId="0" applyFont="1" applyFill="1" applyAlignment="1">
      <alignment vertical="center"/>
    </xf>
    <xf numFmtId="0" fontId="41" fillId="37" borderId="0" xfId="0" applyFont="1" applyFill="1" applyAlignment="1">
      <alignment vertical="center"/>
    </xf>
    <xf numFmtId="0" fontId="47" fillId="0" borderId="0" xfId="0" applyNumberFormat="1" applyFont="1">
      <alignment vertical="center"/>
    </xf>
    <xf numFmtId="0" fontId="48" fillId="0" borderId="0" xfId="0" applyFont="1">
      <alignment vertical="center"/>
    </xf>
    <xf numFmtId="0" fontId="49" fillId="0" borderId="0" xfId="0" applyFont="1" applyAlignment="1">
      <alignment vertical="top"/>
    </xf>
    <xf numFmtId="0" fontId="0" fillId="0" borderId="0" xfId="0" applyFill="1" applyBorder="1" applyAlignment="1" applyProtection="1">
      <alignment horizontal="center" vertical="center"/>
    </xf>
    <xf numFmtId="0" fontId="0" fillId="0" borderId="0" xfId="0" applyAlignment="1" applyProtection="1">
      <alignment horizontal="center" vertical="center"/>
    </xf>
    <xf numFmtId="0" fontId="36" fillId="0" borderId="0" xfId="0" applyFont="1" applyFill="1" applyBorder="1" applyAlignment="1">
      <alignment horizontal="center" vertical="center"/>
    </xf>
    <xf numFmtId="184" fontId="36" fillId="0" borderId="0" xfId="0" applyNumberFormat="1" applyFont="1" applyFill="1" applyBorder="1">
      <alignment vertical="center"/>
    </xf>
    <xf numFmtId="178" fontId="36" fillId="0" borderId="0" xfId="0" applyNumberFormat="1" applyFont="1" applyFill="1" applyBorder="1" applyAlignment="1">
      <alignment vertical="center"/>
    </xf>
    <xf numFmtId="0" fontId="36" fillId="0" borderId="6" xfId="0" applyFont="1" applyBorder="1" applyAlignment="1">
      <alignment horizontal="center" vertical="center"/>
    </xf>
    <xf numFmtId="178" fontId="36" fillId="0" borderId="6" xfId="0" applyNumberFormat="1" applyFont="1" applyBorder="1" applyAlignment="1">
      <alignment vertical="center"/>
    </xf>
    <xf numFmtId="0" fontId="42" fillId="0" borderId="0" xfId="0" applyFont="1" applyAlignment="1">
      <alignment horizontal="left" vertical="top" wrapText="1"/>
    </xf>
    <xf numFmtId="0" fontId="42" fillId="0" borderId="0" xfId="0" applyFont="1" applyAlignment="1">
      <alignment horizontal="left" vertical="center" wrapText="1"/>
    </xf>
    <xf numFmtId="0" fontId="42" fillId="0" borderId="0" xfId="0" applyFont="1" applyAlignment="1">
      <alignment vertical="top" wrapText="1"/>
    </xf>
    <xf numFmtId="0" fontId="49" fillId="0" borderId="0" xfId="0" applyFont="1" applyAlignment="1">
      <alignment horizontal="left" vertical="top" wrapText="1"/>
    </xf>
    <xf numFmtId="0" fontId="46"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protection locked="0"/>
    </xf>
    <xf numFmtId="0" fontId="0" fillId="36" borderId="8" xfId="0" applyFill="1" applyBorder="1" applyAlignment="1" applyProtection="1">
      <alignment horizontal="left" vertical="center"/>
      <protection locked="0"/>
    </xf>
    <xf numFmtId="0" fontId="0" fillId="36" borderId="22" xfId="0" applyFill="1" applyBorder="1" applyAlignment="1" applyProtection="1">
      <alignment horizontal="left" vertical="center"/>
      <protection locked="0"/>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0" fillId="37" borderId="7" xfId="0" applyNumberFormat="1" applyFill="1" applyBorder="1" applyAlignment="1">
      <alignment horizontal="center" vertical="center"/>
    </xf>
    <xf numFmtId="177" fontId="0" fillId="37" borderId="8" xfId="0" applyNumberFormat="1" applyFill="1" applyBorder="1" applyAlignment="1">
      <alignment horizontal="center" vertical="center"/>
    </xf>
    <xf numFmtId="177" fontId="0" fillId="37" borderId="22" xfId="0" applyNumberFormat="1" applyFill="1" applyBorder="1" applyAlignment="1">
      <alignment horizontal="center" vertical="center"/>
    </xf>
    <xf numFmtId="177" fontId="0" fillId="0" borderId="14" xfId="0" applyNumberForma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9" xfId="0" applyNumberFormat="1" applyFill="1" applyBorder="1" applyAlignment="1">
      <alignment horizontal="center" vertical="center"/>
    </xf>
    <xf numFmtId="177" fontId="33" fillId="0" borderId="16" xfId="0" applyNumberFormat="1" applyFont="1" applyBorder="1" applyAlignment="1">
      <alignment horizontal="center" vertical="center"/>
    </xf>
    <xf numFmtId="177" fontId="33" fillId="0" borderId="17" xfId="0" applyNumberFormat="1" applyFont="1" applyBorder="1" applyAlignment="1">
      <alignment horizontal="center" vertical="center"/>
    </xf>
    <xf numFmtId="177" fontId="33" fillId="0" borderId="14" xfId="0" applyNumberFormat="1" applyFont="1" applyBorder="1" applyAlignment="1">
      <alignment horizontal="center" vertical="center"/>
    </xf>
    <xf numFmtId="177" fontId="33" fillId="0" borderId="19" xfId="0" applyNumberFormat="1" applyFont="1" applyBorder="1" applyAlignment="1">
      <alignment horizontal="center" vertical="center"/>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14" xfId="42" applyNumberFormat="1" applyFont="1" applyBorder="1" applyAlignment="1">
      <alignment horizontal="center" vertical="center" wrapText="1"/>
    </xf>
    <xf numFmtId="177" fontId="6" fillId="0" borderId="15" xfId="42" applyNumberFormat="1" applyFont="1" applyBorder="1" applyAlignment="1">
      <alignment horizontal="center" vertical="center" wrapText="1"/>
    </xf>
    <xf numFmtId="177" fontId="6" fillId="0" borderId="19" xfId="42" applyNumberFormat="1" applyFont="1" applyBorder="1" applyAlignment="1">
      <alignment horizontal="center" vertical="center" wrapText="1"/>
    </xf>
    <xf numFmtId="177" fontId="6" fillId="0" borderId="16" xfId="42" applyNumberFormat="1" applyFont="1" applyBorder="1" applyAlignment="1">
      <alignment horizontal="center" vertical="center" wrapText="1"/>
    </xf>
    <xf numFmtId="177" fontId="6" fillId="0" borderId="20" xfId="42" applyNumberFormat="1" applyFont="1" applyBorder="1" applyAlignment="1">
      <alignment horizontal="center" vertical="center" wrapText="1"/>
    </xf>
    <xf numFmtId="177" fontId="6" fillId="0" borderId="17" xfId="42" applyNumberFormat="1" applyFont="1" applyBorder="1" applyAlignment="1">
      <alignment horizontal="center" vertical="center" wrapText="1"/>
    </xf>
    <xf numFmtId="177" fontId="6" fillId="0" borderId="9" xfId="42" applyNumberFormat="1" applyFont="1" applyBorder="1" applyAlignment="1">
      <alignment horizontal="center" vertical="center" wrapText="1"/>
    </xf>
    <xf numFmtId="177" fontId="6" fillId="0" borderId="0" xfId="42" applyNumberFormat="1" applyFont="1" applyBorder="1" applyAlignment="1">
      <alignment horizontal="center" vertical="center" wrapText="1"/>
    </xf>
    <xf numFmtId="177" fontId="6" fillId="0" borderId="1" xfId="42" applyNumberFormat="1"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69E2FF"/>
      <color rgb="FF2DD7FF"/>
      <color rgb="FF99FF99"/>
      <color rgb="FF00CCFF"/>
      <color rgb="FF00CCCD"/>
      <color rgb="FFCCFFCC"/>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368-4474-B3A1-56924944AF0B}"/>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368-4474-B3A1-56924944AF0B}"/>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7368-4474-B3A1-56924944AF0B}"/>
            </c:ext>
          </c:extLst>
        </c:ser>
        <c:dLbls>
          <c:showLegendKey val="0"/>
          <c:showVal val="0"/>
          <c:showCatName val="0"/>
          <c:showSerName val="0"/>
          <c:showPercent val="0"/>
          <c:showBubbleSize val="0"/>
        </c:dLbls>
        <c:gapWidth val="150"/>
        <c:axId val="312786304"/>
        <c:axId val="313336960"/>
      </c:barChart>
      <c:catAx>
        <c:axId val="312786304"/>
        <c:scaling>
          <c:orientation val="maxMin"/>
        </c:scaling>
        <c:delete val="0"/>
        <c:axPos val="l"/>
        <c:numFmt formatCode="General" sourceLinked="1"/>
        <c:majorTickMark val="out"/>
        <c:minorTickMark val="none"/>
        <c:tickLblPos val="nextTo"/>
        <c:crossAx val="313336960"/>
        <c:crosses val="autoZero"/>
        <c:auto val="1"/>
        <c:lblAlgn val="ctr"/>
        <c:lblOffset val="100"/>
        <c:noMultiLvlLbl val="0"/>
      </c:catAx>
      <c:valAx>
        <c:axId val="313336960"/>
        <c:scaling>
          <c:orientation val="minMax"/>
        </c:scaling>
        <c:delete val="0"/>
        <c:axPos val="t"/>
        <c:numFmt formatCode="#,##0_ " sourceLinked="1"/>
        <c:majorTickMark val="out"/>
        <c:minorTickMark val="none"/>
        <c:tickLblPos val="nextTo"/>
        <c:crossAx val="312786304"/>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1588</xdr:colOff>
      <xdr:row>11</xdr:row>
      <xdr:rowOff>0</xdr:rowOff>
    </xdr:from>
    <xdr:to>
      <xdr:col>4</xdr:col>
      <xdr:colOff>1588</xdr:colOff>
      <xdr:row>20</xdr:row>
      <xdr:rowOff>0</xdr:rowOff>
    </xdr:to>
    <xdr:cxnSp macro="">
      <xdr:nvCxnSpPr>
        <xdr:cNvPr id="4" name="直線矢印コネクタ 3"/>
        <xdr:cNvCxnSpPr/>
      </xdr:nvCxnSpPr>
      <xdr:spPr>
        <a:xfrm>
          <a:off x="1411288" y="1857375"/>
          <a:ext cx="0" cy="1543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oleObject" Target="../embeddings/oleObject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17"/>
  <sheetViews>
    <sheetView showGridLines="0" tabSelected="1" zoomScale="80" zoomScaleNormal="80" workbookViewId="0"/>
  </sheetViews>
  <sheetFormatPr defaultColWidth="9.33203125" defaultRowHeight="13.5" x14ac:dyDescent="0.15"/>
  <cols>
    <col min="1" max="1" width="2.33203125" style="279" customWidth="1"/>
    <col min="2" max="4" width="4" style="279" customWidth="1"/>
    <col min="5" max="16384" width="9.33203125" style="279"/>
  </cols>
  <sheetData>
    <row r="1" spans="2:14" ht="24" x14ac:dyDescent="0.15">
      <c r="B1" s="405" t="s">
        <v>297</v>
      </c>
    </row>
    <row r="2" spans="2:14" ht="13.5" customHeight="1" x14ac:dyDescent="0.15">
      <c r="B2" s="280"/>
    </row>
    <row r="3" spans="2:14" ht="23.25" customHeight="1" x14ac:dyDescent="0.15">
      <c r="B3" s="404" t="s">
        <v>253</v>
      </c>
      <c r="C3" s="321"/>
      <c r="D3" s="321"/>
      <c r="E3" s="321"/>
      <c r="F3" s="321"/>
      <c r="G3" s="321"/>
      <c r="H3" s="321"/>
      <c r="I3" s="321"/>
      <c r="J3" s="321"/>
      <c r="K3" s="321"/>
      <c r="L3" s="321"/>
      <c r="M3" s="321"/>
      <c r="N3" s="321"/>
    </row>
    <row r="4" spans="2:14" ht="13.5" customHeight="1" x14ac:dyDescent="0.15"/>
    <row r="5" spans="2:14" ht="20.100000000000001" customHeight="1" x14ac:dyDescent="0.15">
      <c r="B5" s="403" t="s">
        <v>150</v>
      </c>
      <c r="C5" s="402"/>
      <c r="D5" s="402"/>
      <c r="E5" s="402"/>
      <c r="F5" s="402"/>
      <c r="G5" s="402"/>
      <c r="H5" s="402"/>
      <c r="I5" s="402"/>
      <c r="J5" s="402"/>
      <c r="K5" s="402"/>
      <c r="L5" s="402"/>
      <c r="M5" s="402"/>
      <c r="N5" s="402"/>
    </row>
    <row r="6" spans="2:14" ht="13.5" customHeight="1" x14ac:dyDescent="0.15"/>
    <row r="7" spans="2:14" ht="13.5" customHeight="1" x14ac:dyDescent="0.15">
      <c r="C7" s="424" t="s">
        <v>298</v>
      </c>
      <c r="D7" s="424"/>
      <c r="E7" s="424"/>
      <c r="F7" s="424"/>
      <c r="G7" s="424"/>
      <c r="H7" s="424"/>
      <c r="I7" s="424"/>
      <c r="J7" s="424"/>
      <c r="K7" s="424"/>
      <c r="L7" s="424"/>
      <c r="M7" s="424"/>
      <c r="N7" s="424"/>
    </row>
    <row r="8" spans="2:14" ht="13.5" customHeight="1" x14ac:dyDescent="0.15">
      <c r="C8" s="424"/>
      <c r="D8" s="424"/>
      <c r="E8" s="424"/>
      <c r="F8" s="424"/>
      <c r="G8" s="424"/>
      <c r="H8" s="424"/>
      <c r="I8" s="424"/>
      <c r="J8" s="424"/>
      <c r="K8" s="424"/>
      <c r="L8" s="424"/>
      <c r="M8" s="424"/>
      <c r="N8" s="424"/>
    </row>
    <row r="9" spans="2:14" ht="13.5" customHeight="1" x14ac:dyDescent="0.15">
      <c r="C9" s="424"/>
      <c r="D9" s="424"/>
      <c r="E9" s="424"/>
      <c r="F9" s="424"/>
      <c r="G9" s="424"/>
      <c r="H9" s="424"/>
      <c r="I9" s="424"/>
      <c r="J9" s="424"/>
      <c r="K9" s="424"/>
      <c r="L9" s="424"/>
      <c r="M9" s="424"/>
      <c r="N9" s="424"/>
    </row>
    <row r="10" spans="2:14" ht="13.5" customHeight="1" x14ac:dyDescent="0.15">
      <c r="C10" s="424"/>
      <c r="D10" s="424"/>
      <c r="E10" s="424"/>
      <c r="F10" s="424"/>
      <c r="G10" s="424"/>
      <c r="H10" s="424"/>
      <c r="I10" s="424"/>
      <c r="J10" s="424"/>
      <c r="K10" s="424"/>
      <c r="L10" s="424"/>
      <c r="M10" s="424"/>
      <c r="N10" s="424"/>
    </row>
    <row r="11" spans="2:14" ht="13.5" customHeight="1" x14ac:dyDescent="0.15">
      <c r="C11" s="424"/>
      <c r="D11" s="424"/>
      <c r="E11" s="424"/>
      <c r="F11" s="424"/>
      <c r="G11" s="424"/>
      <c r="H11" s="424"/>
      <c r="I11" s="424"/>
      <c r="J11" s="424"/>
      <c r="K11" s="424"/>
      <c r="L11" s="424"/>
      <c r="M11" s="424"/>
      <c r="N11" s="424"/>
    </row>
    <row r="12" spans="2:14" ht="13.5" customHeight="1" x14ac:dyDescent="0.15">
      <c r="C12" s="424"/>
      <c r="D12" s="424"/>
      <c r="E12" s="424"/>
      <c r="F12" s="424"/>
      <c r="G12" s="424"/>
      <c r="H12" s="424"/>
      <c r="I12" s="424"/>
      <c r="J12" s="424"/>
      <c r="K12" s="424"/>
      <c r="L12" s="424"/>
      <c r="M12" s="424"/>
      <c r="N12" s="424"/>
    </row>
    <row r="13" spans="2:14" ht="13.5" customHeight="1" x14ac:dyDescent="0.15">
      <c r="C13" s="424"/>
      <c r="D13" s="424"/>
      <c r="E13" s="424"/>
      <c r="F13" s="424"/>
      <c r="G13" s="424"/>
      <c r="H13" s="424"/>
      <c r="I13" s="424"/>
      <c r="J13" s="424"/>
      <c r="K13" s="424"/>
      <c r="L13" s="424"/>
      <c r="M13" s="424"/>
      <c r="N13" s="424"/>
    </row>
    <row r="14" spans="2:14" ht="13.5" customHeight="1" x14ac:dyDescent="0.15">
      <c r="C14" s="424"/>
      <c r="D14" s="424"/>
      <c r="E14" s="424"/>
      <c r="F14" s="424"/>
      <c r="G14" s="424"/>
      <c r="H14" s="424"/>
      <c r="I14" s="424"/>
      <c r="J14" s="424"/>
      <c r="K14" s="424"/>
      <c r="L14" s="424"/>
      <c r="M14" s="424"/>
      <c r="N14" s="424"/>
    </row>
    <row r="15" spans="2:14" ht="15" customHeight="1" x14ac:dyDescent="0.15">
      <c r="C15" s="424"/>
      <c r="D15" s="424"/>
      <c r="E15" s="424"/>
      <c r="F15" s="424"/>
      <c r="G15" s="424"/>
      <c r="H15" s="424"/>
      <c r="I15" s="424"/>
      <c r="J15" s="424"/>
      <c r="K15" s="424"/>
      <c r="L15" s="424"/>
      <c r="M15" s="424"/>
      <c r="N15" s="424"/>
    </row>
    <row r="16" spans="2:14" ht="15" customHeight="1" x14ac:dyDescent="0.15">
      <c r="C16" s="424"/>
      <c r="D16" s="424"/>
      <c r="E16" s="424"/>
      <c r="F16" s="424"/>
      <c r="G16" s="424"/>
      <c r="H16" s="424"/>
      <c r="I16" s="424"/>
      <c r="J16" s="424"/>
      <c r="K16" s="424"/>
      <c r="L16" s="424"/>
      <c r="M16" s="424"/>
      <c r="N16" s="424"/>
    </row>
    <row r="18" spans="2:14" ht="20.100000000000001" customHeight="1" x14ac:dyDescent="0.15">
      <c r="B18" s="403" t="s">
        <v>151</v>
      </c>
      <c r="C18" s="402"/>
      <c r="D18" s="402"/>
      <c r="E18" s="402"/>
      <c r="F18" s="402"/>
      <c r="G18" s="402"/>
      <c r="H18" s="402"/>
      <c r="I18" s="402"/>
      <c r="J18" s="402"/>
      <c r="K18" s="402"/>
      <c r="L18" s="402"/>
      <c r="M18" s="402"/>
      <c r="N18" s="402"/>
    </row>
    <row r="19" spans="2:14" ht="15" customHeight="1" x14ac:dyDescent="0.15"/>
    <row r="20" spans="2:14" ht="15" customHeight="1" x14ac:dyDescent="0.15">
      <c r="C20" s="408" t="s">
        <v>161</v>
      </c>
      <c r="D20" s="424" t="s">
        <v>276</v>
      </c>
      <c r="E20" s="424"/>
      <c r="F20" s="424"/>
      <c r="G20" s="424"/>
      <c r="H20" s="424"/>
      <c r="I20" s="424"/>
      <c r="J20" s="424"/>
      <c r="K20" s="424"/>
      <c r="L20" s="424"/>
      <c r="M20" s="424"/>
      <c r="N20" s="424"/>
    </row>
    <row r="21" spans="2:14" ht="15" customHeight="1" x14ac:dyDescent="0.15">
      <c r="C21" s="408"/>
      <c r="D21" s="424"/>
      <c r="E21" s="424"/>
      <c r="F21" s="424"/>
      <c r="G21" s="424"/>
      <c r="H21" s="424"/>
      <c r="I21" s="424"/>
      <c r="J21" s="424"/>
      <c r="K21" s="424"/>
      <c r="L21" s="424"/>
      <c r="M21" s="424"/>
      <c r="N21" s="424"/>
    </row>
    <row r="22" spans="2:14" ht="15" customHeight="1" x14ac:dyDescent="0.15">
      <c r="D22" s="424"/>
      <c r="E22" s="424"/>
      <c r="F22" s="424"/>
      <c r="G22" s="424"/>
      <c r="H22" s="424"/>
      <c r="I22" s="424"/>
      <c r="J22" s="424"/>
      <c r="K22" s="424"/>
      <c r="L22" s="424"/>
      <c r="M22" s="424"/>
      <c r="N22" s="424"/>
    </row>
    <row r="23" spans="2:14" ht="15" customHeight="1" x14ac:dyDescent="0.15">
      <c r="D23" s="409" t="s">
        <v>281</v>
      </c>
      <c r="E23" s="428" t="s">
        <v>301</v>
      </c>
      <c r="F23" s="428"/>
      <c r="G23" s="428"/>
      <c r="H23" s="428"/>
      <c r="I23" s="428"/>
      <c r="J23" s="428"/>
      <c r="K23" s="428"/>
      <c r="L23" s="428"/>
      <c r="M23" s="428"/>
      <c r="N23" s="428"/>
    </row>
    <row r="24" spans="2:14" ht="15" customHeight="1" x14ac:dyDescent="0.15">
      <c r="D24" s="409"/>
      <c r="E24" s="428"/>
      <c r="F24" s="428"/>
      <c r="G24" s="428"/>
      <c r="H24" s="428"/>
      <c r="I24" s="428"/>
      <c r="J24" s="428"/>
      <c r="K24" s="428"/>
      <c r="L24" s="428"/>
      <c r="M24" s="428"/>
      <c r="N24" s="428"/>
    </row>
    <row r="25" spans="2:14" ht="15" customHeight="1" x14ac:dyDescent="0.15">
      <c r="D25" s="409"/>
      <c r="E25" s="428"/>
      <c r="F25" s="428"/>
      <c r="G25" s="428"/>
      <c r="H25" s="428"/>
      <c r="I25" s="428"/>
      <c r="J25" s="428"/>
      <c r="K25" s="428"/>
      <c r="L25" s="428"/>
      <c r="M25" s="428"/>
      <c r="N25" s="428"/>
    </row>
    <row r="26" spans="2:14" ht="15" customHeight="1" x14ac:dyDescent="0.15">
      <c r="D26" s="409"/>
      <c r="E26" s="428"/>
      <c r="F26" s="428"/>
      <c r="G26" s="428"/>
      <c r="H26" s="428"/>
      <c r="I26" s="428"/>
      <c r="J26" s="428"/>
      <c r="K26" s="428"/>
      <c r="L26" s="428"/>
      <c r="M26" s="428"/>
      <c r="N26" s="428"/>
    </row>
    <row r="27" spans="2:14" ht="15" customHeight="1" x14ac:dyDescent="0.15">
      <c r="D27" s="409"/>
      <c r="E27" s="428"/>
      <c r="F27" s="428"/>
      <c r="G27" s="428"/>
      <c r="H27" s="428"/>
      <c r="I27" s="428"/>
      <c r="J27" s="428"/>
      <c r="K27" s="428"/>
      <c r="L27" s="428"/>
      <c r="M27" s="428"/>
      <c r="N27" s="428"/>
    </row>
    <row r="28" spans="2:14" ht="15" customHeight="1" x14ac:dyDescent="0.15">
      <c r="D28" s="409"/>
      <c r="E28" s="428"/>
      <c r="F28" s="428"/>
      <c r="G28" s="428"/>
      <c r="H28" s="428"/>
      <c r="I28" s="428"/>
      <c r="J28" s="428"/>
      <c r="K28" s="428"/>
      <c r="L28" s="428"/>
      <c r="M28" s="428"/>
      <c r="N28" s="428"/>
    </row>
    <row r="29" spans="2:14" ht="15" customHeight="1" x14ac:dyDescent="0.15">
      <c r="D29" s="409"/>
      <c r="E29" s="428"/>
      <c r="F29" s="428"/>
      <c r="G29" s="428"/>
      <c r="H29" s="428"/>
      <c r="I29" s="428"/>
      <c r="J29" s="428"/>
      <c r="K29" s="428"/>
      <c r="L29" s="428"/>
      <c r="M29" s="428"/>
      <c r="N29" s="428"/>
    </row>
    <row r="30" spans="2:14" ht="19.5" x14ac:dyDescent="0.15">
      <c r="C30" s="416" t="s">
        <v>231</v>
      </c>
      <c r="D30" s="427" t="s">
        <v>232</v>
      </c>
      <c r="E30" s="427"/>
      <c r="F30" s="427"/>
      <c r="G30" s="427"/>
      <c r="H30" s="427"/>
      <c r="I30" s="427"/>
      <c r="J30" s="427"/>
      <c r="K30" s="427"/>
      <c r="L30" s="427"/>
      <c r="M30" s="427"/>
      <c r="N30" s="427"/>
    </row>
    <row r="31" spans="2:14" ht="15" customHeight="1" x14ac:dyDescent="0.15">
      <c r="D31" s="320"/>
      <c r="E31" s="320"/>
      <c r="F31" s="320"/>
      <c r="G31" s="320"/>
      <c r="H31" s="320"/>
      <c r="I31" s="320"/>
      <c r="J31" s="320"/>
      <c r="K31" s="320"/>
      <c r="L31" s="320"/>
      <c r="M31" s="320"/>
      <c r="N31" s="320"/>
    </row>
    <row r="32" spans="2:14" ht="20.100000000000001" customHeight="1" x14ac:dyDescent="0.15">
      <c r="C32" s="408" t="s">
        <v>162</v>
      </c>
      <c r="D32" s="424" t="s">
        <v>286</v>
      </c>
      <c r="E32" s="424"/>
      <c r="F32" s="424"/>
      <c r="G32" s="424"/>
      <c r="H32" s="424"/>
      <c r="I32" s="424"/>
      <c r="J32" s="424"/>
      <c r="K32" s="424"/>
      <c r="L32" s="424"/>
      <c r="M32" s="424"/>
      <c r="N32" s="424"/>
    </row>
    <row r="33" spans="3:14" ht="15" customHeight="1" x14ac:dyDescent="0.15">
      <c r="C33" s="407"/>
      <c r="D33" s="425" t="s">
        <v>285</v>
      </c>
      <c r="E33" s="425"/>
      <c r="F33" s="425"/>
      <c r="G33" s="425"/>
      <c r="H33" s="425"/>
      <c r="I33" s="425"/>
      <c r="J33" s="425"/>
      <c r="K33" s="425"/>
      <c r="L33" s="425"/>
      <c r="M33" s="425"/>
      <c r="N33" s="425"/>
    </row>
    <row r="34" spans="3:14" ht="15" customHeight="1" x14ac:dyDescent="0.15">
      <c r="C34" s="407"/>
      <c r="D34" s="425"/>
      <c r="E34" s="425"/>
      <c r="F34" s="425"/>
      <c r="G34" s="425"/>
      <c r="H34" s="425"/>
      <c r="I34" s="425"/>
      <c r="J34" s="425"/>
      <c r="K34" s="425"/>
      <c r="L34" s="425"/>
      <c r="M34" s="425"/>
      <c r="N34" s="425"/>
    </row>
    <row r="35" spans="3:14" ht="20.100000000000001" customHeight="1" x14ac:dyDescent="0.15">
      <c r="C35" s="408" t="s">
        <v>271</v>
      </c>
      <c r="D35" s="424" t="s">
        <v>270</v>
      </c>
      <c r="E35" s="424"/>
      <c r="F35" s="424"/>
      <c r="G35" s="424"/>
      <c r="H35" s="424"/>
      <c r="I35" s="424"/>
      <c r="J35" s="424"/>
      <c r="K35" s="424"/>
      <c r="L35" s="424"/>
      <c r="M35" s="424"/>
      <c r="N35" s="424"/>
    </row>
    <row r="36" spans="3:14" ht="15" customHeight="1" x14ac:dyDescent="0.15">
      <c r="C36" s="407"/>
      <c r="D36" s="425" t="s">
        <v>274</v>
      </c>
      <c r="E36" s="425"/>
      <c r="F36" s="425"/>
      <c r="G36" s="425"/>
      <c r="H36" s="425"/>
      <c r="I36" s="425"/>
      <c r="J36" s="425"/>
      <c r="K36" s="425"/>
      <c r="L36" s="425"/>
      <c r="M36" s="425"/>
      <c r="N36" s="425"/>
    </row>
    <row r="37" spans="3:14" ht="15" customHeight="1" x14ac:dyDescent="0.15">
      <c r="C37" s="407"/>
      <c r="D37" s="425"/>
      <c r="E37" s="425"/>
      <c r="F37" s="425"/>
      <c r="G37" s="425"/>
      <c r="H37" s="425"/>
      <c r="I37" s="425"/>
      <c r="J37" s="425"/>
      <c r="K37" s="425"/>
      <c r="L37" s="425"/>
      <c r="M37" s="425"/>
      <c r="N37" s="425"/>
    </row>
    <row r="38" spans="3:14" ht="15" customHeight="1" x14ac:dyDescent="0.15">
      <c r="C38" s="407"/>
      <c r="D38" s="425"/>
      <c r="E38" s="425"/>
      <c r="F38" s="425"/>
      <c r="G38" s="425"/>
      <c r="H38" s="425"/>
      <c r="I38" s="425"/>
      <c r="J38" s="425"/>
      <c r="K38" s="425"/>
      <c r="L38" s="425"/>
      <c r="M38" s="425"/>
      <c r="N38" s="425"/>
    </row>
    <row r="39" spans="3:14" ht="20.100000000000001" customHeight="1" x14ac:dyDescent="0.15">
      <c r="C39" s="408" t="s">
        <v>243</v>
      </c>
      <c r="D39" s="424" t="s">
        <v>282</v>
      </c>
      <c r="E39" s="424"/>
      <c r="F39" s="424"/>
      <c r="G39" s="424"/>
      <c r="H39" s="424"/>
      <c r="I39" s="424"/>
      <c r="J39" s="424"/>
      <c r="K39" s="424"/>
      <c r="L39" s="424"/>
      <c r="M39" s="424"/>
      <c r="N39" s="424"/>
    </row>
    <row r="40" spans="3:14" ht="15" customHeight="1" x14ac:dyDescent="0.15">
      <c r="C40" s="407"/>
      <c r="D40" s="425" t="s">
        <v>283</v>
      </c>
      <c r="E40" s="425"/>
      <c r="F40" s="425"/>
      <c r="G40" s="425"/>
      <c r="H40" s="425"/>
      <c r="I40" s="425"/>
      <c r="J40" s="425"/>
      <c r="K40" s="425"/>
      <c r="L40" s="425"/>
      <c r="M40" s="425"/>
      <c r="N40" s="425"/>
    </row>
    <row r="41" spans="3:14" ht="15" customHeight="1" x14ac:dyDescent="0.15">
      <c r="C41" s="407"/>
      <c r="D41" s="425"/>
      <c r="E41" s="425"/>
      <c r="F41" s="425"/>
      <c r="G41" s="425"/>
      <c r="H41" s="425"/>
      <c r="I41" s="425"/>
      <c r="J41" s="425"/>
      <c r="K41" s="425"/>
      <c r="L41" s="425"/>
      <c r="M41" s="425"/>
      <c r="N41" s="425"/>
    </row>
    <row r="42" spans="3:14" ht="15" customHeight="1" x14ac:dyDescent="0.15">
      <c r="C42" s="407"/>
      <c r="D42" s="425"/>
      <c r="E42" s="425"/>
      <c r="F42" s="425"/>
      <c r="G42" s="425"/>
      <c r="H42" s="425"/>
      <c r="I42" s="425"/>
      <c r="J42" s="425"/>
      <c r="K42" s="425"/>
      <c r="L42" s="425"/>
      <c r="M42" s="425"/>
      <c r="N42" s="425"/>
    </row>
    <row r="43" spans="3:14" ht="20.100000000000001" customHeight="1" x14ac:dyDescent="0.15">
      <c r="C43" s="408" t="s">
        <v>272</v>
      </c>
      <c r="D43" s="424" t="s">
        <v>284</v>
      </c>
      <c r="E43" s="424"/>
      <c r="F43" s="424"/>
      <c r="G43" s="424"/>
      <c r="H43" s="424"/>
      <c r="I43" s="424"/>
      <c r="J43" s="424"/>
      <c r="K43" s="424"/>
      <c r="L43" s="424"/>
      <c r="M43" s="424"/>
      <c r="N43" s="424"/>
    </row>
    <row r="44" spans="3:14" ht="15" customHeight="1" x14ac:dyDescent="0.15">
      <c r="C44" s="407"/>
      <c r="D44" s="425" t="s">
        <v>300</v>
      </c>
      <c r="E44" s="425"/>
      <c r="F44" s="425"/>
      <c r="G44" s="425"/>
      <c r="H44" s="425"/>
      <c r="I44" s="425"/>
      <c r="J44" s="425"/>
      <c r="K44" s="425"/>
      <c r="L44" s="425"/>
      <c r="M44" s="425"/>
      <c r="N44" s="425"/>
    </row>
    <row r="45" spans="3:14" ht="15" customHeight="1" x14ac:dyDescent="0.15">
      <c r="C45" s="407"/>
      <c r="D45" s="425"/>
      <c r="E45" s="425"/>
      <c r="F45" s="425"/>
      <c r="G45" s="425"/>
      <c r="H45" s="425"/>
      <c r="I45" s="425"/>
      <c r="J45" s="425"/>
      <c r="K45" s="425"/>
      <c r="L45" s="425"/>
      <c r="M45" s="425"/>
      <c r="N45" s="425"/>
    </row>
    <row r="46" spans="3:14" ht="15" customHeight="1" x14ac:dyDescent="0.15">
      <c r="C46" s="407"/>
      <c r="D46" s="425"/>
      <c r="E46" s="425"/>
      <c r="F46" s="425"/>
      <c r="G46" s="425"/>
      <c r="H46" s="425"/>
      <c r="I46" s="425"/>
      <c r="J46" s="425"/>
      <c r="K46" s="425"/>
      <c r="L46" s="425"/>
      <c r="M46" s="425"/>
      <c r="N46" s="425"/>
    </row>
    <row r="47" spans="3:14" ht="20.100000000000001" customHeight="1" x14ac:dyDescent="0.15">
      <c r="C47" s="416" t="s">
        <v>231</v>
      </c>
      <c r="D47" s="416" t="s">
        <v>252</v>
      </c>
      <c r="E47" s="407"/>
      <c r="F47" s="407"/>
      <c r="G47" s="407"/>
      <c r="H47" s="407"/>
      <c r="I47" s="407"/>
      <c r="J47" s="407"/>
      <c r="K47" s="407"/>
      <c r="L47" s="407"/>
      <c r="M47" s="407"/>
      <c r="N47" s="407"/>
    </row>
    <row r="48" spans="3:14" ht="15" customHeight="1" x14ac:dyDescent="0.15">
      <c r="C48" s="407"/>
      <c r="D48" s="407"/>
      <c r="E48" s="407"/>
      <c r="F48" s="407"/>
      <c r="G48" s="407"/>
      <c r="H48" s="407"/>
      <c r="I48" s="407"/>
      <c r="J48" s="407"/>
      <c r="K48" s="407"/>
      <c r="L48" s="407"/>
      <c r="M48" s="407"/>
      <c r="N48" s="407"/>
    </row>
    <row r="49" spans="2:14" ht="20.100000000000001" customHeight="1" x14ac:dyDescent="0.15">
      <c r="C49" s="408" t="s">
        <v>234</v>
      </c>
      <c r="D49" s="408" t="s">
        <v>237</v>
      </c>
      <c r="E49" s="408"/>
      <c r="F49" s="407"/>
      <c r="G49" s="407"/>
      <c r="H49" s="407"/>
      <c r="I49" s="407"/>
      <c r="J49" s="407"/>
      <c r="K49" s="407"/>
      <c r="L49" s="407"/>
      <c r="M49" s="407"/>
      <c r="N49" s="407"/>
    </row>
    <row r="50" spans="2:14" ht="15" customHeight="1" x14ac:dyDescent="0.15">
      <c r="C50" s="407"/>
      <c r="D50" s="407"/>
      <c r="E50" s="407"/>
      <c r="F50" s="407"/>
      <c r="G50" s="407"/>
      <c r="H50" s="407"/>
      <c r="I50" s="407"/>
      <c r="J50" s="407"/>
      <c r="K50" s="407"/>
      <c r="L50" s="407"/>
      <c r="M50" s="407"/>
      <c r="N50" s="407"/>
    </row>
    <row r="51" spans="2:14" ht="20.100000000000001" customHeight="1" x14ac:dyDescent="0.15">
      <c r="C51" s="416" t="s">
        <v>231</v>
      </c>
      <c r="D51" s="416" t="s">
        <v>238</v>
      </c>
      <c r="E51" s="407"/>
      <c r="F51" s="407"/>
      <c r="G51" s="407"/>
      <c r="H51" s="407"/>
      <c r="I51" s="407"/>
      <c r="J51" s="407"/>
      <c r="K51" s="407"/>
      <c r="L51" s="407"/>
      <c r="M51" s="407"/>
      <c r="N51" s="407"/>
    </row>
    <row r="52" spans="2:14" ht="15" customHeight="1" x14ac:dyDescent="0.15">
      <c r="C52" s="407"/>
      <c r="D52" s="407"/>
      <c r="E52" s="407"/>
      <c r="F52" s="407"/>
      <c r="G52" s="407"/>
      <c r="H52" s="407"/>
      <c r="I52" s="407"/>
      <c r="J52" s="407"/>
      <c r="K52" s="407"/>
      <c r="L52" s="407"/>
      <c r="M52" s="407"/>
      <c r="N52" s="407"/>
    </row>
    <row r="53" spans="2:14" ht="15" customHeight="1" x14ac:dyDescent="0.15">
      <c r="C53" s="408" t="s">
        <v>273</v>
      </c>
      <c r="D53" s="424" t="s">
        <v>250</v>
      </c>
      <c r="E53" s="424"/>
      <c r="F53" s="424"/>
      <c r="G53" s="424"/>
      <c r="H53" s="424"/>
      <c r="I53" s="424"/>
      <c r="J53" s="424"/>
      <c r="K53" s="424"/>
      <c r="L53" s="424"/>
      <c r="M53" s="424"/>
      <c r="N53" s="424"/>
    </row>
    <row r="54" spans="2:14" ht="15" customHeight="1" x14ac:dyDescent="0.15">
      <c r="C54" s="407"/>
      <c r="D54" s="424"/>
      <c r="E54" s="424"/>
      <c r="F54" s="424"/>
      <c r="G54" s="424"/>
      <c r="H54" s="424"/>
      <c r="I54" s="424"/>
      <c r="J54" s="424"/>
      <c r="K54" s="424"/>
      <c r="L54" s="424"/>
      <c r="M54" s="424"/>
      <c r="N54" s="424"/>
    </row>
    <row r="55" spans="2:14" ht="15" customHeight="1" x14ac:dyDescent="0.15">
      <c r="C55" s="407"/>
      <c r="D55" s="424"/>
      <c r="E55" s="424"/>
      <c r="F55" s="424"/>
      <c r="G55" s="424"/>
      <c r="H55" s="424"/>
      <c r="I55" s="424"/>
      <c r="J55" s="424"/>
      <c r="K55" s="424"/>
      <c r="L55" s="424"/>
      <c r="M55" s="424"/>
      <c r="N55" s="424"/>
    </row>
    <row r="56" spans="2:14" ht="20.100000000000001" customHeight="1" x14ac:dyDescent="0.15">
      <c r="B56" s="403" t="s">
        <v>152</v>
      </c>
      <c r="C56" s="402"/>
      <c r="D56" s="402"/>
      <c r="E56" s="402"/>
      <c r="F56" s="402"/>
      <c r="G56" s="402"/>
      <c r="H56" s="402"/>
      <c r="I56" s="402"/>
      <c r="J56" s="402"/>
      <c r="K56" s="402"/>
      <c r="L56" s="402"/>
      <c r="M56" s="402"/>
      <c r="N56" s="402"/>
    </row>
    <row r="57" spans="2:14" ht="15" customHeight="1" x14ac:dyDescent="0.15"/>
    <row r="58" spans="2:14" ht="15" customHeight="1" x14ac:dyDescent="0.15">
      <c r="C58" s="409" t="s">
        <v>231</v>
      </c>
      <c r="D58" s="428" t="s">
        <v>239</v>
      </c>
      <c r="E58" s="428"/>
      <c r="F58" s="428"/>
      <c r="G58" s="428"/>
      <c r="H58" s="428"/>
      <c r="I58" s="428"/>
      <c r="J58" s="428"/>
      <c r="K58" s="428"/>
      <c r="L58" s="428"/>
      <c r="M58" s="428"/>
      <c r="N58" s="428"/>
    </row>
    <row r="59" spans="2:14" ht="15" customHeight="1" x14ac:dyDescent="0.15">
      <c r="C59" s="406"/>
      <c r="D59" s="428"/>
      <c r="E59" s="428"/>
      <c r="F59" s="428"/>
      <c r="G59" s="428"/>
      <c r="H59" s="428"/>
      <c r="I59" s="428"/>
      <c r="J59" s="428"/>
      <c r="K59" s="428"/>
      <c r="L59" s="428"/>
      <c r="M59" s="428"/>
      <c r="N59" s="428"/>
    </row>
    <row r="60" spans="2:14" ht="15" customHeight="1" x14ac:dyDescent="0.15">
      <c r="C60" s="406"/>
      <c r="D60" s="428"/>
      <c r="E60" s="428"/>
      <c r="F60" s="428"/>
      <c r="G60" s="428"/>
      <c r="H60" s="428"/>
      <c r="I60" s="428"/>
      <c r="J60" s="428"/>
      <c r="K60" s="428"/>
      <c r="L60" s="428"/>
      <c r="M60" s="428"/>
      <c r="N60" s="428"/>
    </row>
    <row r="61" spans="2:14" ht="15" customHeight="1" x14ac:dyDescent="0.15">
      <c r="C61" s="406"/>
      <c r="D61" s="428"/>
      <c r="E61" s="428"/>
      <c r="F61" s="428"/>
      <c r="G61" s="428"/>
      <c r="H61" s="428"/>
      <c r="I61" s="428"/>
      <c r="J61" s="428"/>
      <c r="K61" s="428"/>
      <c r="L61" s="428"/>
      <c r="M61" s="428"/>
      <c r="N61" s="428"/>
    </row>
    <row r="62" spans="2:14" ht="15" customHeight="1" x14ac:dyDescent="0.15">
      <c r="C62" s="408" t="s">
        <v>161</v>
      </c>
      <c r="D62" s="426" t="s">
        <v>277</v>
      </c>
      <c r="E62" s="426"/>
      <c r="F62" s="426"/>
      <c r="G62" s="426"/>
      <c r="H62" s="426"/>
      <c r="I62" s="426"/>
      <c r="J62" s="426"/>
      <c r="K62" s="426"/>
      <c r="L62" s="426"/>
      <c r="M62" s="426"/>
      <c r="N62" s="426"/>
    </row>
    <row r="63" spans="2:14" ht="15" customHeight="1" x14ac:dyDescent="0.15">
      <c r="C63" s="408"/>
      <c r="D63" s="426"/>
      <c r="E63" s="426"/>
      <c r="F63" s="426"/>
      <c r="G63" s="426"/>
      <c r="H63" s="426"/>
      <c r="I63" s="426"/>
      <c r="J63" s="426"/>
      <c r="K63" s="426"/>
      <c r="L63" s="426"/>
      <c r="M63" s="426"/>
      <c r="N63" s="426"/>
    </row>
    <row r="64" spans="2:14" ht="15" customHeight="1" x14ac:dyDescent="0.15">
      <c r="C64" s="408"/>
      <c r="D64" s="426"/>
      <c r="E64" s="426"/>
      <c r="F64" s="426"/>
      <c r="G64" s="426"/>
      <c r="H64" s="426"/>
      <c r="I64" s="426"/>
      <c r="J64" s="426"/>
      <c r="K64" s="426"/>
      <c r="L64" s="426"/>
      <c r="M64" s="426"/>
      <c r="N64" s="426"/>
    </row>
    <row r="65" spans="3:14" ht="15" customHeight="1" x14ac:dyDescent="0.15">
      <c r="C65" s="408" t="s">
        <v>240</v>
      </c>
      <c r="D65" s="424" t="s">
        <v>249</v>
      </c>
      <c r="E65" s="424"/>
      <c r="F65" s="424"/>
      <c r="G65" s="424"/>
      <c r="H65" s="424"/>
      <c r="I65" s="424"/>
      <c r="J65" s="424"/>
      <c r="K65" s="424"/>
      <c r="L65" s="424"/>
      <c r="M65" s="424"/>
      <c r="N65" s="424"/>
    </row>
    <row r="66" spans="3:14" ht="15" customHeight="1" x14ac:dyDescent="0.15">
      <c r="C66" s="408"/>
      <c r="D66" s="424"/>
      <c r="E66" s="424"/>
      <c r="F66" s="424"/>
      <c r="G66" s="424"/>
      <c r="H66" s="424"/>
      <c r="I66" s="424"/>
      <c r="J66" s="424"/>
      <c r="K66" s="424"/>
      <c r="L66" s="424"/>
      <c r="M66" s="424"/>
      <c r="N66" s="424"/>
    </row>
    <row r="67" spans="3:14" ht="15" customHeight="1" x14ac:dyDescent="0.15">
      <c r="C67" s="408"/>
      <c r="D67" s="424"/>
      <c r="E67" s="424"/>
      <c r="F67" s="424"/>
      <c r="G67" s="424"/>
      <c r="H67" s="424"/>
      <c r="I67" s="424"/>
      <c r="J67" s="424"/>
      <c r="K67" s="424"/>
      <c r="L67" s="424"/>
      <c r="M67" s="424"/>
      <c r="N67" s="424"/>
    </row>
    <row r="68" spans="3:14" ht="15" customHeight="1" x14ac:dyDescent="0.15">
      <c r="C68" s="408"/>
      <c r="D68" s="424"/>
      <c r="E68" s="424"/>
      <c r="F68" s="424"/>
      <c r="G68" s="424"/>
      <c r="H68" s="424"/>
      <c r="I68" s="424"/>
      <c r="J68" s="424"/>
      <c r="K68" s="424"/>
      <c r="L68" s="424"/>
      <c r="M68" s="424"/>
      <c r="N68" s="424"/>
    </row>
    <row r="69" spans="3:14" ht="15" customHeight="1" x14ac:dyDescent="0.15">
      <c r="C69" s="408"/>
      <c r="D69" s="424"/>
      <c r="E69" s="424"/>
      <c r="F69" s="424"/>
      <c r="G69" s="424"/>
      <c r="H69" s="424"/>
      <c r="I69" s="424"/>
      <c r="J69" s="424"/>
      <c r="K69" s="424"/>
      <c r="L69" s="424"/>
      <c r="M69" s="424"/>
      <c r="N69" s="424"/>
    </row>
    <row r="70" spans="3:14" ht="15" customHeight="1" x14ac:dyDescent="0.15">
      <c r="C70" s="408"/>
      <c r="D70" s="424"/>
      <c r="E70" s="424"/>
      <c r="F70" s="424"/>
      <c r="G70" s="424"/>
      <c r="H70" s="424"/>
      <c r="I70" s="424"/>
      <c r="J70" s="424"/>
      <c r="K70" s="424"/>
      <c r="L70" s="424"/>
      <c r="M70" s="424"/>
      <c r="N70" s="424"/>
    </row>
    <row r="71" spans="3:14" ht="15" customHeight="1" x14ac:dyDescent="0.15">
      <c r="C71" s="408" t="s">
        <v>241</v>
      </c>
      <c r="D71" s="424" t="s">
        <v>242</v>
      </c>
      <c r="E71" s="424"/>
      <c r="F71" s="424"/>
      <c r="G71" s="424"/>
      <c r="H71" s="424"/>
      <c r="I71" s="424"/>
      <c r="J71" s="424"/>
      <c r="K71" s="424"/>
      <c r="L71" s="424"/>
      <c r="M71" s="424"/>
      <c r="N71" s="424"/>
    </row>
    <row r="72" spans="3:14" ht="15" customHeight="1" x14ac:dyDescent="0.15">
      <c r="C72" s="408"/>
      <c r="D72" s="424"/>
      <c r="E72" s="424"/>
      <c r="F72" s="424"/>
      <c r="G72" s="424"/>
      <c r="H72" s="424"/>
      <c r="I72" s="424"/>
      <c r="J72" s="424"/>
      <c r="K72" s="424"/>
      <c r="L72" s="424"/>
      <c r="M72" s="424"/>
      <c r="N72" s="424"/>
    </row>
    <row r="73" spans="3:14" ht="15" customHeight="1" x14ac:dyDescent="0.15">
      <c r="C73" s="408"/>
      <c r="D73" s="424"/>
      <c r="E73" s="424"/>
      <c r="F73" s="424"/>
      <c r="G73" s="424"/>
      <c r="H73" s="424"/>
      <c r="I73" s="424"/>
      <c r="J73" s="424"/>
      <c r="K73" s="424"/>
      <c r="L73" s="424"/>
      <c r="M73" s="424"/>
      <c r="N73" s="424"/>
    </row>
    <row r="74" spans="3:14" ht="15" customHeight="1" x14ac:dyDescent="0.15">
      <c r="C74" s="408" t="s">
        <v>243</v>
      </c>
      <c r="D74" s="424" t="s">
        <v>244</v>
      </c>
      <c r="E74" s="424"/>
      <c r="F74" s="424"/>
      <c r="G74" s="424"/>
      <c r="H74" s="424"/>
      <c r="I74" s="424"/>
      <c r="J74" s="424"/>
      <c r="K74" s="424"/>
      <c r="L74" s="424"/>
      <c r="M74" s="424"/>
      <c r="N74" s="424"/>
    </row>
    <row r="75" spans="3:14" ht="15" customHeight="1" x14ac:dyDescent="0.15">
      <c r="C75" s="408"/>
      <c r="D75" s="424"/>
      <c r="E75" s="424"/>
      <c r="F75" s="424"/>
      <c r="G75" s="424"/>
      <c r="H75" s="424"/>
      <c r="I75" s="424"/>
      <c r="J75" s="424"/>
      <c r="K75" s="424"/>
      <c r="L75" s="424"/>
      <c r="M75" s="424"/>
      <c r="N75" s="424"/>
    </row>
    <row r="76" spans="3:14" ht="15" customHeight="1" x14ac:dyDescent="0.15">
      <c r="C76" s="408"/>
      <c r="D76" s="424"/>
      <c r="E76" s="424"/>
      <c r="F76" s="424"/>
      <c r="G76" s="424"/>
      <c r="H76" s="424"/>
      <c r="I76" s="424"/>
      <c r="J76" s="424"/>
      <c r="K76" s="424"/>
      <c r="L76" s="424"/>
      <c r="M76" s="424"/>
      <c r="N76" s="424"/>
    </row>
    <row r="77" spans="3:14" ht="15" customHeight="1" x14ac:dyDescent="0.15">
      <c r="C77" s="408"/>
      <c r="D77" s="424"/>
      <c r="E77" s="424"/>
      <c r="F77" s="424"/>
      <c r="G77" s="424"/>
      <c r="H77" s="424"/>
      <c r="I77" s="424"/>
      <c r="J77" s="424"/>
      <c r="K77" s="424"/>
      <c r="L77" s="424"/>
      <c r="M77" s="424"/>
      <c r="N77" s="424"/>
    </row>
    <row r="78" spans="3:14" ht="15" customHeight="1" x14ac:dyDescent="0.15">
      <c r="C78" s="408" t="s">
        <v>233</v>
      </c>
      <c r="D78" s="424" t="s">
        <v>245</v>
      </c>
      <c r="E78" s="424"/>
      <c r="F78" s="424"/>
      <c r="G78" s="424"/>
      <c r="H78" s="424"/>
      <c r="I78" s="424"/>
      <c r="J78" s="424"/>
      <c r="K78" s="424"/>
      <c r="L78" s="424"/>
      <c r="M78" s="424"/>
      <c r="N78" s="424"/>
    </row>
    <row r="79" spans="3:14" ht="15" customHeight="1" x14ac:dyDescent="0.15">
      <c r="C79" s="408"/>
      <c r="D79" s="424"/>
      <c r="E79" s="424"/>
      <c r="F79" s="424"/>
      <c r="G79" s="424"/>
      <c r="H79" s="424"/>
      <c r="I79" s="424"/>
      <c r="J79" s="424"/>
      <c r="K79" s="424"/>
      <c r="L79" s="424"/>
      <c r="M79" s="424"/>
      <c r="N79" s="424"/>
    </row>
    <row r="80" spans="3:14" ht="15" customHeight="1" x14ac:dyDescent="0.15">
      <c r="C80" s="408"/>
      <c r="D80" s="424"/>
      <c r="E80" s="424"/>
      <c r="F80" s="424"/>
      <c r="G80" s="424"/>
      <c r="H80" s="424"/>
      <c r="I80" s="424"/>
      <c r="J80" s="424"/>
      <c r="K80" s="424"/>
      <c r="L80" s="424"/>
      <c r="M80" s="424"/>
      <c r="N80" s="424"/>
    </row>
    <row r="81" spans="3:14" ht="15" customHeight="1" x14ac:dyDescent="0.15">
      <c r="C81" s="408"/>
      <c r="D81" s="424"/>
      <c r="E81" s="424"/>
      <c r="F81" s="424"/>
      <c r="G81" s="424"/>
      <c r="H81" s="424"/>
      <c r="I81" s="424"/>
      <c r="J81" s="424"/>
      <c r="K81" s="424"/>
      <c r="L81" s="424"/>
      <c r="M81" s="424"/>
      <c r="N81" s="424"/>
    </row>
    <row r="82" spans="3:14" ht="15" customHeight="1" x14ac:dyDescent="0.15">
      <c r="C82" s="408" t="s">
        <v>234</v>
      </c>
      <c r="D82" s="424" t="s">
        <v>246</v>
      </c>
      <c r="E82" s="424"/>
      <c r="F82" s="424"/>
      <c r="G82" s="424"/>
      <c r="H82" s="424"/>
      <c r="I82" s="424"/>
      <c r="J82" s="424"/>
      <c r="K82" s="424"/>
      <c r="L82" s="424"/>
      <c r="M82" s="424"/>
      <c r="N82" s="424"/>
    </row>
    <row r="83" spans="3:14" ht="15" customHeight="1" x14ac:dyDescent="0.15">
      <c r="C83" s="408"/>
      <c r="D83" s="424"/>
      <c r="E83" s="424"/>
      <c r="F83" s="424"/>
      <c r="G83" s="424"/>
      <c r="H83" s="424"/>
      <c r="I83" s="424"/>
      <c r="J83" s="424"/>
      <c r="K83" s="424"/>
      <c r="L83" s="424"/>
      <c r="M83" s="424"/>
      <c r="N83" s="424"/>
    </row>
    <row r="84" spans="3:14" ht="15" customHeight="1" x14ac:dyDescent="0.15">
      <c r="C84" s="408"/>
      <c r="D84" s="424"/>
      <c r="E84" s="424"/>
      <c r="F84" s="424"/>
      <c r="G84" s="424"/>
      <c r="H84" s="424"/>
      <c r="I84" s="424"/>
      <c r="J84" s="424"/>
      <c r="K84" s="424"/>
      <c r="L84" s="424"/>
      <c r="M84" s="424"/>
      <c r="N84" s="424"/>
    </row>
    <row r="85" spans="3:14" ht="15" customHeight="1" x14ac:dyDescent="0.15">
      <c r="C85" s="408" t="s">
        <v>235</v>
      </c>
      <c r="D85" s="426" t="s">
        <v>247</v>
      </c>
      <c r="E85" s="426"/>
      <c r="F85" s="426"/>
      <c r="G85" s="426"/>
      <c r="H85" s="426"/>
      <c r="I85" s="426"/>
      <c r="J85" s="426"/>
      <c r="K85" s="426"/>
      <c r="L85" s="426"/>
      <c r="M85" s="426"/>
      <c r="N85" s="426"/>
    </row>
    <row r="86" spans="3:14" ht="15" customHeight="1" x14ac:dyDescent="0.15">
      <c r="C86" s="408"/>
      <c r="D86" s="426"/>
      <c r="E86" s="426"/>
      <c r="F86" s="426"/>
      <c r="G86" s="426"/>
      <c r="H86" s="426"/>
      <c r="I86" s="426"/>
      <c r="J86" s="426"/>
      <c r="K86" s="426"/>
      <c r="L86" s="426"/>
      <c r="M86" s="426"/>
      <c r="N86" s="426"/>
    </row>
    <row r="87" spans="3:14" ht="15" customHeight="1" x14ac:dyDescent="0.15">
      <c r="C87" s="408"/>
      <c r="D87" s="426"/>
      <c r="E87" s="426"/>
      <c r="F87" s="426"/>
      <c r="G87" s="426"/>
      <c r="H87" s="426"/>
      <c r="I87" s="426"/>
      <c r="J87" s="426"/>
      <c r="K87" s="426"/>
      <c r="L87" s="426"/>
      <c r="M87" s="426"/>
      <c r="N87" s="426"/>
    </row>
    <row r="88" spans="3:14" ht="15" customHeight="1" x14ac:dyDescent="0.15">
      <c r="C88" s="408" t="s">
        <v>236</v>
      </c>
      <c r="D88" s="424" t="s">
        <v>299</v>
      </c>
      <c r="E88" s="424"/>
      <c r="F88" s="424"/>
      <c r="G88" s="424"/>
      <c r="H88" s="424"/>
      <c r="I88" s="424"/>
      <c r="J88" s="424"/>
      <c r="K88" s="424"/>
      <c r="L88" s="424"/>
      <c r="M88" s="424"/>
      <c r="N88" s="424"/>
    </row>
    <row r="89" spans="3:14" ht="15" customHeight="1" x14ac:dyDescent="0.15">
      <c r="C89" s="408"/>
      <c r="D89" s="424"/>
      <c r="E89" s="424"/>
      <c r="F89" s="424"/>
      <c r="G89" s="424"/>
      <c r="H89" s="424"/>
      <c r="I89" s="424"/>
      <c r="J89" s="424"/>
      <c r="K89" s="424"/>
      <c r="L89" s="424"/>
      <c r="M89" s="424"/>
      <c r="N89" s="424"/>
    </row>
    <row r="90" spans="3:14" ht="15" customHeight="1" x14ac:dyDescent="0.15">
      <c r="C90" s="408"/>
      <c r="D90" s="424"/>
      <c r="E90" s="424"/>
      <c r="F90" s="424"/>
      <c r="G90" s="424"/>
      <c r="H90" s="424"/>
      <c r="I90" s="424"/>
      <c r="J90" s="424"/>
      <c r="K90" s="424"/>
      <c r="L90" s="424"/>
      <c r="M90" s="424"/>
      <c r="N90" s="424"/>
    </row>
    <row r="91" spans="3:14" ht="15" customHeight="1" x14ac:dyDescent="0.15">
      <c r="C91" s="408"/>
      <c r="D91" s="424"/>
      <c r="E91" s="424"/>
      <c r="F91" s="424"/>
      <c r="G91" s="424"/>
      <c r="H91" s="424"/>
      <c r="I91" s="424"/>
      <c r="J91" s="424"/>
      <c r="K91" s="424"/>
      <c r="L91" s="424"/>
      <c r="M91" s="424"/>
      <c r="N91" s="424"/>
    </row>
    <row r="92" spans="3:14" ht="15" customHeight="1" x14ac:dyDescent="0.15">
      <c r="C92" s="408" t="s">
        <v>248</v>
      </c>
      <c r="D92" s="424" t="s">
        <v>251</v>
      </c>
      <c r="E92" s="424"/>
      <c r="F92" s="424"/>
      <c r="G92" s="424"/>
      <c r="H92" s="424"/>
      <c r="I92" s="424"/>
      <c r="J92" s="424"/>
      <c r="K92" s="424"/>
      <c r="L92" s="424"/>
      <c r="M92" s="424"/>
      <c r="N92" s="424"/>
    </row>
    <row r="93" spans="3:14" ht="15" customHeight="1" x14ac:dyDescent="0.15">
      <c r="C93" s="408"/>
      <c r="D93" s="424"/>
      <c r="E93" s="424"/>
      <c r="F93" s="424"/>
      <c r="G93" s="424"/>
      <c r="H93" s="424"/>
      <c r="I93" s="424"/>
      <c r="J93" s="424"/>
      <c r="K93" s="424"/>
      <c r="L93" s="424"/>
      <c r="M93" s="424"/>
      <c r="N93" s="424"/>
    </row>
    <row r="94" spans="3:14" ht="15" customHeight="1" x14ac:dyDescent="0.15">
      <c r="C94" s="408"/>
      <c r="D94" s="424"/>
      <c r="E94" s="424"/>
      <c r="F94" s="424"/>
      <c r="G94" s="424"/>
      <c r="H94" s="424"/>
      <c r="I94" s="424"/>
      <c r="J94" s="424"/>
      <c r="K94" s="424"/>
      <c r="L94" s="424"/>
      <c r="M94" s="424"/>
      <c r="N94" s="424"/>
    </row>
    <row r="95" spans="3:14" ht="15" customHeight="1" x14ac:dyDescent="0.15">
      <c r="C95" s="408"/>
      <c r="D95" s="424"/>
      <c r="E95" s="424"/>
      <c r="F95" s="424"/>
      <c r="G95" s="424"/>
      <c r="H95" s="424"/>
      <c r="I95" s="424"/>
      <c r="J95" s="424"/>
      <c r="K95" s="424"/>
      <c r="L95" s="424"/>
      <c r="M95" s="424"/>
      <c r="N95" s="424"/>
    </row>
    <row r="96" spans="3:14" ht="15" customHeight="1" x14ac:dyDescent="0.15">
      <c r="C96" s="408"/>
      <c r="D96" s="424"/>
      <c r="E96" s="424"/>
      <c r="F96" s="424"/>
      <c r="G96" s="424"/>
      <c r="H96" s="424"/>
      <c r="I96" s="424"/>
      <c r="J96" s="424"/>
      <c r="K96" s="424"/>
      <c r="L96" s="424"/>
      <c r="M96" s="424"/>
      <c r="N96" s="424"/>
    </row>
    <row r="97" spans="2:14" ht="15" customHeight="1" x14ac:dyDescent="0.15">
      <c r="C97" s="408"/>
      <c r="D97" s="424"/>
      <c r="E97" s="424"/>
      <c r="F97" s="424"/>
      <c r="G97" s="424"/>
      <c r="H97" s="424"/>
      <c r="I97" s="424"/>
      <c r="J97" s="424"/>
      <c r="K97" s="424"/>
      <c r="L97" s="424"/>
      <c r="M97" s="424"/>
      <c r="N97" s="424"/>
    </row>
    <row r="98" spans="2:14" ht="15" customHeight="1" x14ac:dyDescent="0.15">
      <c r="C98" s="408"/>
      <c r="D98" s="424"/>
      <c r="E98" s="424"/>
      <c r="F98" s="424"/>
      <c r="G98" s="424"/>
      <c r="H98" s="424"/>
      <c r="I98" s="424"/>
      <c r="J98" s="424"/>
      <c r="K98" s="424"/>
      <c r="L98" s="424"/>
      <c r="M98" s="424"/>
      <c r="N98" s="424"/>
    </row>
    <row r="99" spans="2:14" s="411" customFormat="1" ht="20.100000000000001" customHeight="1" x14ac:dyDescent="0.15">
      <c r="B99" s="412" t="s">
        <v>153</v>
      </c>
      <c r="C99" s="413"/>
      <c r="D99" s="413"/>
      <c r="E99" s="410"/>
      <c r="F99" s="410"/>
      <c r="G99" s="410"/>
      <c r="H99" s="410"/>
      <c r="I99" s="410"/>
      <c r="J99" s="410"/>
      <c r="K99" s="410"/>
      <c r="L99" s="410"/>
      <c r="M99" s="410"/>
      <c r="N99" s="410"/>
    </row>
    <row r="100" spans="2:14" ht="15" customHeight="1" x14ac:dyDescent="0.15"/>
    <row r="101" spans="2:14" ht="15" customHeight="1" x14ac:dyDescent="0.15">
      <c r="C101" s="408" t="s">
        <v>161</v>
      </c>
      <c r="D101" s="426" t="s">
        <v>154</v>
      </c>
      <c r="E101" s="426"/>
      <c r="F101" s="426"/>
      <c r="G101" s="426"/>
      <c r="H101" s="426"/>
      <c r="I101" s="426"/>
      <c r="J101" s="426"/>
      <c r="K101" s="426"/>
      <c r="L101" s="426"/>
      <c r="M101" s="426"/>
      <c r="N101" s="426"/>
    </row>
    <row r="102" spans="2:14" ht="15" customHeight="1" x14ac:dyDescent="0.15">
      <c r="C102" s="408"/>
      <c r="D102" s="426"/>
      <c r="E102" s="426"/>
      <c r="F102" s="426"/>
      <c r="G102" s="426"/>
      <c r="H102" s="426"/>
      <c r="I102" s="426"/>
      <c r="J102" s="426"/>
      <c r="K102" s="426"/>
      <c r="L102" s="426"/>
      <c r="M102" s="426"/>
      <c r="N102" s="426"/>
    </row>
    <row r="103" spans="2:14" ht="15" customHeight="1" x14ac:dyDescent="0.15">
      <c r="C103" s="408"/>
      <c r="D103" s="426"/>
      <c r="E103" s="426"/>
      <c r="F103" s="426"/>
      <c r="G103" s="426"/>
      <c r="H103" s="426"/>
      <c r="I103" s="426"/>
      <c r="J103" s="426"/>
      <c r="K103" s="426"/>
      <c r="L103" s="426"/>
      <c r="M103" s="426"/>
      <c r="N103" s="426"/>
    </row>
    <row r="104" spans="2:14" ht="15" customHeight="1" x14ac:dyDescent="0.15">
      <c r="C104" s="408" t="s">
        <v>162</v>
      </c>
      <c r="D104" s="426" t="s">
        <v>155</v>
      </c>
      <c r="E104" s="426"/>
      <c r="F104" s="426"/>
      <c r="G104" s="426"/>
      <c r="H104" s="426"/>
      <c r="I104" s="426"/>
      <c r="J104" s="426"/>
      <c r="K104" s="426"/>
      <c r="L104" s="426"/>
      <c r="M104" s="426"/>
      <c r="N104" s="426"/>
    </row>
    <row r="105" spans="2:14" ht="15" customHeight="1" x14ac:dyDescent="0.15">
      <c r="C105" s="408"/>
      <c r="D105" s="426"/>
      <c r="E105" s="426"/>
      <c r="F105" s="426"/>
      <c r="G105" s="426"/>
      <c r="H105" s="426"/>
      <c r="I105" s="426"/>
      <c r="J105" s="426"/>
      <c r="K105" s="426"/>
      <c r="L105" s="426"/>
      <c r="M105" s="426"/>
      <c r="N105" s="426"/>
    </row>
    <row r="106" spans="2:14" ht="15" customHeight="1" x14ac:dyDescent="0.15">
      <c r="C106" s="408"/>
      <c r="D106" s="426"/>
      <c r="E106" s="426"/>
      <c r="F106" s="426"/>
      <c r="G106" s="426"/>
      <c r="H106" s="426"/>
      <c r="I106" s="426"/>
      <c r="J106" s="426"/>
      <c r="K106" s="426"/>
      <c r="L106" s="426"/>
      <c r="M106" s="426"/>
      <c r="N106" s="426"/>
    </row>
    <row r="107" spans="2:14" ht="15" customHeight="1" x14ac:dyDescent="0.15">
      <c r="C107" s="408" t="s">
        <v>163</v>
      </c>
      <c r="D107" s="408" t="s">
        <v>156</v>
      </c>
      <c r="E107" s="408"/>
      <c r="F107" s="408"/>
      <c r="G107" s="408"/>
      <c r="H107" s="408"/>
      <c r="I107" s="408"/>
      <c r="J107" s="408"/>
      <c r="K107" s="408"/>
      <c r="L107" s="408"/>
      <c r="M107" s="408"/>
      <c r="N107" s="408"/>
    </row>
    <row r="108" spans="2:14" ht="15" customHeight="1" x14ac:dyDescent="0.15">
      <c r="C108" s="408"/>
      <c r="D108" s="408"/>
      <c r="E108" s="408"/>
      <c r="F108" s="408"/>
      <c r="G108" s="408"/>
      <c r="H108" s="408"/>
      <c r="I108" s="408"/>
      <c r="J108" s="408"/>
      <c r="K108" s="408"/>
      <c r="L108" s="408"/>
      <c r="M108" s="408"/>
      <c r="N108" s="408"/>
    </row>
    <row r="109" spans="2:14" ht="15" customHeight="1" x14ac:dyDescent="0.15">
      <c r="C109" s="408" t="s">
        <v>164</v>
      </c>
      <c r="D109" s="408" t="s">
        <v>160</v>
      </c>
      <c r="E109" s="408"/>
      <c r="F109" s="408"/>
      <c r="G109" s="408"/>
      <c r="H109" s="408"/>
      <c r="I109" s="408"/>
      <c r="J109" s="408"/>
      <c r="K109" s="408"/>
      <c r="L109" s="408"/>
      <c r="M109" s="408"/>
      <c r="N109" s="408"/>
    </row>
    <row r="110" spans="2:14" ht="15" customHeight="1" thickBot="1" x14ac:dyDescent="0.2"/>
    <row r="111" spans="2:14" ht="15" customHeight="1" thickTop="1" x14ac:dyDescent="0.15">
      <c r="C111" s="281"/>
      <c r="D111" s="282"/>
      <c r="E111" s="282"/>
      <c r="F111" s="282"/>
      <c r="G111" s="282"/>
      <c r="H111" s="282"/>
      <c r="I111" s="283"/>
    </row>
    <row r="112" spans="2:14" ht="15" customHeight="1" x14ac:dyDescent="0.15">
      <c r="C112" s="284"/>
      <c r="D112" s="285" t="s">
        <v>159</v>
      </c>
      <c r="E112" s="285"/>
      <c r="F112" s="285"/>
      <c r="G112" s="285"/>
      <c r="H112" s="285"/>
      <c r="I112" s="286"/>
    </row>
    <row r="113" spans="3:9" ht="15" customHeight="1" x14ac:dyDescent="0.15">
      <c r="C113" s="284"/>
      <c r="D113" s="285" t="s">
        <v>157</v>
      </c>
      <c r="E113" s="285"/>
      <c r="F113" s="285"/>
      <c r="G113" s="285"/>
      <c r="H113" s="285"/>
      <c r="I113" s="286"/>
    </row>
    <row r="114" spans="3:9" ht="15" customHeight="1" x14ac:dyDescent="0.15">
      <c r="C114" s="284"/>
      <c r="D114" s="285" t="s">
        <v>185</v>
      </c>
      <c r="E114" s="285"/>
      <c r="F114" s="285"/>
      <c r="G114" s="285"/>
      <c r="H114" s="285"/>
      <c r="I114" s="286"/>
    </row>
    <row r="115" spans="3:9" ht="15" customHeight="1" x14ac:dyDescent="0.15">
      <c r="C115" s="284"/>
      <c r="D115" s="285" t="s">
        <v>158</v>
      </c>
      <c r="E115" s="285"/>
      <c r="F115" s="285"/>
      <c r="G115" s="285"/>
      <c r="H115" s="285"/>
      <c r="I115" s="286"/>
    </row>
    <row r="116" spans="3:9" ht="15" customHeight="1" thickBot="1" x14ac:dyDescent="0.2">
      <c r="C116" s="287"/>
      <c r="D116" s="288"/>
      <c r="E116" s="288"/>
      <c r="F116" s="288"/>
      <c r="G116" s="288"/>
      <c r="H116" s="288"/>
      <c r="I116" s="289"/>
    </row>
    <row r="117" spans="3:9" ht="15" customHeight="1" thickTop="1" x14ac:dyDescent="0.15"/>
  </sheetData>
  <mergeCells count="25">
    <mergeCell ref="D104:N106"/>
    <mergeCell ref="D62:N64"/>
    <mergeCell ref="D85:N87"/>
    <mergeCell ref="D20:N22"/>
    <mergeCell ref="D30:N30"/>
    <mergeCell ref="D35:N35"/>
    <mergeCell ref="D101:N103"/>
    <mergeCell ref="D58:N61"/>
    <mergeCell ref="D65:N70"/>
    <mergeCell ref="D71:N73"/>
    <mergeCell ref="D92:N98"/>
    <mergeCell ref="D82:N84"/>
    <mergeCell ref="D74:N77"/>
    <mergeCell ref="D53:N55"/>
    <mergeCell ref="E23:N29"/>
    <mergeCell ref="D40:N42"/>
    <mergeCell ref="D78:N81"/>
    <mergeCell ref="D88:N91"/>
    <mergeCell ref="C7:N16"/>
    <mergeCell ref="D36:N38"/>
    <mergeCell ref="D39:N39"/>
    <mergeCell ref="D44:N46"/>
    <mergeCell ref="D43:N43"/>
    <mergeCell ref="D33:N34"/>
    <mergeCell ref="D32:N3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0"/>
  <sheetViews>
    <sheetView showGridLines="0" zoomScaleNormal="100" workbookViewId="0"/>
  </sheetViews>
  <sheetFormatPr defaultRowHeight="11.25" x14ac:dyDescent="0.15"/>
  <cols>
    <col min="1" max="1" width="4" customWidth="1"/>
    <col min="2" max="2" width="4" style="90" customWidth="1"/>
    <col min="3" max="3" width="18.8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x14ac:dyDescent="0.15">
      <c r="A1" s="415" t="s">
        <v>264</v>
      </c>
    </row>
    <row r="2" spans="1:10" ht="14.1" customHeight="1" x14ac:dyDescent="0.15">
      <c r="A2" s="275"/>
    </row>
    <row r="3" spans="1:10" ht="20.100000000000001" customHeight="1" x14ac:dyDescent="0.15">
      <c r="A3" s="275"/>
      <c r="B3" s="414" t="s">
        <v>287</v>
      </c>
    </row>
    <row r="4" spans="1:10" ht="12.95" customHeight="1" x14ac:dyDescent="0.15"/>
    <row r="5" spans="1:10" ht="15" customHeight="1" x14ac:dyDescent="0.15">
      <c r="B5" s="429" t="s">
        <v>148</v>
      </c>
      <c r="C5" s="430"/>
      <c r="D5" s="431" t="s">
        <v>278</v>
      </c>
      <c r="E5" s="432"/>
      <c r="F5" s="432"/>
      <c r="G5" s="432"/>
      <c r="H5" s="432"/>
      <c r="I5" s="432"/>
      <c r="J5" s="433"/>
    </row>
    <row r="6" spans="1:10" ht="20.100000000000001" customHeight="1" x14ac:dyDescent="0.15">
      <c r="B6" s="290"/>
      <c r="C6" s="290"/>
      <c r="D6" s="134"/>
      <c r="E6" s="134"/>
      <c r="F6" s="134"/>
      <c r="G6" s="134"/>
      <c r="H6" s="134"/>
      <c r="I6" s="134"/>
      <c r="J6" s="134"/>
    </row>
    <row r="7" spans="1:10" ht="20.100000000000001" customHeight="1" x14ac:dyDescent="0.15">
      <c r="B7" s="414" t="s">
        <v>290</v>
      </c>
      <c r="C7" s="290"/>
      <c r="D7" s="134"/>
      <c r="E7" s="134"/>
      <c r="F7" s="134"/>
      <c r="G7" s="134"/>
      <c r="H7" s="134"/>
      <c r="I7" s="134"/>
      <c r="J7" s="134"/>
    </row>
    <row r="8" spans="1:10" ht="12.95" customHeight="1" x14ac:dyDescent="0.15">
      <c r="B8" s="290"/>
      <c r="C8" s="290"/>
      <c r="D8" s="134"/>
      <c r="E8" s="134"/>
      <c r="F8" s="134"/>
      <c r="G8" s="134"/>
      <c r="H8" s="134"/>
      <c r="I8" s="134"/>
      <c r="J8" s="134"/>
    </row>
    <row r="9" spans="1:10" ht="15" customHeight="1" x14ac:dyDescent="0.15">
      <c r="B9" s="90" t="s">
        <v>149</v>
      </c>
      <c r="C9" s="304" t="s">
        <v>172</v>
      </c>
      <c r="D9" s="119" t="s">
        <v>184</v>
      </c>
      <c r="E9" s="322" t="s">
        <v>176</v>
      </c>
    </row>
    <row r="10" spans="1:10" ht="20.100000000000001" customHeight="1" x14ac:dyDescent="0.15">
      <c r="C10" s="304"/>
      <c r="D10" s="119"/>
      <c r="E10" s="417"/>
    </row>
    <row r="11" spans="1:10" ht="20.100000000000001" customHeight="1" x14ac:dyDescent="0.15">
      <c r="B11" s="414" t="s">
        <v>288</v>
      </c>
      <c r="C11" s="304"/>
      <c r="D11" s="119"/>
      <c r="E11" s="417"/>
    </row>
    <row r="12" spans="1:10" ht="12.95" customHeight="1" x14ac:dyDescent="0.15">
      <c r="C12" s="304"/>
      <c r="D12" s="119"/>
      <c r="E12" s="418"/>
    </row>
    <row r="13" spans="1:10" x14ac:dyDescent="0.15">
      <c r="B13" s="89"/>
      <c r="C13" s="133" t="s">
        <v>169</v>
      </c>
      <c r="D13" s="69"/>
      <c r="E13" s="120" t="s">
        <v>265</v>
      </c>
    </row>
    <row r="14" spans="1:10" x14ac:dyDescent="0.15">
      <c r="B14" s="82">
        <v>1</v>
      </c>
      <c r="C14" s="12" t="s">
        <v>0</v>
      </c>
      <c r="D14" s="12"/>
      <c r="E14" s="323"/>
    </row>
    <row r="15" spans="1:10" x14ac:dyDescent="0.15">
      <c r="B15" s="82">
        <v>2</v>
      </c>
      <c r="C15" s="12" t="s">
        <v>1</v>
      </c>
      <c r="D15" s="12"/>
      <c r="E15" s="324"/>
    </row>
    <row r="16" spans="1:10" x14ac:dyDescent="0.15">
      <c r="B16" s="82">
        <v>3</v>
      </c>
      <c r="C16" s="12" t="s">
        <v>2</v>
      </c>
      <c r="D16" s="12"/>
      <c r="E16" s="324"/>
    </row>
    <row r="17" spans="2:5" x14ac:dyDescent="0.15">
      <c r="B17" s="82">
        <v>4</v>
      </c>
      <c r="C17" s="12" t="s">
        <v>3</v>
      </c>
      <c r="D17" s="12"/>
      <c r="E17" s="324"/>
    </row>
    <row r="18" spans="2:5" x14ac:dyDescent="0.15">
      <c r="B18" s="82">
        <v>5</v>
      </c>
      <c r="C18" s="12" t="s">
        <v>4</v>
      </c>
      <c r="D18" s="12"/>
      <c r="E18" s="324"/>
    </row>
    <row r="19" spans="2:5" x14ac:dyDescent="0.15">
      <c r="B19" s="83">
        <v>6</v>
      </c>
      <c r="C19" s="15" t="s">
        <v>5</v>
      </c>
      <c r="D19" s="15"/>
      <c r="E19" s="325"/>
    </row>
    <row r="20" spans="2:5" x14ac:dyDescent="0.15">
      <c r="B20" s="82">
        <v>7</v>
      </c>
      <c r="C20" s="12" t="s">
        <v>6</v>
      </c>
      <c r="D20" s="12"/>
      <c r="E20" s="324"/>
    </row>
    <row r="21" spans="2:5" x14ac:dyDescent="0.15">
      <c r="B21" s="82">
        <v>8</v>
      </c>
      <c r="C21" s="12" t="s">
        <v>7</v>
      </c>
      <c r="D21" s="12"/>
      <c r="E21" s="324"/>
    </row>
    <row r="22" spans="2:5" x14ac:dyDescent="0.15">
      <c r="B22" s="82">
        <v>9</v>
      </c>
      <c r="C22" s="12" t="s">
        <v>8</v>
      </c>
      <c r="D22" s="12"/>
      <c r="E22" s="324"/>
    </row>
    <row r="23" spans="2:5" x14ac:dyDescent="0.15">
      <c r="B23" s="84">
        <v>10</v>
      </c>
      <c r="C23" s="18" t="s">
        <v>9</v>
      </c>
      <c r="D23" s="18"/>
      <c r="E23" s="326"/>
    </row>
    <row r="24" spans="2:5" x14ac:dyDescent="0.15">
      <c r="B24" s="82">
        <v>11</v>
      </c>
      <c r="C24" s="12" t="s">
        <v>10</v>
      </c>
      <c r="D24" s="12"/>
      <c r="E24" s="324"/>
    </row>
    <row r="25" spans="2:5" x14ac:dyDescent="0.15">
      <c r="B25" s="82">
        <v>12</v>
      </c>
      <c r="C25" s="12" t="s">
        <v>11</v>
      </c>
      <c r="D25" s="12"/>
      <c r="E25" s="324"/>
    </row>
    <row r="26" spans="2:5" x14ac:dyDescent="0.15">
      <c r="B26" s="82">
        <v>13</v>
      </c>
      <c r="C26" s="12" t="s">
        <v>12</v>
      </c>
      <c r="D26" s="12"/>
      <c r="E26" s="324"/>
    </row>
    <row r="27" spans="2:5" x14ac:dyDescent="0.15">
      <c r="B27" s="82">
        <v>14</v>
      </c>
      <c r="C27" s="12" t="s">
        <v>13</v>
      </c>
      <c r="D27" s="12"/>
      <c r="E27" s="324"/>
    </row>
    <row r="28" spans="2:5" x14ac:dyDescent="0.15">
      <c r="B28" s="82">
        <v>15</v>
      </c>
      <c r="C28" s="12" t="s">
        <v>16</v>
      </c>
      <c r="D28" s="12"/>
      <c r="E28" s="324"/>
    </row>
    <row r="29" spans="2:5" x14ac:dyDescent="0.15">
      <c r="B29" s="83">
        <v>16</v>
      </c>
      <c r="C29" s="15" t="s">
        <v>186</v>
      </c>
      <c r="D29" s="15"/>
      <c r="E29" s="325"/>
    </row>
    <row r="30" spans="2:5" x14ac:dyDescent="0.15">
      <c r="B30" s="82">
        <v>17</v>
      </c>
      <c r="C30" s="12" t="s">
        <v>15</v>
      </c>
      <c r="D30" s="12"/>
      <c r="E30" s="324"/>
    </row>
    <row r="31" spans="2:5" x14ac:dyDescent="0.15">
      <c r="B31" s="82">
        <v>18</v>
      </c>
      <c r="C31" s="12" t="s">
        <v>17</v>
      </c>
      <c r="D31" s="12"/>
      <c r="E31" s="324"/>
    </row>
    <row r="32" spans="2:5" x14ac:dyDescent="0.15">
      <c r="B32" s="82">
        <v>19</v>
      </c>
      <c r="C32" s="12" t="s">
        <v>18</v>
      </c>
      <c r="D32" s="12"/>
      <c r="E32" s="324"/>
    </row>
    <row r="33" spans="2:5" x14ac:dyDescent="0.15">
      <c r="B33" s="84">
        <v>20</v>
      </c>
      <c r="C33" s="18" t="s">
        <v>19</v>
      </c>
      <c r="D33" s="18"/>
      <c r="E33" s="326"/>
    </row>
    <row r="34" spans="2:5" x14ac:dyDescent="0.15">
      <c r="B34" s="82">
        <v>21</v>
      </c>
      <c r="C34" s="12" t="s">
        <v>20</v>
      </c>
      <c r="D34" s="12"/>
      <c r="E34" s="324"/>
    </row>
    <row r="35" spans="2:5" x14ac:dyDescent="0.15">
      <c r="B35" s="82">
        <v>22</v>
      </c>
      <c r="C35" s="12" t="s">
        <v>187</v>
      </c>
      <c r="D35" s="12"/>
      <c r="E35" s="324"/>
    </row>
    <row r="36" spans="2:5" x14ac:dyDescent="0.15">
      <c r="B36" s="82">
        <v>23</v>
      </c>
      <c r="C36" s="12" t="s">
        <v>188</v>
      </c>
      <c r="D36" s="12"/>
      <c r="E36" s="324"/>
    </row>
    <row r="37" spans="2:5" x14ac:dyDescent="0.15">
      <c r="B37" s="82">
        <v>24</v>
      </c>
      <c r="C37" s="12" t="s">
        <v>21</v>
      </c>
      <c r="D37" s="12"/>
      <c r="E37" s="324"/>
    </row>
    <row r="38" spans="2:5" x14ac:dyDescent="0.15">
      <c r="B38" s="82">
        <v>25</v>
      </c>
      <c r="C38" s="12" t="s">
        <v>22</v>
      </c>
      <c r="D38" s="12"/>
      <c r="E38" s="324"/>
    </row>
    <row r="39" spans="2:5" x14ac:dyDescent="0.15">
      <c r="B39" s="83">
        <v>26</v>
      </c>
      <c r="C39" s="15" t="s">
        <v>23</v>
      </c>
      <c r="D39" s="15"/>
      <c r="E39" s="325"/>
    </row>
    <row r="40" spans="2:5" x14ac:dyDescent="0.15">
      <c r="B40" s="82">
        <v>27</v>
      </c>
      <c r="C40" s="12" t="s">
        <v>24</v>
      </c>
      <c r="D40" s="12"/>
      <c r="E40" s="324"/>
    </row>
    <row r="41" spans="2:5" x14ac:dyDescent="0.15">
      <c r="B41" s="82">
        <v>28</v>
      </c>
      <c r="C41" s="12" t="s">
        <v>25</v>
      </c>
      <c r="D41" s="12"/>
      <c r="E41" s="324"/>
    </row>
    <row r="42" spans="2:5" x14ac:dyDescent="0.15">
      <c r="B42" s="82">
        <v>29</v>
      </c>
      <c r="C42" s="12" t="s">
        <v>26</v>
      </c>
      <c r="D42" s="12"/>
      <c r="E42" s="324"/>
    </row>
    <row r="43" spans="2:5" x14ac:dyDescent="0.15">
      <c r="B43" s="84">
        <v>30</v>
      </c>
      <c r="C43" s="18" t="s">
        <v>27</v>
      </c>
      <c r="D43" s="18"/>
      <c r="E43" s="326"/>
    </row>
    <row r="44" spans="2:5" x14ac:dyDescent="0.15">
      <c r="B44" s="83">
        <v>31</v>
      </c>
      <c r="C44" s="15" t="s">
        <v>189</v>
      </c>
      <c r="D44" s="15"/>
      <c r="E44" s="325"/>
    </row>
    <row r="45" spans="2:5" x14ac:dyDescent="0.15">
      <c r="B45" s="82">
        <v>32</v>
      </c>
      <c r="C45" s="12" t="s">
        <v>190</v>
      </c>
      <c r="D45" s="12"/>
      <c r="E45" s="324"/>
    </row>
    <row r="46" spans="2:5" x14ac:dyDescent="0.15">
      <c r="B46" s="82">
        <v>33</v>
      </c>
      <c r="C46" s="12" t="s">
        <v>28</v>
      </c>
      <c r="D46" s="12"/>
      <c r="E46" s="324"/>
    </row>
    <row r="47" spans="2:5" x14ac:dyDescent="0.15">
      <c r="B47" s="82">
        <v>34</v>
      </c>
      <c r="C47" s="12" t="s">
        <v>29</v>
      </c>
      <c r="D47" s="12"/>
      <c r="E47" s="324"/>
    </row>
    <row r="48" spans="2:5" x14ac:dyDescent="0.15">
      <c r="B48" s="84">
        <v>35</v>
      </c>
      <c r="C48" s="18" t="s">
        <v>30</v>
      </c>
      <c r="D48" s="18"/>
      <c r="E48" s="326"/>
    </row>
    <row r="49" spans="2:5" x14ac:dyDescent="0.15">
      <c r="B49" s="85">
        <v>36</v>
      </c>
      <c r="C49" s="21" t="s">
        <v>31</v>
      </c>
      <c r="D49" s="21"/>
      <c r="E49" s="327"/>
    </row>
    <row r="50" spans="2:5" x14ac:dyDescent="0.15">
      <c r="B50" s="89"/>
      <c r="C50" s="133" t="s">
        <v>81</v>
      </c>
      <c r="D50" s="69"/>
      <c r="E50" s="66">
        <f>SUM(E14:E49)</f>
        <v>0</v>
      </c>
    </row>
    <row r="51" spans="2:5" ht="20.100000000000001" customHeight="1" x14ac:dyDescent="0.15">
      <c r="B51" s="121"/>
      <c r="C51" s="134"/>
      <c r="D51" s="134"/>
      <c r="E51" s="92"/>
    </row>
    <row r="52" spans="2:5" ht="20.100000000000001" customHeight="1" x14ac:dyDescent="0.15">
      <c r="B52" s="414" t="s">
        <v>289</v>
      </c>
      <c r="C52" s="134"/>
      <c r="D52" s="134"/>
      <c r="E52" s="92"/>
    </row>
    <row r="53" spans="2:5" ht="12.95" customHeight="1" x14ac:dyDescent="0.15"/>
    <row r="54" spans="2:5" ht="15" customHeight="1" x14ac:dyDescent="0.15">
      <c r="B54" s="90" t="s">
        <v>149</v>
      </c>
      <c r="C54" s="121" t="s">
        <v>85</v>
      </c>
      <c r="D54" s="328"/>
    </row>
    <row r="55" spans="2:5" ht="7.5" customHeight="1" x14ac:dyDescent="0.15"/>
    <row r="56" spans="2:5" ht="15" x14ac:dyDescent="0.15">
      <c r="C56" s="318" t="s">
        <v>295</v>
      </c>
      <c r="D56" s="319"/>
      <c r="E56" s="318"/>
    </row>
    <row r="57" spans="2:5" ht="12" x14ac:dyDescent="0.15">
      <c r="C57" s="422" t="s">
        <v>308</v>
      </c>
      <c r="D57" s="423">
        <v>0.64151100000000005</v>
      </c>
      <c r="E57" s="419"/>
    </row>
    <row r="58" spans="2:5" ht="12" x14ac:dyDescent="0.15">
      <c r="C58" s="422" t="s">
        <v>309</v>
      </c>
      <c r="D58" s="423">
        <v>0.58125599999999999</v>
      </c>
      <c r="E58" s="420"/>
    </row>
    <row r="59" spans="2:5" ht="12" x14ac:dyDescent="0.15">
      <c r="C59" s="422" t="s">
        <v>310</v>
      </c>
      <c r="D59" s="423">
        <v>0.61937399999999998</v>
      </c>
      <c r="E59" s="420"/>
    </row>
    <row r="60" spans="2:5" ht="12" x14ac:dyDescent="0.15">
      <c r="C60" s="422" t="s">
        <v>311</v>
      </c>
      <c r="D60" s="423">
        <v>0.60650899999999996</v>
      </c>
      <c r="E60" s="420"/>
    </row>
    <row r="61" spans="2:5" ht="12" x14ac:dyDescent="0.15">
      <c r="C61" s="422" t="s">
        <v>312</v>
      </c>
      <c r="D61" s="423">
        <v>0.59448400000000001</v>
      </c>
      <c r="E61" s="420"/>
    </row>
    <row r="62" spans="2:5" ht="12" x14ac:dyDescent="0.15">
      <c r="C62" s="422" t="s">
        <v>313</v>
      </c>
      <c r="D62" s="423">
        <f>AVERAGE(D57:D61)</f>
        <v>0.60862680000000002</v>
      </c>
      <c r="E62" s="420"/>
    </row>
    <row r="63" spans="2:5" ht="12" x14ac:dyDescent="0.15">
      <c r="C63" s="419"/>
      <c r="D63" s="421"/>
      <c r="E63" s="420"/>
    </row>
    <row r="64" spans="2:5" ht="12" x14ac:dyDescent="0.15">
      <c r="C64" s="305"/>
      <c r="E64" s="421"/>
    </row>
    <row r="65" spans="3:3" x14ac:dyDescent="0.15">
      <c r="C65" s="305" t="s">
        <v>266</v>
      </c>
    </row>
    <row r="66" spans="3:3" x14ac:dyDescent="0.15">
      <c r="C66" s="305" t="s">
        <v>173</v>
      </c>
    </row>
    <row r="67" spans="3:3" x14ac:dyDescent="0.15">
      <c r="C67" s="306" t="s">
        <v>174</v>
      </c>
    </row>
    <row r="68" spans="3:3" x14ac:dyDescent="0.15">
      <c r="C68" s="306" t="s">
        <v>175</v>
      </c>
    </row>
    <row r="69" spans="3:3" x14ac:dyDescent="0.15">
      <c r="C69" s="306" t="s">
        <v>176</v>
      </c>
    </row>
    <row r="70" spans="3:3" x14ac:dyDescent="0.15">
      <c r="C70" s="8"/>
    </row>
  </sheetData>
  <mergeCells count="2">
    <mergeCell ref="B5:C5"/>
    <mergeCell ref="D5:J5"/>
  </mergeCells>
  <phoneticPr fontId="5"/>
  <dataValidations count="1">
    <dataValidation type="list" allowBlank="1" showInputMessage="1" showErrorMessage="1" sqref="E9">
      <formula1>$C$65:$C$69</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6"/>
  <sheetViews>
    <sheetView showGridLines="0" zoomScaleNormal="100" workbookViewId="0"/>
  </sheetViews>
  <sheetFormatPr defaultColWidth="9.33203125" defaultRowHeight="11.25" x14ac:dyDescent="0.15"/>
  <cols>
    <col min="1" max="1" width="9.33203125" style="168"/>
    <col min="2" max="2" width="4.6640625" style="168" customWidth="1"/>
    <col min="3" max="3" width="23.33203125" style="168" customWidth="1"/>
    <col min="4" max="5" width="15.6640625" style="168" customWidth="1"/>
    <col min="6" max="6" width="15.6640625" style="168" bestFit="1" customWidth="1"/>
    <col min="7" max="16384" width="9.33203125" style="168"/>
  </cols>
  <sheetData>
    <row r="1" spans="1:8" ht="18" customHeight="1" x14ac:dyDescent="0.15">
      <c r="A1" s="278" t="s">
        <v>92</v>
      </c>
      <c r="B1" s="167"/>
      <c r="C1" s="167"/>
      <c r="D1" s="167"/>
      <c r="E1" s="167"/>
      <c r="F1" s="167"/>
      <c r="G1" s="167"/>
      <c r="H1" s="167"/>
    </row>
    <row r="2" spans="1:8" ht="18" customHeight="1" x14ac:dyDescent="0.15">
      <c r="A2" s="167"/>
      <c r="B2" s="167"/>
      <c r="C2" s="167"/>
      <c r="D2" s="167"/>
      <c r="E2" s="167"/>
      <c r="F2" s="167"/>
      <c r="G2" s="167"/>
      <c r="H2" s="167"/>
    </row>
    <row r="3" spans="1:8" ht="18" customHeight="1" x14ac:dyDescent="0.15">
      <c r="A3" s="171" t="s">
        <v>123</v>
      </c>
      <c r="B3" s="197"/>
      <c r="C3" s="197"/>
      <c r="D3" s="169"/>
      <c r="E3" s="169"/>
      <c r="F3" s="169"/>
      <c r="G3" s="170"/>
      <c r="H3" s="170"/>
    </row>
    <row r="4" spans="1:8" ht="11.25" customHeight="1" x14ac:dyDescent="0.15">
      <c r="A4" s="167"/>
      <c r="B4" s="187" t="str">
        <f>+データ入力表!D5</f>
        <v>（例）輸送機械部門の生産額が100億円増加する場合の県内他部門への経済効果</v>
      </c>
      <c r="C4" s="187"/>
      <c r="D4" s="187"/>
      <c r="E4" s="187"/>
      <c r="F4" s="187"/>
      <c r="G4" s="187"/>
      <c r="H4" s="187"/>
    </row>
    <row r="5" spans="1:8" ht="18" customHeight="1" x14ac:dyDescent="0.15">
      <c r="A5" s="167"/>
      <c r="B5" s="171"/>
      <c r="C5" s="171"/>
      <c r="D5" s="171"/>
      <c r="E5" s="171"/>
      <c r="F5" s="171"/>
      <c r="G5" s="171"/>
      <c r="H5" s="171"/>
    </row>
    <row r="6" spans="1:8" ht="18" customHeight="1" x14ac:dyDescent="0.15">
      <c r="A6" s="171" t="s">
        <v>124</v>
      </c>
      <c r="B6" s="167"/>
      <c r="C6" s="171"/>
      <c r="D6" s="171"/>
      <c r="E6" s="171"/>
      <c r="F6" s="171"/>
      <c r="G6" s="167"/>
      <c r="H6" s="167"/>
    </row>
    <row r="7" spans="1:8" ht="36" customHeight="1" x14ac:dyDescent="0.15">
      <c r="A7" s="167"/>
      <c r="B7" s="172"/>
      <c r="C7" s="198"/>
      <c r="D7" s="198"/>
      <c r="E7" s="198"/>
      <c r="F7" s="198"/>
      <c r="G7" s="198"/>
      <c r="H7" s="199"/>
    </row>
    <row r="8" spans="1:8" ht="18" customHeight="1" x14ac:dyDescent="0.15">
      <c r="A8" s="167"/>
      <c r="B8" s="167"/>
      <c r="C8" s="167"/>
      <c r="D8" s="167"/>
      <c r="E8" s="167"/>
      <c r="F8" s="167"/>
      <c r="G8" s="167"/>
      <c r="H8" s="167"/>
    </row>
    <row r="9" spans="1:8" ht="18" customHeight="1" x14ac:dyDescent="0.15">
      <c r="A9" s="167" t="s">
        <v>125</v>
      </c>
      <c r="B9" s="167"/>
      <c r="C9" s="167"/>
      <c r="D9" s="173" t="str">
        <f>+"(単位："&amp;データ入力表!E9&amp;")"</f>
        <v>(単位：円)</v>
      </c>
      <c r="E9" s="167"/>
      <c r="F9" s="167"/>
      <c r="G9" s="167"/>
      <c r="H9" s="167"/>
    </row>
    <row r="10" spans="1:8" ht="18" customHeight="1" x14ac:dyDescent="0.15">
      <c r="A10" s="167"/>
      <c r="B10" s="174" t="s">
        <v>259</v>
      </c>
      <c r="C10" s="175"/>
      <c r="D10" s="176">
        <f>+計算!C41</f>
        <v>0</v>
      </c>
      <c r="E10" s="167"/>
      <c r="F10" s="167"/>
      <c r="G10" s="167"/>
      <c r="H10" s="167"/>
    </row>
    <row r="11" spans="1:8" ht="18" customHeight="1" x14ac:dyDescent="0.15">
      <c r="A11" s="167"/>
      <c r="B11" s="174" t="s">
        <v>50</v>
      </c>
      <c r="C11" s="175"/>
      <c r="D11" s="193">
        <f>+データ入力表!D54</f>
        <v>0</v>
      </c>
      <c r="E11" s="177" t="s">
        <v>128</v>
      </c>
      <c r="F11" s="177"/>
      <c r="G11" s="177"/>
      <c r="H11" s="177"/>
    </row>
    <row r="12" spans="1:8" ht="18" customHeight="1" x14ac:dyDescent="0.15">
      <c r="A12" s="167"/>
      <c r="B12" s="167"/>
      <c r="C12" s="167"/>
      <c r="D12" s="167"/>
      <c r="E12" s="167"/>
      <c r="F12" s="167"/>
      <c r="G12" s="167"/>
      <c r="H12" s="167"/>
    </row>
    <row r="13" spans="1:8" ht="18" customHeight="1" x14ac:dyDescent="0.15">
      <c r="A13" s="167" t="s">
        <v>126</v>
      </c>
      <c r="B13" s="167"/>
      <c r="C13" s="167"/>
      <c r="D13" s="167"/>
      <c r="E13" s="167"/>
      <c r="F13" s="167"/>
      <c r="G13" s="167"/>
      <c r="H13" s="173" t="str">
        <f>+"(単位："&amp;データ入力表!E9&amp;"、人、倍）"</f>
        <v>(単位：円、人、倍）</v>
      </c>
    </row>
    <row r="14" spans="1:8" ht="18" customHeight="1" x14ac:dyDescent="0.15">
      <c r="A14" s="167"/>
      <c r="B14" s="178"/>
      <c r="C14" s="179"/>
      <c r="D14" s="178" t="s">
        <v>93</v>
      </c>
      <c r="E14" s="179"/>
      <c r="F14" s="180"/>
      <c r="G14" s="178" t="s">
        <v>294</v>
      </c>
      <c r="H14" s="181"/>
    </row>
    <row r="15" spans="1:8" ht="18" customHeight="1" x14ac:dyDescent="0.15">
      <c r="A15" s="167"/>
      <c r="B15" s="182"/>
      <c r="C15" s="171" t="s">
        <v>94</v>
      </c>
      <c r="D15" s="182"/>
      <c r="E15" s="178" t="s">
        <v>95</v>
      </c>
      <c r="F15" s="180"/>
      <c r="G15" s="183"/>
      <c r="H15" s="184" t="s">
        <v>96</v>
      </c>
    </row>
    <row r="16" spans="1:8" ht="18" customHeight="1" x14ac:dyDescent="0.15">
      <c r="A16" s="167"/>
      <c r="B16" s="182"/>
      <c r="C16" s="171"/>
      <c r="D16" s="182"/>
      <c r="E16" s="182" t="s">
        <v>97</v>
      </c>
      <c r="F16" s="185" t="s">
        <v>100</v>
      </c>
      <c r="G16" s="183"/>
      <c r="H16" s="184" t="s">
        <v>101</v>
      </c>
    </row>
    <row r="17" spans="1:9" ht="18" customHeight="1" x14ac:dyDescent="0.15">
      <c r="A17" s="167"/>
      <c r="B17" s="186"/>
      <c r="C17" s="187"/>
      <c r="D17" s="186"/>
      <c r="E17" s="188"/>
      <c r="F17" s="189" t="s">
        <v>98</v>
      </c>
      <c r="G17" s="190"/>
      <c r="H17" s="191" t="s">
        <v>99</v>
      </c>
    </row>
    <row r="18" spans="1:9" ht="18" customHeight="1" x14ac:dyDescent="0.15">
      <c r="A18" s="167"/>
      <c r="B18" s="182" t="s">
        <v>42</v>
      </c>
      <c r="C18" s="171"/>
      <c r="D18" s="182">
        <f>+②表!R45</f>
        <v>0</v>
      </c>
      <c r="E18" s="182">
        <f>+②表!S45</f>
        <v>0</v>
      </c>
      <c r="F18" s="182">
        <f>+②表!T45</f>
        <v>0</v>
      </c>
      <c r="G18" s="182">
        <f>+②表!U45</f>
        <v>0</v>
      </c>
      <c r="H18" s="182">
        <f>+②表!V45</f>
        <v>0</v>
      </c>
      <c r="I18" s="195"/>
    </row>
    <row r="19" spans="1:9" ht="18" customHeight="1" x14ac:dyDescent="0.15">
      <c r="A19" s="167"/>
      <c r="B19" s="182"/>
      <c r="C19" s="329" t="s">
        <v>279</v>
      </c>
      <c r="D19" s="330">
        <f>+②表!C45</f>
        <v>0</v>
      </c>
      <c r="E19" s="330">
        <f>+②表!D45</f>
        <v>0</v>
      </c>
      <c r="F19" s="330">
        <f>+②表!E45</f>
        <v>0</v>
      </c>
      <c r="G19" s="330">
        <f>+②表!F45</f>
        <v>0</v>
      </c>
      <c r="H19" s="330">
        <f>+②表!G45</f>
        <v>0</v>
      </c>
    </row>
    <row r="20" spans="1:9" ht="18" customHeight="1" x14ac:dyDescent="0.15">
      <c r="A20" s="167"/>
      <c r="B20" s="194"/>
      <c r="C20" s="331" t="s">
        <v>115</v>
      </c>
      <c r="D20" s="332">
        <f>+②表!H45</f>
        <v>0</v>
      </c>
      <c r="E20" s="332">
        <f>+②表!I45</f>
        <v>0</v>
      </c>
      <c r="F20" s="332">
        <f>+②表!J45</f>
        <v>0</v>
      </c>
      <c r="G20" s="332">
        <f>+②表!K45</f>
        <v>0</v>
      </c>
      <c r="H20" s="332">
        <f>+②表!L45</f>
        <v>0</v>
      </c>
    </row>
    <row r="21" spans="1:9" ht="18" customHeight="1" x14ac:dyDescent="0.15">
      <c r="A21" s="167"/>
      <c r="B21" s="186"/>
      <c r="C21" s="333" t="s">
        <v>116</v>
      </c>
      <c r="D21" s="334">
        <f>+②表!M45</f>
        <v>0</v>
      </c>
      <c r="E21" s="334">
        <f>+②表!N45</f>
        <v>0</v>
      </c>
      <c r="F21" s="334">
        <f>+②表!O45</f>
        <v>0</v>
      </c>
      <c r="G21" s="334">
        <f>+②表!P45</f>
        <v>0</v>
      </c>
      <c r="H21" s="334">
        <f>+②表!Q45</f>
        <v>0</v>
      </c>
    </row>
    <row r="22" spans="1:9" ht="18" customHeight="1" x14ac:dyDescent="0.15">
      <c r="A22" s="167"/>
      <c r="B22" s="174" t="s">
        <v>296</v>
      </c>
      <c r="C22" s="175"/>
      <c r="D22" s="196" t="e">
        <f>+D18/D10</f>
        <v>#DIV/0!</v>
      </c>
      <c r="E22" s="293" t="s">
        <v>167</v>
      </c>
      <c r="F22" s="192"/>
      <c r="G22" s="192"/>
      <c r="H22" s="192"/>
    </row>
    <row r="23" spans="1:9" ht="18" customHeight="1" x14ac:dyDescent="0.15">
      <c r="A23" s="167"/>
      <c r="B23" s="167"/>
      <c r="C23" s="167"/>
      <c r="D23" s="167"/>
      <c r="E23" s="167"/>
      <c r="F23" s="167"/>
      <c r="G23" s="167"/>
      <c r="H23" s="167"/>
    </row>
    <row r="24" spans="1:9" ht="18" customHeight="1" x14ac:dyDescent="0.15">
      <c r="A24" s="168" t="s">
        <v>127</v>
      </c>
      <c r="B24" s="167"/>
      <c r="C24" s="167"/>
      <c r="D24" s="167"/>
      <c r="E24" s="167"/>
      <c r="F24" s="167"/>
      <c r="G24" s="167"/>
      <c r="H24" s="167"/>
    </row>
    <row r="25" spans="1:9" ht="18" customHeight="1" x14ac:dyDescent="0.15">
      <c r="A25" s="167"/>
      <c r="B25" s="168" t="s">
        <v>117</v>
      </c>
      <c r="D25" s="167"/>
      <c r="E25" s="167"/>
      <c r="F25" s="167"/>
      <c r="G25" s="167"/>
      <c r="H25" s="167"/>
    </row>
    <row r="26" spans="1:9" ht="18" customHeight="1" x14ac:dyDescent="0.15">
      <c r="A26" s="167"/>
      <c r="B26" s="168" t="s">
        <v>118</v>
      </c>
      <c r="D26" s="167"/>
      <c r="E26" s="167"/>
      <c r="F26" s="167"/>
      <c r="G26" s="167"/>
      <c r="H26" s="167"/>
    </row>
    <row r="27" spans="1:9" ht="18" customHeight="1" x14ac:dyDescent="0.15">
      <c r="A27" s="167"/>
      <c r="B27" s="168" t="s">
        <v>119</v>
      </c>
      <c r="D27" s="167"/>
      <c r="E27" s="167"/>
      <c r="F27" s="167"/>
      <c r="G27" s="167"/>
      <c r="H27" s="167"/>
    </row>
    <row r="28" spans="1:9" ht="18" customHeight="1" x14ac:dyDescent="0.15">
      <c r="A28" s="167"/>
      <c r="B28" s="168" t="s">
        <v>120</v>
      </c>
      <c r="D28" s="167"/>
      <c r="E28" s="167"/>
      <c r="F28" s="167"/>
      <c r="G28" s="167"/>
      <c r="H28" s="167"/>
    </row>
    <row r="29" spans="1:9" ht="18" customHeight="1" x14ac:dyDescent="0.15">
      <c r="A29" s="167"/>
      <c r="B29" s="168" t="s">
        <v>121</v>
      </c>
      <c r="D29" s="167"/>
      <c r="E29" s="167"/>
      <c r="F29" s="167"/>
      <c r="G29" s="167"/>
      <c r="H29" s="167"/>
    </row>
    <row r="30" spans="1:9" ht="18" customHeight="1" x14ac:dyDescent="0.15">
      <c r="A30" s="167"/>
      <c r="B30" s="168" t="s">
        <v>171</v>
      </c>
      <c r="D30" s="167"/>
      <c r="E30" s="167"/>
      <c r="F30" s="167"/>
      <c r="G30" s="167"/>
      <c r="H30" s="167"/>
    </row>
    <row r="31" spans="1:9" ht="18" customHeight="1" x14ac:dyDescent="0.15">
      <c r="A31" s="167"/>
      <c r="B31" s="168" t="s">
        <v>170</v>
      </c>
      <c r="D31" s="167"/>
      <c r="E31" s="167"/>
      <c r="F31" s="167"/>
      <c r="G31" s="167"/>
      <c r="H31" s="167"/>
    </row>
    <row r="32" spans="1:9" ht="18" customHeight="1" x14ac:dyDescent="0.15">
      <c r="A32" s="167"/>
      <c r="B32" s="168" t="s">
        <v>122</v>
      </c>
      <c r="D32" s="167"/>
      <c r="E32" s="167"/>
      <c r="F32" s="167"/>
      <c r="G32" s="167"/>
      <c r="H32" s="167"/>
    </row>
    <row r="33" spans="1:8" x14ac:dyDescent="0.15">
      <c r="A33" s="167"/>
      <c r="D33" s="167"/>
      <c r="E33" s="167"/>
      <c r="F33" s="167"/>
      <c r="G33" s="167"/>
      <c r="H33" s="167"/>
    </row>
    <row r="34" spans="1:8" x14ac:dyDescent="0.15">
      <c r="A34" s="167"/>
      <c r="B34" s="167"/>
      <c r="C34" s="167"/>
      <c r="D34" s="167"/>
      <c r="E34" s="167"/>
      <c r="F34" s="167"/>
      <c r="G34" s="167"/>
      <c r="H34" s="167"/>
    </row>
    <row r="35" spans="1:8" x14ac:dyDescent="0.15">
      <c r="A35" s="167"/>
      <c r="B35" s="167"/>
      <c r="C35" s="167"/>
      <c r="D35" s="167"/>
      <c r="E35" s="167"/>
      <c r="F35" s="167"/>
      <c r="G35" s="167"/>
      <c r="H35" s="167"/>
    </row>
    <row r="36" spans="1:8" x14ac:dyDescent="0.15">
      <c r="A36" s="167"/>
      <c r="B36" s="177"/>
      <c r="C36" s="177"/>
      <c r="D36" s="177"/>
      <c r="E36" s="177"/>
      <c r="F36" s="177"/>
      <c r="G36" s="177"/>
      <c r="H36" s="177"/>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W46"/>
  <sheetViews>
    <sheetView showGridLines="0" zoomScaleNormal="100" workbookViewId="0">
      <pane xSplit="2" ySplit="8" topLeftCell="C9" activePane="bottomRight" state="frozen"/>
      <selection activeCell="M1" sqref="M1"/>
      <selection pane="topRight" activeCell="M1" sqref="M1"/>
      <selection pane="bottomLeft" activeCell="M1" sqref="M1"/>
      <selection pane="bottomRight"/>
    </sheetView>
  </sheetViews>
  <sheetFormatPr defaultColWidth="9.33203125" defaultRowHeight="11.25" x14ac:dyDescent="0.15"/>
  <cols>
    <col min="1" max="1" width="4.6640625" style="31" bestFit="1" customWidth="1"/>
    <col min="2" max="2" width="27.1640625" style="31" bestFit="1" customWidth="1"/>
    <col min="3" max="3" width="9.5" style="31" bestFit="1" customWidth="1"/>
    <col min="4" max="16384" width="9.33203125" style="31"/>
  </cols>
  <sheetData>
    <row r="1" spans="1:23" ht="14.25" x14ac:dyDescent="0.15">
      <c r="A1" s="277" t="s">
        <v>114</v>
      </c>
      <c r="D1" s="292" t="s">
        <v>168</v>
      </c>
      <c r="E1" s="291" t="str">
        <f>+データ入力表!D5</f>
        <v>（例）輸送機械部門の生産額が100億円増加する場合の県内他部門への経済効果</v>
      </c>
      <c r="V1" s="123" t="str">
        <f>+"（単位："&amp;データ入力表!E9&amp;"、人）"</f>
        <v>（単位：円、人）</v>
      </c>
    </row>
    <row r="2" spans="1:23" s="291" customFormat="1" ht="11.25" customHeight="1" x14ac:dyDescent="0.15">
      <c r="V2" s="292"/>
    </row>
    <row r="3" spans="1:23" ht="15" customHeight="1" x14ac:dyDescent="0.15">
      <c r="A3" s="135"/>
      <c r="B3" s="202"/>
      <c r="C3" s="226" t="s">
        <v>109</v>
      </c>
      <c r="D3" s="227"/>
      <c r="E3" s="227"/>
      <c r="F3" s="227"/>
      <c r="G3" s="227"/>
      <c r="H3" s="236" t="s">
        <v>110</v>
      </c>
      <c r="I3" s="237"/>
      <c r="J3" s="237"/>
      <c r="K3" s="237"/>
      <c r="L3" s="237"/>
      <c r="M3" s="246" t="s">
        <v>111</v>
      </c>
      <c r="N3" s="247"/>
      <c r="O3" s="247"/>
      <c r="P3" s="247"/>
      <c r="Q3" s="247"/>
      <c r="R3" s="55" t="s">
        <v>112</v>
      </c>
      <c r="S3" s="62"/>
      <c r="T3" s="62"/>
      <c r="U3" s="62"/>
      <c r="V3" s="62"/>
      <c r="W3" s="64"/>
    </row>
    <row r="4" spans="1:23" ht="15" customHeight="1" x14ac:dyDescent="0.15">
      <c r="A4" s="137"/>
      <c r="B4" s="210"/>
      <c r="C4" s="224" t="s">
        <v>102</v>
      </c>
      <c r="D4" s="216"/>
      <c r="E4" s="217"/>
      <c r="F4" s="335"/>
      <c r="G4" s="335"/>
      <c r="H4" s="229" t="s">
        <v>102</v>
      </c>
      <c r="I4" s="230"/>
      <c r="J4" s="231"/>
      <c r="K4" s="346"/>
      <c r="L4" s="346"/>
      <c r="M4" s="239" t="s">
        <v>102</v>
      </c>
      <c r="N4" s="240"/>
      <c r="O4" s="241"/>
      <c r="P4" s="357"/>
      <c r="Q4" s="357"/>
      <c r="R4" s="32" t="s">
        <v>102</v>
      </c>
      <c r="S4" s="122"/>
      <c r="T4" s="33"/>
      <c r="U4" s="63"/>
      <c r="V4" s="63"/>
    </row>
    <row r="5" spans="1:23" ht="15" customHeight="1" x14ac:dyDescent="0.15">
      <c r="A5" s="137"/>
      <c r="B5" s="210" t="s">
        <v>103</v>
      </c>
      <c r="C5" s="336"/>
      <c r="D5" s="337" t="s">
        <v>104</v>
      </c>
      <c r="E5" s="338"/>
      <c r="F5" s="339" t="s">
        <v>293</v>
      </c>
      <c r="G5" s="339" t="s">
        <v>113</v>
      </c>
      <c r="H5" s="347"/>
      <c r="I5" s="348" t="s">
        <v>104</v>
      </c>
      <c r="J5" s="349"/>
      <c r="K5" s="350" t="s">
        <v>293</v>
      </c>
      <c r="L5" s="350" t="s">
        <v>113</v>
      </c>
      <c r="M5" s="358"/>
      <c r="N5" s="359" t="s">
        <v>104</v>
      </c>
      <c r="O5" s="360"/>
      <c r="P5" s="361" t="s">
        <v>293</v>
      </c>
      <c r="Q5" s="361" t="s">
        <v>113</v>
      </c>
      <c r="R5" s="64"/>
      <c r="S5" s="138" t="s">
        <v>104</v>
      </c>
      <c r="T5" s="94"/>
      <c r="U5" s="139" t="s">
        <v>293</v>
      </c>
      <c r="V5" s="139" t="s">
        <v>113</v>
      </c>
    </row>
    <row r="6" spans="1:23" ht="15" customHeight="1" x14ac:dyDescent="0.15">
      <c r="A6" s="137"/>
      <c r="B6" s="210"/>
      <c r="C6" s="336"/>
      <c r="D6" s="340"/>
      <c r="E6" s="341" t="s">
        <v>105</v>
      </c>
      <c r="F6" s="342" t="s">
        <v>106</v>
      </c>
      <c r="G6" s="342" t="s">
        <v>106</v>
      </c>
      <c r="H6" s="347"/>
      <c r="I6" s="351"/>
      <c r="J6" s="352" t="s">
        <v>105</v>
      </c>
      <c r="K6" s="353" t="s">
        <v>106</v>
      </c>
      <c r="L6" s="353" t="s">
        <v>106</v>
      </c>
      <c r="M6" s="358"/>
      <c r="N6" s="362"/>
      <c r="O6" s="363" t="s">
        <v>105</v>
      </c>
      <c r="P6" s="364" t="s">
        <v>106</v>
      </c>
      <c r="Q6" s="364" t="s">
        <v>106</v>
      </c>
      <c r="R6" s="64"/>
      <c r="S6" s="140"/>
      <c r="T6" s="141" t="s">
        <v>105</v>
      </c>
      <c r="U6" s="60" t="s">
        <v>106</v>
      </c>
      <c r="V6" s="60" t="s">
        <v>106</v>
      </c>
    </row>
    <row r="7" spans="1:23" ht="15" customHeight="1" x14ac:dyDescent="0.15">
      <c r="A7" s="142"/>
      <c r="B7" s="205"/>
      <c r="C7" s="225"/>
      <c r="D7" s="343"/>
      <c r="E7" s="344" t="s">
        <v>107</v>
      </c>
      <c r="F7" s="345"/>
      <c r="G7" s="345"/>
      <c r="H7" s="232"/>
      <c r="I7" s="354"/>
      <c r="J7" s="355" t="s">
        <v>107</v>
      </c>
      <c r="K7" s="356"/>
      <c r="L7" s="356"/>
      <c r="M7" s="242"/>
      <c r="N7" s="365"/>
      <c r="O7" s="366" t="s">
        <v>107</v>
      </c>
      <c r="P7" s="367"/>
      <c r="Q7" s="367"/>
      <c r="R7" s="34"/>
      <c r="S7" s="144"/>
      <c r="T7" s="145" t="s">
        <v>107</v>
      </c>
      <c r="U7" s="61"/>
      <c r="V7" s="61"/>
    </row>
    <row r="8" spans="1:23" hidden="1" x14ac:dyDescent="0.15">
      <c r="A8" s="137"/>
      <c r="B8" s="210"/>
      <c r="C8" s="64"/>
      <c r="D8" s="140"/>
      <c r="E8" s="156"/>
      <c r="F8" s="60"/>
      <c r="G8" s="60"/>
      <c r="H8" s="64"/>
      <c r="I8" s="140"/>
      <c r="J8" s="156"/>
      <c r="K8" s="60"/>
      <c r="L8" s="60"/>
      <c r="M8" s="64"/>
      <c r="N8" s="140"/>
      <c r="O8" s="156"/>
      <c r="P8" s="60"/>
      <c r="Q8" s="60"/>
      <c r="R8" s="64" t="s">
        <v>102</v>
      </c>
      <c r="S8" s="140" t="s">
        <v>104</v>
      </c>
      <c r="T8" s="156" t="s">
        <v>129</v>
      </c>
      <c r="U8" s="60"/>
      <c r="V8" s="60"/>
    </row>
    <row r="9" spans="1:23" ht="15" customHeight="1" x14ac:dyDescent="0.15">
      <c r="A9" s="146">
        <v>1</v>
      </c>
      <c r="B9" s="56" t="s">
        <v>0</v>
      </c>
      <c r="C9" s="151">
        <f>+計算!D5</f>
        <v>0</v>
      </c>
      <c r="D9" s="152">
        <f>+計算!E5</f>
        <v>0</v>
      </c>
      <c r="E9" s="153">
        <f>+計算!F5</f>
        <v>0</v>
      </c>
      <c r="F9" s="63">
        <f>+計算!X5</f>
        <v>0</v>
      </c>
      <c r="G9" s="63">
        <f>+計算!AB5</f>
        <v>0</v>
      </c>
      <c r="H9" s="151">
        <f>+計算!J5</f>
        <v>0</v>
      </c>
      <c r="I9" s="152">
        <f>+計算!K5</f>
        <v>0</v>
      </c>
      <c r="J9" s="153">
        <f>+計算!L5</f>
        <v>0</v>
      </c>
      <c r="K9" s="63">
        <f>+計算!Y5</f>
        <v>0</v>
      </c>
      <c r="L9" s="63">
        <f>+計算!AC5</f>
        <v>0</v>
      </c>
      <c r="M9" s="151">
        <f>+計算!R5</f>
        <v>0</v>
      </c>
      <c r="N9" s="152">
        <f>+計算!S5</f>
        <v>0</v>
      </c>
      <c r="O9" s="153">
        <f>+計算!T5</f>
        <v>0</v>
      </c>
      <c r="P9" s="63">
        <f>+計算!Z5</f>
        <v>0</v>
      </c>
      <c r="Q9" s="63">
        <f>+計算!AD5</f>
        <v>0</v>
      </c>
      <c r="R9" s="151">
        <f>+C9+H9+M9</f>
        <v>0</v>
      </c>
      <c r="S9" s="152">
        <f>+D9+I9+N9</f>
        <v>0</v>
      </c>
      <c r="T9" s="153">
        <f>+E9+J9+O9</f>
        <v>0</v>
      </c>
      <c r="U9" s="63">
        <f>+F9+K9+P9</f>
        <v>0</v>
      </c>
      <c r="V9" s="63">
        <f>+G9+L9+Q9</f>
        <v>0</v>
      </c>
    </row>
    <row r="10" spans="1:23" ht="15" customHeight="1" x14ac:dyDescent="0.15">
      <c r="A10" s="146">
        <v>2</v>
      </c>
      <c r="B10" s="56" t="s">
        <v>1</v>
      </c>
      <c r="C10" s="154">
        <f>+計算!D6</f>
        <v>0</v>
      </c>
      <c r="D10" s="155">
        <f>+計算!E6</f>
        <v>0</v>
      </c>
      <c r="E10" s="156">
        <f>+計算!F6</f>
        <v>0</v>
      </c>
      <c r="F10" s="60">
        <f>+計算!X6</f>
        <v>0</v>
      </c>
      <c r="G10" s="60">
        <f>+計算!AB6</f>
        <v>0</v>
      </c>
      <c r="H10" s="154">
        <f>+計算!J6</f>
        <v>0</v>
      </c>
      <c r="I10" s="155">
        <f>+計算!K6</f>
        <v>0</v>
      </c>
      <c r="J10" s="156">
        <f>+計算!L6</f>
        <v>0</v>
      </c>
      <c r="K10" s="60">
        <f>+計算!Y6</f>
        <v>0</v>
      </c>
      <c r="L10" s="60">
        <f>+計算!AC6</f>
        <v>0</v>
      </c>
      <c r="M10" s="154">
        <f>+計算!R6</f>
        <v>0</v>
      </c>
      <c r="N10" s="155">
        <f>+計算!S6</f>
        <v>0</v>
      </c>
      <c r="O10" s="156">
        <f>+計算!T6</f>
        <v>0</v>
      </c>
      <c r="P10" s="60">
        <f>+計算!Z6</f>
        <v>0</v>
      </c>
      <c r="Q10" s="60">
        <f>+計算!AD6</f>
        <v>0</v>
      </c>
      <c r="R10" s="154">
        <f t="shared" ref="R10:R44" si="0">+C10+H10+M10</f>
        <v>0</v>
      </c>
      <c r="S10" s="155">
        <f t="shared" ref="S10:S44" si="1">+D10+I10+N10</f>
        <v>0</v>
      </c>
      <c r="T10" s="156">
        <f t="shared" ref="T10:T44" si="2">+E10+J10+O10</f>
        <v>0</v>
      </c>
      <c r="U10" s="60">
        <f t="shared" ref="U10:U44" si="3">+F10+K10+P10</f>
        <v>0</v>
      </c>
      <c r="V10" s="60">
        <f t="shared" ref="V10:V44" si="4">+G10+L10+Q10</f>
        <v>0</v>
      </c>
    </row>
    <row r="11" spans="1:23" ht="15" customHeight="1" x14ac:dyDescent="0.15">
      <c r="A11" s="146">
        <v>3</v>
      </c>
      <c r="B11" s="56" t="s">
        <v>2</v>
      </c>
      <c r="C11" s="154">
        <f>+計算!D7</f>
        <v>0</v>
      </c>
      <c r="D11" s="155">
        <f>+計算!E7</f>
        <v>0</v>
      </c>
      <c r="E11" s="156">
        <f>+計算!F7</f>
        <v>0</v>
      </c>
      <c r="F11" s="60">
        <f>+計算!X7</f>
        <v>0</v>
      </c>
      <c r="G11" s="60">
        <f>+計算!AB7</f>
        <v>0</v>
      </c>
      <c r="H11" s="154">
        <f>+計算!J7</f>
        <v>0</v>
      </c>
      <c r="I11" s="155">
        <f>+計算!K7</f>
        <v>0</v>
      </c>
      <c r="J11" s="156">
        <f>+計算!L7</f>
        <v>0</v>
      </c>
      <c r="K11" s="60">
        <f>+計算!Y7</f>
        <v>0</v>
      </c>
      <c r="L11" s="60">
        <f>+計算!AC7</f>
        <v>0</v>
      </c>
      <c r="M11" s="154">
        <f>+計算!R7</f>
        <v>0</v>
      </c>
      <c r="N11" s="155">
        <f>+計算!S7</f>
        <v>0</v>
      </c>
      <c r="O11" s="156">
        <f>+計算!T7</f>
        <v>0</v>
      </c>
      <c r="P11" s="60">
        <f>+計算!Z7</f>
        <v>0</v>
      </c>
      <c r="Q11" s="60">
        <f>+計算!AD7</f>
        <v>0</v>
      </c>
      <c r="R11" s="154">
        <f t="shared" si="0"/>
        <v>0</v>
      </c>
      <c r="S11" s="155">
        <f t="shared" si="1"/>
        <v>0</v>
      </c>
      <c r="T11" s="156">
        <f t="shared" si="2"/>
        <v>0</v>
      </c>
      <c r="U11" s="60">
        <f t="shared" si="3"/>
        <v>0</v>
      </c>
      <c r="V11" s="60">
        <f t="shared" si="4"/>
        <v>0</v>
      </c>
    </row>
    <row r="12" spans="1:23" ht="15" customHeight="1" x14ac:dyDescent="0.15">
      <c r="A12" s="146">
        <v>6</v>
      </c>
      <c r="B12" s="56" t="s">
        <v>3</v>
      </c>
      <c r="C12" s="154">
        <f>+計算!D8</f>
        <v>0</v>
      </c>
      <c r="D12" s="155">
        <f>+計算!E8</f>
        <v>0</v>
      </c>
      <c r="E12" s="156">
        <f>+計算!F8</f>
        <v>0</v>
      </c>
      <c r="F12" s="60">
        <f>+計算!X8</f>
        <v>0</v>
      </c>
      <c r="G12" s="60">
        <f>+計算!AB8</f>
        <v>0</v>
      </c>
      <c r="H12" s="154">
        <f>+計算!J8</f>
        <v>0</v>
      </c>
      <c r="I12" s="155">
        <f>+計算!K8</f>
        <v>0</v>
      </c>
      <c r="J12" s="156">
        <f>+計算!L8</f>
        <v>0</v>
      </c>
      <c r="K12" s="60">
        <f>+計算!Y8</f>
        <v>0</v>
      </c>
      <c r="L12" s="60">
        <f>+計算!AC8</f>
        <v>0</v>
      </c>
      <c r="M12" s="154">
        <f>+計算!R8</f>
        <v>0</v>
      </c>
      <c r="N12" s="155">
        <f>+計算!S8</f>
        <v>0</v>
      </c>
      <c r="O12" s="156">
        <f>+計算!T8</f>
        <v>0</v>
      </c>
      <c r="P12" s="60">
        <f>+計算!Z8</f>
        <v>0</v>
      </c>
      <c r="Q12" s="60">
        <f>+計算!AD8</f>
        <v>0</v>
      </c>
      <c r="R12" s="154">
        <f t="shared" si="0"/>
        <v>0</v>
      </c>
      <c r="S12" s="155">
        <f t="shared" si="1"/>
        <v>0</v>
      </c>
      <c r="T12" s="156">
        <f t="shared" si="2"/>
        <v>0</v>
      </c>
      <c r="U12" s="60">
        <f t="shared" si="3"/>
        <v>0</v>
      </c>
      <c r="V12" s="60">
        <f t="shared" si="4"/>
        <v>0</v>
      </c>
    </row>
    <row r="13" spans="1:23" ht="15" customHeight="1" x14ac:dyDescent="0.15">
      <c r="A13" s="146">
        <v>11</v>
      </c>
      <c r="B13" s="56" t="s">
        <v>4</v>
      </c>
      <c r="C13" s="154">
        <f>+計算!D9</f>
        <v>0</v>
      </c>
      <c r="D13" s="155">
        <f>+計算!E9</f>
        <v>0</v>
      </c>
      <c r="E13" s="156">
        <f>+計算!F9</f>
        <v>0</v>
      </c>
      <c r="F13" s="60">
        <f>+計算!X9</f>
        <v>0</v>
      </c>
      <c r="G13" s="60">
        <f>+計算!AB9</f>
        <v>0</v>
      </c>
      <c r="H13" s="154">
        <f>+計算!J9</f>
        <v>0</v>
      </c>
      <c r="I13" s="155">
        <f>+計算!K9</f>
        <v>0</v>
      </c>
      <c r="J13" s="156">
        <f>+計算!L9</f>
        <v>0</v>
      </c>
      <c r="K13" s="60">
        <f>+計算!Y9</f>
        <v>0</v>
      </c>
      <c r="L13" s="60">
        <f>+計算!AC9</f>
        <v>0</v>
      </c>
      <c r="M13" s="154">
        <f>+計算!R9</f>
        <v>0</v>
      </c>
      <c r="N13" s="155">
        <f>+計算!S9</f>
        <v>0</v>
      </c>
      <c r="O13" s="156">
        <f>+計算!T9</f>
        <v>0</v>
      </c>
      <c r="P13" s="60">
        <f>+計算!Z9</f>
        <v>0</v>
      </c>
      <c r="Q13" s="60">
        <f>+計算!AD9</f>
        <v>0</v>
      </c>
      <c r="R13" s="154">
        <f t="shared" si="0"/>
        <v>0</v>
      </c>
      <c r="S13" s="155">
        <f t="shared" si="1"/>
        <v>0</v>
      </c>
      <c r="T13" s="156">
        <f t="shared" si="2"/>
        <v>0</v>
      </c>
      <c r="U13" s="60">
        <f t="shared" si="3"/>
        <v>0</v>
      </c>
      <c r="V13" s="60">
        <f t="shared" si="4"/>
        <v>0</v>
      </c>
    </row>
    <row r="14" spans="1:23" ht="15" customHeight="1" x14ac:dyDescent="0.15">
      <c r="A14" s="147">
        <v>15</v>
      </c>
      <c r="B14" s="57" t="s">
        <v>5</v>
      </c>
      <c r="C14" s="162">
        <f>+計算!D10</f>
        <v>0</v>
      </c>
      <c r="D14" s="163">
        <f>+計算!E10</f>
        <v>0</v>
      </c>
      <c r="E14" s="141">
        <f>+計算!F10</f>
        <v>0</v>
      </c>
      <c r="F14" s="67">
        <f>+計算!X10</f>
        <v>0</v>
      </c>
      <c r="G14" s="67">
        <f>+計算!AB10</f>
        <v>0</v>
      </c>
      <c r="H14" s="162">
        <f>+計算!J10</f>
        <v>0</v>
      </c>
      <c r="I14" s="163">
        <f>+計算!K10</f>
        <v>0</v>
      </c>
      <c r="J14" s="141">
        <f>+計算!L10</f>
        <v>0</v>
      </c>
      <c r="K14" s="67">
        <f>+計算!Y10</f>
        <v>0</v>
      </c>
      <c r="L14" s="67">
        <f>+計算!AC10</f>
        <v>0</v>
      </c>
      <c r="M14" s="162">
        <f>+計算!R10</f>
        <v>0</v>
      </c>
      <c r="N14" s="163">
        <f>+計算!S10</f>
        <v>0</v>
      </c>
      <c r="O14" s="141">
        <f>+計算!T10</f>
        <v>0</v>
      </c>
      <c r="P14" s="67">
        <f>+計算!Z10</f>
        <v>0</v>
      </c>
      <c r="Q14" s="67">
        <f>+計算!AD10</f>
        <v>0</v>
      </c>
      <c r="R14" s="162">
        <f t="shared" si="0"/>
        <v>0</v>
      </c>
      <c r="S14" s="163">
        <f t="shared" si="1"/>
        <v>0</v>
      </c>
      <c r="T14" s="141">
        <f t="shared" si="2"/>
        <v>0</v>
      </c>
      <c r="U14" s="67">
        <f t="shared" si="3"/>
        <v>0</v>
      </c>
      <c r="V14" s="67">
        <f t="shared" si="4"/>
        <v>0</v>
      </c>
    </row>
    <row r="15" spans="1:23" ht="15" customHeight="1" x14ac:dyDescent="0.15">
      <c r="A15" s="146">
        <v>16</v>
      </c>
      <c r="B15" s="56" t="s">
        <v>6</v>
      </c>
      <c r="C15" s="154">
        <f>+計算!D11</f>
        <v>0</v>
      </c>
      <c r="D15" s="155">
        <f>+計算!E11</f>
        <v>0</v>
      </c>
      <c r="E15" s="156">
        <f>+計算!F11</f>
        <v>0</v>
      </c>
      <c r="F15" s="60">
        <f>+計算!X11</f>
        <v>0</v>
      </c>
      <c r="G15" s="60">
        <f>+計算!AB11</f>
        <v>0</v>
      </c>
      <c r="H15" s="154">
        <f>+計算!J11</f>
        <v>0</v>
      </c>
      <c r="I15" s="155">
        <f>+計算!K11</f>
        <v>0</v>
      </c>
      <c r="J15" s="156">
        <f>+計算!L11</f>
        <v>0</v>
      </c>
      <c r="K15" s="60">
        <f>+計算!Y11</f>
        <v>0</v>
      </c>
      <c r="L15" s="60">
        <f>+計算!AC11</f>
        <v>0</v>
      </c>
      <c r="M15" s="154">
        <f>+計算!R11</f>
        <v>0</v>
      </c>
      <c r="N15" s="155">
        <f>+計算!S11</f>
        <v>0</v>
      </c>
      <c r="O15" s="156">
        <f>+計算!T11</f>
        <v>0</v>
      </c>
      <c r="P15" s="60">
        <f>+計算!Z11</f>
        <v>0</v>
      </c>
      <c r="Q15" s="60">
        <f>+計算!AD11</f>
        <v>0</v>
      </c>
      <c r="R15" s="154">
        <f t="shared" si="0"/>
        <v>0</v>
      </c>
      <c r="S15" s="155">
        <f t="shared" si="1"/>
        <v>0</v>
      </c>
      <c r="T15" s="156">
        <f t="shared" si="2"/>
        <v>0</v>
      </c>
      <c r="U15" s="60">
        <f t="shared" si="3"/>
        <v>0</v>
      </c>
      <c r="V15" s="60">
        <f t="shared" si="4"/>
        <v>0</v>
      </c>
    </row>
    <row r="16" spans="1:23" ht="15" customHeight="1" x14ac:dyDescent="0.15">
      <c r="A16" s="146">
        <v>20</v>
      </c>
      <c r="B16" s="56" t="s">
        <v>7</v>
      </c>
      <c r="C16" s="154">
        <f>+計算!D12</f>
        <v>0</v>
      </c>
      <c r="D16" s="155">
        <f>+計算!E12</f>
        <v>0</v>
      </c>
      <c r="E16" s="156">
        <f>+計算!F12</f>
        <v>0</v>
      </c>
      <c r="F16" s="60">
        <f>+計算!X12</f>
        <v>0</v>
      </c>
      <c r="G16" s="60">
        <f>+計算!AB12</f>
        <v>0</v>
      </c>
      <c r="H16" s="154">
        <f>+計算!J12</f>
        <v>0</v>
      </c>
      <c r="I16" s="155">
        <f>+計算!K12</f>
        <v>0</v>
      </c>
      <c r="J16" s="156">
        <f>+計算!L12</f>
        <v>0</v>
      </c>
      <c r="K16" s="60">
        <f>+計算!Y12</f>
        <v>0</v>
      </c>
      <c r="L16" s="60">
        <f>+計算!AC12</f>
        <v>0</v>
      </c>
      <c r="M16" s="154">
        <f>+計算!R12</f>
        <v>0</v>
      </c>
      <c r="N16" s="155">
        <f>+計算!S12</f>
        <v>0</v>
      </c>
      <c r="O16" s="156">
        <f>+計算!T12</f>
        <v>0</v>
      </c>
      <c r="P16" s="60">
        <f>+計算!Z12</f>
        <v>0</v>
      </c>
      <c r="Q16" s="60">
        <f>+計算!AD12</f>
        <v>0</v>
      </c>
      <c r="R16" s="154">
        <f t="shared" si="0"/>
        <v>0</v>
      </c>
      <c r="S16" s="155">
        <f t="shared" si="1"/>
        <v>0</v>
      </c>
      <c r="T16" s="156">
        <f t="shared" si="2"/>
        <v>0</v>
      </c>
      <c r="U16" s="60">
        <f t="shared" si="3"/>
        <v>0</v>
      </c>
      <c r="V16" s="60">
        <f t="shared" si="4"/>
        <v>0</v>
      </c>
    </row>
    <row r="17" spans="1:22" ht="15" customHeight="1" x14ac:dyDescent="0.15">
      <c r="A17" s="146">
        <v>21</v>
      </c>
      <c r="B17" s="56" t="s">
        <v>8</v>
      </c>
      <c r="C17" s="154">
        <f>+計算!D13</f>
        <v>0</v>
      </c>
      <c r="D17" s="155">
        <f>+計算!E13</f>
        <v>0</v>
      </c>
      <c r="E17" s="156">
        <f>+計算!F13</f>
        <v>0</v>
      </c>
      <c r="F17" s="60">
        <f>+計算!X13</f>
        <v>0</v>
      </c>
      <c r="G17" s="60">
        <f>+計算!AB13</f>
        <v>0</v>
      </c>
      <c r="H17" s="154">
        <f>+計算!J13</f>
        <v>0</v>
      </c>
      <c r="I17" s="155">
        <f>+計算!K13</f>
        <v>0</v>
      </c>
      <c r="J17" s="156">
        <f>+計算!L13</f>
        <v>0</v>
      </c>
      <c r="K17" s="60">
        <f>+計算!Y13</f>
        <v>0</v>
      </c>
      <c r="L17" s="60">
        <f>+計算!AC13</f>
        <v>0</v>
      </c>
      <c r="M17" s="154">
        <f>+計算!R13</f>
        <v>0</v>
      </c>
      <c r="N17" s="155">
        <f>+計算!S13</f>
        <v>0</v>
      </c>
      <c r="O17" s="156">
        <f>+計算!T13</f>
        <v>0</v>
      </c>
      <c r="P17" s="60">
        <f>+計算!Z13</f>
        <v>0</v>
      </c>
      <c r="Q17" s="60">
        <f>+計算!AD13</f>
        <v>0</v>
      </c>
      <c r="R17" s="154">
        <f t="shared" si="0"/>
        <v>0</v>
      </c>
      <c r="S17" s="155">
        <f t="shared" si="1"/>
        <v>0</v>
      </c>
      <c r="T17" s="156">
        <f t="shared" si="2"/>
        <v>0</v>
      </c>
      <c r="U17" s="60">
        <f t="shared" si="3"/>
        <v>0</v>
      </c>
      <c r="V17" s="60">
        <f t="shared" si="4"/>
        <v>0</v>
      </c>
    </row>
    <row r="18" spans="1:22" ht="15" customHeight="1" x14ac:dyDescent="0.15">
      <c r="A18" s="148">
        <v>25</v>
      </c>
      <c r="B18" s="58" t="s">
        <v>9</v>
      </c>
      <c r="C18" s="164">
        <f>+計算!D14</f>
        <v>0</v>
      </c>
      <c r="D18" s="165">
        <f>+計算!E14</f>
        <v>0</v>
      </c>
      <c r="E18" s="166">
        <f>+計算!F14</f>
        <v>0</v>
      </c>
      <c r="F18" s="68">
        <f>+計算!X14</f>
        <v>0</v>
      </c>
      <c r="G18" s="68">
        <f>+計算!AB14</f>
        <v>0</v>
      </c>
      <c r="H18" s="164">
        <f>+計算!J14</f>
        <v>0</v>
      </c>
      <c r="I18" s="165">
        <f>+計算!K14</f>
        <v>0</v>
      </c>
      <c r="J18" s="166">
        <f>+計算!L14</f>
        <v>0</v>
      </c>
      <c r="K18" s="68">
        <f>+計算!Y14</f>
        <v>0</v>
      </c>
      <c r="L18" s="68">
        <f>+計算!AC14</f>
        <v>0</v>
      </c>
      <c r="M18" s="164">
        <f>+計算!R14</f>
        <v>0</v>
      </c>
      <c r="N18" s="165">
        <f>+計算!S14</f>
        <v>0</v>
      </c>
      <c r="O18" s="166">
        <f>+計算!T14</f>
        <v>0</v>
      </c>
      <c r="P18" s="68">
        <f>+計算!Z14</f>
        <v>0</v>
      </c>
      <c r="Q18" s="68">
        <f>+計算!AD14</f>
        <v>0</v>
      </c>
      <c r="R18" s="164">
        <f t="shared" si="0"/>
        <v>0</v>
      </c>
      <c r="S18" s="165">
        <f t="shared" si="1"/>
        <v>0</v>
      </c>
      <c r="T18" s="166">
        <f t="shared" si="2"/>
        <v>0</v>
      </c>
      <c r="U18" s="68">
        <f t="shared" si="3"/>
        <v>0</v>
      </c>
      <c r="V18" s="68">
        <f t="shared" si="4"/>
        <v>0</v>
      </c>
    </row>
    <row r="19" spans="1:22" ht="15" customHeight="1" x14ac:dyDescent="0.15">
      <c r="A19" s="146">
        <v>26</v>
      </c>
      <c r="B19" s="56" t="s">
        <v>10</v>
      </c>
      <c r="C19" s="154">
        <f>+計算!D15</f>
        <v>0</v>
      </c>
      <c r="D19" s="155">
        <f>+計算!E15</f>
        <v>0</v>
      </c>
      <c r="E19" s="156">
        <f>+計算!F15</f>
        <v>0</v>
      </c>
      <c r="F19" s="60">
        <f>+計算!X15</f>
        <v>0</v>
      </c>
      <c r="G19" s="60">
        <f>+計算!AB15</f>
        <v>0</v>
      </c>
      <c r="H19" s="154">
        <f>+計算!J15</f>
        <v>0</v>
      </c>
      <c r="I19" s="155">
        <f>+計算!K15</f>
        <v>0</v>
      </c>
      <c r="J19" s="156">
        <f>+計算!L15</f>
        <v>0</v>
      </c>
      <c r="K19" s="60">
        <f>+計算!Y15</f>
        <v>0</v>
      </c>
      <c r="L19" s="60">
        <f>+計算!AC15</f>
        <v>0</v>
      </c>
      <c r="M19" s="154">
        <f>+計算!R15</f>
        <v>0</v>
      </c>
      <c r="N19" s="155">
        <f>+計算!S15</f>
        <v>0</v>
      </c>
      <c r="O19" s="156">
        <f>+計算!T15</f>
        <v>0</v>
      </c>
      <c r="P19" s="60">
        <f>+計算!Z15</f>
        <v>0</v>
      </c>
      <c r="Q19" s="60">
        <f>+計算!AD15</f>
        <v>0</v>
      </c>
      <c r="R19" s="154">
        <f t="shared" si="0"/>
        <v>0</v>
      </c>
      <c r="S19" s="155">
        <f t="shared" si="1"/>
        <v>0</v>
      </c>
      <c r="T19" s="156">
        <f t="shared" si="2"/>
        <v>0</v>
      </c>
      <c r="U19" s="60">
        <f t="shared" si="3"/>
        <v>0</v>
      </c>
      <c r="V19" s="60">
        <f t="shared" si="4"/>
        <v>0</v>
      </c>
    </row>
    <row r="20" spans="1:22" ht="15" customHeight="1" x14ac:dyDescent="0.15">
      <c r="A20" s="146">
        <v>27</v>
      </c>
      <c r="B20" s="56" t="s">
        <v>11</v>
      </c>
      <c r="C20" s="154">
        <f>+計算!D16</f>
        <v>0</v>
      </c>
      <c r="D20" s="155">
        <f>+計算!E16</f>
        <v>0</v>
      </c>
      <c r="E20" s="156">
        <f>+計算!F16</f>
        <v>0</v>
      </c>
      <c r="F20" s="60">
        <f>+計算!X16</f>
        <v>0</v>
      </c>
      <c r="G20" s="60">
        <f>+計算!AB16</f>
        <v>0</v>
      </c>
      <c r="H20" s="154">
        <f>+計算!J16</f>
        <v>0</v>
      </c>
      <c r="I20" s="155">
        <f>+計算!K16</f>
        <v>0</v>
      </c>
      <c r="J20" s="156">
        <f>+計算!L16</f>
        <v>0</v>
      </c>
      <c r="K20" s="60">
        <f>+計算!Y16</f>
        <v>0</v>
      </c>
      <c r="L20" s="60">
        <f>+計算!AC16</f>
        <v>0</v>
      </c>
      <c r="M20" s="154">
        <f>+計算!R16</f>
        <v>0</v>
      </c>
      <c r="N20" s="155">
        <f>+計算!S16</f>
        <v>0</v>
      </c>
      <c r="O20" s="156">
        <f>+計算!T16</f>
        <v>0</v>
      </c>
      <c r="P20" s="60">
        <f>+計算!Z16</f>
        <v>0</v>
      </c>
      <c r="Q20" s="60">
        <f>+計算!AD16</f>
        <v>0</v>
      </c>
      <c r="R20" s="154">
        <f t="shared" si="0"/>
        <v>0</v>
      </c>
      <c r="S20" s="155">
        <f t="shared" si="1"/>
        <v>0</v>
      </c>
      <c r="T20" s="156">
        <f t="shared" si="2"/>
        <v>0</v>
      </c>
      <c r="U20" s="60">
        <f t="shared" si="3"/>
        <v>0</v>
      </c>
      <c r="V20" s="60">
        <f t="shared" si="4"/>
        <v>0</v>
      </c>
    </row>
    <row r="21" spans="1:22" ht="15" customHeight="1" x14ac:dyDescent="0.15">
      <c r="A21" s="146">
        <v>28</v>
      </c>
      <c r="B21" s="56" t="s">
        <v>12</v>
      </c>
      <c r="C21" s="154">
        <f>+計算!D17</f>
        <v>0</v>
      </c>
      <c r="D21" s="155">
        <f>+計算!E17</f>
        <v>0</v>
      </c>
      <c r="E21" s="156">
        <f>+計算!F17</f>
        <v>0</v>
      </c>
      <c r="F21" s="60">
        <f>+計算!X17</f>
        <v>0</v>
      </c>
      <c r="G21" s="60">
        <f>+計算!AB17</f>
        <v>0</v>
      </c>
      <c r="H21" s="154">
        <f>+計算!J17</f>
        <v>0</v>
      </c>
      <c r="I21" s="155">
        <f>+計算!K17</f>
        <v>0</v>
      </c>
      <c r="J21" s="156">
        <f>+計算!L17</f>
        <v>0</v>
      </c>
      <c r="K21" s="60">
        <f>+計算!Y17</f>
        <v>0</v>
      </c>
      <c r="L21" s="60">
        <f>+計算!AC17</f>
        <v>0</v>
      </c>
      <c r="M21" s="154">
        <f>+計算!R17</f>
        <v>0</v>
      </c>
      <c r="N21" s="155">
        <f>+計算!S17</f>
        <v>0</v>
      </c>
      <c r="O21" s="156">
        <f>+計算!T17</f>
        <v>0</v>
      </c>
      <c r="P21" s="60">
        <f>+計算!Z17</f>
        <v>0</v>
      </c>
      <c r="Q21" s="60">
        <f>+計算!AD17</f>
        <v>0</v>
      </c>
      <c r="R21" s="154">
        <f t="shared" si="0"/>
        <v>0</v>
      </c>
      <c r="S21" s="155">
        <f t="shared" si="1"/>
        <v>0</v>
      </c>
      <c r="T21" s="156">
        <f t="shared" si="2"/>
        <v>0</v>
      </c>
      <c r="U21" s="60">
        <f t="shared" si="3"/>
        <v>0</v>
      </c>
      <c r="V21" s="60">
        <f t="shared" si="4"/>
        <v>0</v>
      </c>
    </row>
    <row r="22" spans="1:22" ht="15" customHeight="1" x14ac:dyDescent="0.15">
      <c r="A22" s="146">
        <v>29</v>
      </c>
      <c r="B22" s="56" t="s">
        <v>13</v>
      </c>
      <c r="C22" s="154">
        <f>+計算!D18</f>
        <v>0</v>
      </c>
      <c r="D22" s="155">
        <f>+計算!E18</f>
        <v>0</v>
      </c>
      <c r="E22" s="156">
        <f>+計算!F18</f>
        <v>0</v>
      </c>
      <c r="F22" s="60">
        <f>+計算!X18</f>
        <v>0</v>
      </c>
      <c r="G22" s="60">
        <f>+計算!AB18</f>
        <v>0</v>
      </c>
      <c r="H22" s="154">
        <f>+計算!J18</f>
        <v>0</v>
      </c>
      <c r="I22" s="155">
        <f>+計算!K18</f>
        <v>0</v>
      </c>
      <c r="J22" s="156">
        <f>+計算!L18</f>
        <v>0</v>
      </c>
      <c r="K22" s="60">
        <f>+計算!Y18</f>
        <v>0</v>
      </c>
      <c r="L22" s="60">
        <f>+計算!AC18</f>
        <v>0</v>
      </c>
      <c r="M22" s="154">
        <f>+計算!R18</f>
        <v>0</v>
      </c>
      <c r="N22" s="155">
        <f>+計算!S18</f>
        <v>0</v>
      </c>
      <c r="O22" s="156">
        <f>+計算!T18</f>
        <v>0</v>
      </c>
      <c r="P22" s="60">
        <f>+計算!Z18</f>
        <v>0</v>
      </c>
      <c r="Q22" s="60">
        <f>+計算!AD18</f>
        <v>0</v>
      </c>
      <c r="R22" s="154">
        <f t="shared" si="0"/>
        <v>0</v>
      </c>
      <c r="S22" s="155">
        <f t="shared" si="1"/>
        <v>0</v>
      </c>
      <c r="T22" s="156">
        <f t="shared" si="2"/>
        <v>0</v>
      </c>
      <c r="U22" s="60">
        <f t="shared" si="3"/>
        <v>0</v>
      </c>
      <c r="V22" s="60">
        <f t="shared" si="4"/>
        <v>0</v>
      </c>
    </row>
    <row r="23" spans="1:22" ht="15" customHeight="1" x14ac:dyDescent="0.15">
      <c r="A23" s="146">
        <v>32</v>
      </c>
      <c r="B23" s="56" t="s">
        <v>16</v>
      </c>
      <c r="C23" s="154">
        <f>+計算!D19</f>
        <v>0</v>
      </c>
      <c r="D23" s="155">
        <f>+計算!E19</f>
        <v>0</v>
      </c>
      <c r="E23" s="156">
        <f>+計算!F19</f>
        <v>0</v>
      </c>
      <c r="F23" s="60">
        <f>+計算!X19</f>
        <v>0</v>
      </c>
      <c r="G23" s="60">
        <f>+計算!AB19</f>
        <v>0</v>
      </c>
      <c r="H23" s="154">
        <f>+計算!J19</f>
        <v>0</v>
      </c>
      <c r="I23" s="155">
        <f>+計算!K19</f>
        <v>0</v>
      </c>
      <c r="J23" s="156">
        <f>+計算!L19</f>
        <v>0</v>
      </c>
      <c r="K23" s="60">
        <f>+計算!Y19</f>
        <v>0</v>
      </c>
      <c r="L23" s="60">
        <f>+計算!AC19</f>
        <v>0</v>
      </c>
      <c r="M23" s="154">
        <f>+計算!R19</f>
        <v>0</v>
      </c>
      <c r="N23" s="155">
        <f>+計算!S19</f>
        <v>0</v>
      </c>
      <c r="O23" s="156">
        <f>+計算!T19</f>
        <v>0</v>
      </c>
      <c r="P23" s="60">
        <f>+計算!Z19</f>
        <v>0</v>
      </c>
      <c r="Q23" s="60">
        <f>+計算!AD19</f>
        <v>0</v>
      </c>
      <c r="R23" s="154">
        <f t="shared" si="0"/>
        <v>0</v>
      </c>
      <c r="S23" s="155">
        <f t="shared" si="1"/>
        <v>0</v>
      </c>
      <c r="T23" s="156">
        <f t="shared" si="2"/>
        <v>0</v>
      </c>
      <c r="U23" s="60">
        <f t="shared" si="3"/>
        <v>0</v>
      </c>
      <c r="V23" s="60">
        <f t="shared" si="4"/>
        <v>0</v>
      </c>
    </row>
    <row r="24" spans="1:22" ht="15" customHeight="1" x14ac:dyDescent="0.15">
      <c r="A24" s="147">
        <v>33</v>
      </c>
      <c r="B24" s="57" t="s">
        <v>14</v>
      </c>
      <c r="C24" s="162">
        <f>+計算!D20</f>
        <v>0</v>
      </c>
      <c r="D24" s="163">
        <f>+計算!E20</f>
        <v>0</v>
      </c>
      <c r="E24" s="141">
        <f>+計算!F20</f>
        <v>0</v>
      </c>
      <c r="F24" s="67">
        <f>+計算!X20</f>
        <v>0</v>
      </c>
      <c r="G24" s="67">
        <f>+計算!AB20</f>
        <v>0</v>
      </c>
      <c r="H24" s="162">
        <f>+計算!J20</f>
        <v>0</v>
      </c>
      <c r="I24" s="163">
        <f>+計算!K20</f>
        <v>0</v>
      </c>
      <c r="J24" s="141">
        <f>+計算!L20</f>
        <v>0</v>
      </c>
      <c r="K24" s="67">
        <f>+計算!Y20</f>
        <v>0</v>
      </c>
      <c r="L24" s="67">
        <f>+計算!AC20</f>
        <v>0</v>
      </c>
      <c r="M24" s="162">
        <f>+計算!R20</f>
        <v>0</v>
      </c>
      <c r="N24" s="163">
        <f>+計算!S20</f>
        <v>0</v>
      </c>
      <c r="O24" s="141">
        <f>+計算!T20</f>
        <v>0</v>
      </c>
      <c r="P24" s="67">
        <f>+計算!Z20</f>
        <v>0</v>
      </c>
      <c r="Q24" s="67">
        <f>+計算!AD20</f>
        <v>0</v>
      </c>
      <c r="R24" s="162">
        <f t="shared" si="0"/>
        <v>0</v>
      </c>
      <c r="S24" s="163">
        <f t="shared" si="1"/>
        <v>0</v>
      </c>
      <c r="T24" s="141">
        <f t="shared" si="2"/>
        <v>0</v>
      </c>
      <c r="U24" s="67">
        <f t="shared" si="3"/>
        <v>0</v>
      </c>
      <c r="V24" s="67">
        <f t="shared" si="4"/>
        <v>0</v>
      </c>
    </row>
    <row r="25" spans="1:22" ht="15" customHeight="1" x14ac:dyDescent="0.15">
      <c r="A25" s="146">
        <v>34</v>
      </c>
      <c r="B25" s="56" t="s">
        <v>15</v>
      </c>
      <c r="C25" s="154">
        <f>+計算!D21</f>
        <v>0</v>
      </c>
      <c r="D25" s="155">
        <f>+計算!E21</f>
        <v>0</v>
      </c>
      <c r="E25" s="156">
        <f>+計算!F21</f>
        <v>0</v>
      </c>
      <c r="F25" s="60">
        <f>+計算!X21</f>
        <v>0</v>
      </c>
      <c r="G25" s="60">
        <f>+計算!AB21</f>
        <v>0</v>
      </c>
      <c r="H25" s="154">
        <f>+計算!J21</f>
        <v>0</v>
      </c>
      <c r="I25" s="155">
        <f>+計算!K21</f>
        <v>0</v>
      </c>
      <c r="J25" s="156">
        <f>+計算!L21</f>
        <v>0</v>
      </c>
      <c r="K25" s="60">
        <f>+計算!Y21</f>
        <v>0</v>
      </c>
      <c r="L25" s="60">
        <f>+計算!AC21</f>
        <v>0</v>
      </c>
      <c r="M25" s="154">
        <f>+計算!R21</f>
        <v>0</v>
      </c>
      <c r="N25" s="155">
        <f>+計算!S21</f>
        <v>0</v>
      </c>
      <c r="O25" s="156">
        <f>+計算!T21</f>
        <v>0</v>
      </c>
      <c r="P25" s="60">
        <f>+計算!Z21</f>
        <v>0</v>
      </c>
      <c r="Q25" s="60">
        <f>+計算!AD21</f>
        <v>0</v>
      </c>
      <c r="R25" s="154">
        <f t="shared" si="0"/>
        <v>0</v>
      </c>
      <c r="S25" s="155">
        <f t="shared" si="1"/>
        <v>0</v>
      </c>
      <c r="T25" s="156">
        <f t="shared" si="2"/>
        <v>0</v>
      </c>
      <c r="U25" s="60">
        <f t="shared" si="3"/>
        <v>0</v>
      </c>
      <c r="V25" s="60">
        <f t="shared" si="4"/>
        <v>0</v>
      </c>
    </row>
    <row r="26" spans="1:22" ht="15" customHeight="1" x14ac:dyDescent="0.15">
      <c r="A26" s="146">
        <v>35</v>
      </c>
      <c r="B26" s="56" t="s">
        <v>17</v>
      </c>
      <c r="C26" s="154">
        <f>+計算!D22</f>
        <v>0</v>
      </c>
      <c r="D26" s="155">
        <f>+計算!E22</f>
        <v>0</v>
      </c>
      <c r="E26" s="156">
        <f>+計算!F22</f>
        <v>0</v>
      </c>
      <c r="F26" s="60">
        <f>+計算!X22</f>
        <v>0</v>
      </c>
      <c r="G26" s="60">
        <f>+計算!AB22</f>
        <v>0</v>
      </c>
      <c r="H26" s="154">
        <f>+計算!J22</f>
        <v>0</v>
      </c>
      <c r="I26" s="155">
        <f>+計算!K22</f>
        <v>0</v>
      </c>
      <c r="J26" s="156">
        <f>+計算!L22</f>
        <v>0</v>
      </c>
      <c r="K26" s="60">
        <f>+計算!Y22</f>
        <v>0</v>
      </c>
      <c r="L26" s="60">
        <f>+計算!AC22</f>
        <v>0</v>
      </c>
      <c r="M26" s="154">
        <f>+計算!R22</f>
        <v>0</v>
      </c>
      <c r="N26" s="155">
        <f>+計算!S22</f>
        <v>0</v>
      </c>
      <c r="O26" s="156">
        <f>+計算!T22</f>
        <v>0</v>
      </c>
      <c r="P26" s="60">
        <f>+計算!Z22</f>
        <v>0</v>
      </c>
      <c r="Q26" s="60">
        <f>+計算!AD22</f>
        <v>0</v>
      </c>
      <c r="R26" s="154">
        <f t="shared" si="0"/>
        <v>0</v>
      </c>
      <c r="S26" s="155">
        <f t="shared" si="1"/>
        <v>0</v>
      </c>
      <c r="T26" s="156">
        <f t="shared" si="2"/>
        <v>0</v>
      </c>
      <c r="U26" s="60">
        <f t="shared" si="3"/>
        <v>0</v>
      </c>
      <c r="V26" s="60">
        <f t="shared" si="4"/>
        <v>0</v>
      </c>
    </row>
    <row r="27" spans="1:22" ht="15" customHeight="1" x14ac:dyDescent="0.15">
      <c r="A27" s="146">
        <v>39</v>
      </c>
      <c r="B27" s="56" t="s">
        <v>18</v>
      </c>
      <c r="C27" s="154">
        <f>+計算!D23</f>
        <v>0</v>
      </c>
      <c r="D27" s="155">
        <f>+計算!E23</f>
        <v>0</v>
      </c>
      <c r="E27" s="156">
        <f>+計算!F23</f>
        <v>0</v>
      </c>
      <c r="F27" s="60">
        <f>+計算!X23</f>
        <v>0</v>
      </c>
      <c r="G27" s="60">
        <f>+計算!AB23</f>
        <v>0</v>
      </c>
      <c r="H27" s="154">
        <f>+計算!J23</f>
        <v>0</v>
      </c>
      <c r="I27" s="155">
        <f>+計算!K23</f>
        <v>0</v>
      </c>
      <c r="J27" s="156">
        <f>+計算!L23</f>
        <v>0</v>
      </c>
      <c r="K27" s="60">
        <f>+計算!Y23</f>
        <v>0</v>
      </c>
      <c r="L27" s="60">
        <f>+計算!AC23</f>
        <v>0</v>
      </c>
      <c r="M27" s="154">
        <f>+計算!R23</f>
        <v>0</v>
      </c>
      <c r="N27" s="155">
        <f>+計算!S23</f>
        <v>0</v>
      </c>
      <c r="O27" s="156">
        <f>+計算!T23</f>
        <v>0</v>
      </c>
      <c r="P27" s="60">
        <f>+計算!Z23</f>
        <v>0</v>
      </c>
      <c r="Q27" s="60">
        <f>+計算!AD23</f>
        <v>0</v>
      </c>
      <c r="R27" s="154">
        <f t="shared" si="0"/>
        <v>0</v>
      </c>
      <c r="S27" s="155">
        <f t="shared" si="1"/>
        <v>0</v>
      </c>
      <c r="T27" s="156">
        <f t="shared" si="2"/>
        <v>0</v>
      </c>
      <c r="U27" s="60">
        <f t="shared" si="3"/>
        <v>0</v>
      </c>
      <c r="V27" s="60">
        <f t="shared" si="4"/>
        <v>0</v>
      </c>
    </row>
    <row r="28" spans="1:22" ht="15" customHeight="1" x14ac:dyDescent="0.15">
      <c r="A28" s="148">
        <v>41</v>
      </c>
      <c r="B28" s="58" t="s">
        <v>19</v>
      </c>
      <c r="C28" s="164">
        <f>+計算!D24</f>
        <v>0</v>
      </c>
      <c r="D28" s="165">
        <f>+計算!E24</f>
        <v>0</v>
      </c>
      <c r="E28" s="166">
        <f>+計算!F24</f>
        <v>0</v>
      </c>
      <c r="F28" s="68">
        <f>+計算!X24</f>
        <v>0</v>
      </c>
      <c r="G28" s="68">
        <f>+計算!AB24</f>
        <v>0</v>
      </c>
      <c r="H28" s="164">
        <f>+計算!J24</f>
        <v>0</v>
      </c>
      <c r="I28" s="165">
        <f>+計算!K24</f>
        <v>0</v>
      </c>
      <c r="J28" s="166">
        <f>+計算!L24</f>
        <v>0</v>
      </c>
      <c r="K28" s="68">
        <f>+計算!Y24</f>
        <v>0</v>
      </c>
      <c r="L28" s="68">
        <f>+計算!AC24</f>
        <v>0</v>
      </c>
      <c r="M28" s="164">
        <f>+計算!R24</f>
        <v>0</v>
      </c>
      <c r="N28" s="165">
        <f>+計算!S24</f>
        <v>0</v>
      </c>
      <c r="O28" s="166">
        <f>+計算!T24</f>
        <v>0</v>
      </c>
      <c r="P28" s="68">
        <f>+計算!Z24</f>
        <v>0</v>
      </c>
      <c r="Q28" s="68">
        <f>+計算!AD24</f>
        <v>0</v>
      </c>
      <c r="R28" s="164">
        <f t="shared" si="0"/>
        <v>0</v>
      </c>
      <c r="S28" s="165">
        <f t="shared" si="1"/>
        <v>0</v>
      </c>
      <c r="T28" s="166">
        <f t="shared" si="2"/>
        <v>0</v>
      </c>
      <c r="U28" s="68">
        <f t="shared" si="3"/>
        <v>0</v>
      </c>
      <c r="V28" s="68">
        <f t="shared" si="4"/>
        <v>0</v>
      </c>
    </row>
    <row r="29" spans="1:22" ht="15" customHeight="1" x14ac:dyDescent="0.15">
      <c r="A29" s="146">
        <v>46</v>
      </c>
      <c r="B29" s="56" t="s">
        <v>20</v>
      </c>
      <c r="C29" s="154">
        <f>+計算!D25</f>
        <v>0</v>
      </c>
      <c r="D29" s="155">
        <f>+計算!E25</f>
        <v>0</v>
      </c>
      <c r="E29" s="156">
        <f>+計算!F25</f>
        <v>0</v>
      </c>
      <c r="F29" s="60">
        <f>+計算!X25</f>
        <v>0</v>
      </c>
      <c r="G29" s="60">
        <f>+計算!AB25</f>
        <v>0</v>
      </c>
      <c r="H29" s="154">
        <f>+計算!J25</f>
        <v>0</v>
      </c>
      <c r="I29" s="155">
        <f>+計算!K25</f>
        <v>0</v>
      </c>
      <c r="J29" s="156">
        <f>+計算!L25</f>
        <v>0</v>
      </c>
      <c r="K29" s="60">
        <f>+計算!Y25</f>
        <v>0</v>
      </c>
      <c r="L29" s="60">
        <f>+計算!AC25</f>
        <v>0</v>
      </c>
      <c r="M29" s="154">
        <f>+計算!R25</f>
        <v>0</v>
      </c>
      <c r="N29" s="155">
        <f>+計算!S25</f>
        <v>0</v>
      </c>
      <c r="O29" s="156">
        <f>+計算!T25</f>
        <v>0</v>
      </c>
      <c r="P29" s="60">
        <f>+計算!Z25</f>
        <v>0</v>
      </c>
      <c r="Q29" s="60">
        <f>+計算!AD25</f>
        <v>0</v>
      </c>
      <c r="R29" s="154">
        <f t="shared" si="0"/>
        <v>0</v>
      </c>
      <c r="S29" s="155">
        <f t="shared" si="1"/>
        <v>0</v>
      </c>
      <c r="T29" s="156">
        <f t="shared" si="2"/>
        <v>0</v>
      </c>
      <c r="U29" s="60">
        <f t="shared" si="3"/>
        <v>0</v>
      </c>
      <c r="V29" s="60">
        <f t="shared" si="4"/>
        <v>0</v>
      </c>
    </row>
    <row r="30" spans="1:22" ht="15" customHeight="1" x14ac:dyDescent="0.15">
      <c r="A30" s="146">
        <v>47</v>
      </c>
      <c r="B30" s="56" t="s">
        <v>187</v>
      </c>
      <c r="C30" s="154">
        <f>+計算!D26</f>
        <v>0</v>
      </c>
      <c r="D30" s="155">
        <f>+計算!E26</f>
        <v>0</v>
      </c>
      <c r="E30" s="156">
        <f>+計算!F26</f>
        <v>0</v>
      </c>
      <c r="F30" s="60">
        <f>+計算!X26</f>
        <v>0</v>
      </c>
      <c r="G30" s="60">
        <f>+計算!AB26</f>
        <v>0</v>
      </c>
      <c r="H30" s="154">
        <f>+計算!J26</f>
        <v>0</v>
      </c>
      <c r="I30" s="155">
        <f>+計算!K26</f>
        <v>0</v>
      </c>
      <c r="J30" s="156">
        <f>+計算!L26</f>
        <v>0</v>
      </c>
      <c r="K30" s="60">
        <f>+計算!Y26</f>
        <v>0</v>
      </c>
      <c r="L30" s="60">
        <f>+計算!AC26</f>
        <v>0</v>
      </c>
      <c r="M30" s="154">
        <f>+計算!R26</f>
        <v>0</v>
      </c>
      <c r="N30" s="155">
        <f>+計算!S26</f>
        <v>0</v>
      </c>
      <c r="O30" s="156">
        <f>+計算!T26</f>
        <v>0</v>
      </c>
      <c r="P30" s="60">
        <f>+計算!Z26</f>
        <v>0</v>
      </c>
      <c r="Q30" s="60">
        <f>+計算!AD26</f>
        <v>0</v>
      </c>
      <c r="R30" s="154">
        <f t="shared" si="0"/>
        <v>0</v>
      </c>
      <c r="S30" s="155">
        <f t="shared" si="1"/>
        <v>0</v>
      </c>
      <c r="T30" s="156">
        <f t="shared" si="2"/>
        <v>0</v>
      </c>
      <c r="U30" s="60">
        <f t="shared" si="3"/>
        <v>0</v>
      </c>
      <c r="V30" s="60">
        <f t="shared" si="4"/>
        <v>0</v>
      </c>
    </row>
    <row r="31" spans="1:22" ht="15" customHeight="1" x14ac:dyDescent="0.15">
      <c r="A31" s="146">
        <v>48</v>
      </c>
      <c r="B31" s="56" t="s">
        <v>188</v>
      </c>
      <c r="C31" s="154">
        <f>+計算!D27</f>
        <v>0</v>
      </c>
      <c r="D31" s="155">
        <f>+計算!E27</f>
        <v>0</v>
      </c>
      <c r="E31" s="156">
        <f>+計算!F27</f>
        <v>0</v>
      </c>
      <c r="F31" s="60">
        <f>+計算!X27</f>
        <v>0</v>
      </c>
      <c r="G31" s="60">
        <f>+計算!AB27</f>
        <v>0</v>
      </c>
      <c r="H31" s="154">
        <f>+計算!J27</f>
        <v>0</v>
      </c>
      <c r="I31" s="155">
        <f>+計算!K27</f>
        <v>0</v>
      </c>
      <c r="J31" s="156">
        <f>+計算!L27</f>
        <v>0</v>
      </c>
      <c r="K31" s="60">
        <f>+計算!Y27</f>
        <v>0</v>
      </c>
      <c r="L31" s="60">
        <f>+計算!AC27</f>
        <v>0</v>
      </c>
      <c r="M31" s="154">
        <f>+計算!R27</f>
        <v>0</v>
      </c>
      <c r="N31" s="155">
        <f>+計算!S27</f>
        <v>0</v>
      </c>
      <c r="O31" s="156">
        <f>+計算!T27</f>
        <v>0</v>
      </c>
      <c r="P31" s="60">
        <f>+計算!Z27</f>
        <v>0</v>
      </c>
      <c r="Q31" s="60">
        <f>+計算!AD27</f>
        <v>0</v>
      </c>
      <c r="R31" s="154">
        <f t="shared" si="0"/>
        <v>0</v>
      </c>
      <c r="S31" s="155">
        <f t="shared" si="1"/>
        <v>0</v>
      </c>
      <c r="T31" s="156">
        <f t="shared" si="2"/>
        <v>0</v>
      </c>
      <c r="U31" s="60">
        <f t="shared" si="3"/>
        <v>0</v>
      </c>
      <c r="V31" s="60">
        <f t="shared" si="4"/>
        <v>0</v>
      </c>
    </row>
    <row r="32" spans="1:22" ht="15" customHeight="1" x14ac:dyDescent="0.15">
      <c r="A32" s="146">
        <v>51</v>
      </c>
      <c r="B32" s="56" t="s">
        <v>21</v>
      </c>
      <c r="C32" s="154">
        <f>+計算!D28</f>
        <v>0</v>
      </c>
      <c r="D32" s="155">
        <f>+計算!E28</f>
        <v>0</v>
      </c>
      <c r="E32" s="156">
        <f>+計算!F28</f>
        <v>0</v>
      </c>
      <c r="F32" s="60">
        <f>+計算!X28</f>
        <v>0</v>
      </c>
      <c r="G32" s="60">
        <f>+計算!AB28</f>
        <v>0</v>
      </c>
      <c r="H32" s="154">
        <f>+計算!J28</f>
        <v>0</v>
      </c>
      <c r="I32" s="155">
        <f>+計算!K28</f>
        <v>0</v>
      </c>
      <c r="J32" s="156">
        <f>+計算!L28</f>
        <v>0</v>
      </c>
      <c r="K32" s="60">
        <f>+計算!Y28</f>
        <v>0</v>
      </c>
      <c r="L32" s="60">
        <f>+計算!AC28</f>
        <v>0</v>
      </c>
      <c r="M32" s="154">
        <f>+計算!R28</f>
        <v>0</v>
      </c>
      <c r="N32" s="155">
        <f>+計算!S28</f>
        <v>0</v>
      </c>
      <c r="O32" s="156">
        <f>+計算!T28</f>
        <v>0</v>
      </c>
      <c r="P32" s="60">
        <f>+計算!Z28</f>
        <v>0</v>
      </c>
      <c r="Q32" s="60">
        <f>+計算!AD28</f>
        <v>0</v>
      </c>
      <c r="R32" s="154">
        <f t="shared" si="0"/>
        <v>0</v>
      </c>
      <c r="S32" s="155">
        <f t="shared" si="1"/>
        <v>0</v>
      </c>
      <c r="T32" s="156">
        <f t="shared" si="2"/>
        <v>0</v>
      </c>
      <c r="U32" s="60">
        <f t="shared" si="3"/>
        <v>0</v>
      </c>
      <c r="V32" s="60">
        <f t="shared" si="4"/>
        <v>0</v>
      </c>
    </row>
    <row r="33" spans="1:22" ht="15" customHeight="1" x14ac:dyDescent="0.15">
      <c r="A33" s="146">
        <v>53</v>
      </c>
      <c r="B33" s="56" t="s">
        <v>22</v>
      </c>
      <c r="C33" s="154">
        <f>+計算!D29</f>
        <v>0</v>
      </c>
      <c r="D33" s="155">
        <f>+計算!E29</f>
        <v>0</v>
      </c>
      <c r="E33" s="156">
        <f>+計算!F29</f>
        <v>0</v>
      </c>
      <c r="F33" s="60">
        <f>+計算!X29</f>
        <v>0</v>
      </c>
      <c r="G33" s="60">
        <f>+計算!AB29</f>
        <v>0</v>
      </c>
      <c r="H33" s="154">
        <f>+計算!J29</f>
        <v>0</v>
      </c>
      <c r="I33" s="155">
        <f>+計算!K29</f>
        <v>0</v>
      </c>
      <c r="J33" s="156">
        <f>+計算!L29</f>
        <v>0</v>
      </c>
      <c r="K33" s="60">
        <f>+計算!Y29</f>
        <v>0</v>
      </c>
      <c r="L33" s="60">
        <f>+計算!AC29</f>
        <v>0</v>
      </c>
      <c r="M33" s="154">
        <f>+計算!R29</f>
        <v>0</v>
      </c>
      <c r="N33" s="155">
        <f>+計算!S29</f>
        <v>0</v>
      </c>
      <c r="O33" s="156">
        <f>+計算!T29</f>
        <v>0</v>
      </c>
      <c r="P33" s="60">
        <f>+計算!Z29</f>
        <v>0</v>
      </c>
      <c r="Q33" s="60">
        <f>+計算!AD29</f>
        <v>0</v>
      </c>
      <c r="R33" s="154">
        <f t="shared" si="0"/>
        <v>0</v>
      </c>
      <c r="S33" s="155">
        <f t="shared" si="1"/>
        <v>0</v>
      </c>
      <c r="T33" s="156">
        <f t="shared" si="2"/>
        <v>0</v>
      </c>
      <c r="U33" s="60">
        <f t="shared" si="3"/>
        <v>0</v>
      </c>
      <c r="V33" s="60">
        <f t="shared" si="4"/>
        <v>0</v>
      </c>
    </row>
    <row r="34" spans="1:22" ht="15" customHeight="1" x14ac:dyDescent="0.15">
      <c r="A34" s="147">
        <v>55</v>
      </c>
      <c r="B34" s="57" t="s">
        <v>23</v>
      </c>
      <c r="C34" s="162">
        <f>+計算!D30</f>
        <v>0</v>
      </c>
      <c r="D34" s="163">
        <f>+計算!E30</f>
        <v>0</v>
      </c>
      <c r="E34" s="141">
        <f>+計算!F30</f>
        <v>0</v>
      </c>
      <c r="F34" s="67">
        <f>+計算!X30</f>
        <v>0</v>
      </c>
      <c r="G34" s="67">
        <f>+計算!AB30</f>
        <v>0</v>
      </c>
      <c r="H34" s="162">
        <f>+計算!J30</f>
        <v>0</v>
      </c>
      <c r="I34" s="163">
        <f>+計算!K30</f>
        <v>0</v>
      </c>
      <c r="J34" s="141">
        <f>+計算!L30</f>
        <v>0</v>
      </c>
      <c r="K34" s="67">
        <f>+計算!Y30</f>
        <v>0</v>
      </c>
      <c r="L34" s="67">
        <f>+計算!AC30</f>
        <v>0</v>
      </c>
      <c r="M34" s="162">
        <f>+計算!R30</f>
        <v>0</v>
      </c>
      <c r="N34" s="163">
        <f>+計算!S30</f>
        <v>0</v>
      </c>
      <c r="O34" s="141">
        <f>+計算!T30</f>
        <v>0</v>
      </c>
      <c r="P34" s="67">
        <f>+計算!Z30</f>
        <v>0</v>
      </c>
      <c r="Q34" s="67">
        <f>+計算!AD30</f>
        <v>0</v>
      </c>
      <c r="R34" s="162">
        <f t="shared" si="0"/>
        <v>0</v>
      </c>
      <c r="S34" s="163">
        <f t="shared" si="1"/>
        <v>0</v>
      </c>
      <c r="T34" s="141">
        <f t="shared" si="2"/>
        <v>0</v>
      </c>
      <c r="U34" s="67">
        <f t="shared" si="3"/>
        <v>0</v>
      </c>
      <c r="V34" s="67">
        <f t="shared" si="4"/>
        <v>0</v>
      </c>
    </row>
    <row r="35" spans="1:22" ht="15" customHeight="1" x14ac:dyDescent="0.15">
      <c r="A35" s="146">
        <v>57</v>
      </c>
      <c r="B35" s="56" t="s">
        <v>197</v>
      </c>
      <c r="C35" s="154">
        <f>+計算!D31</f>
        <v>0</v>
      </c>
      <c r="D35" s="155">
        <f>+計算!E31</f>
        <v>0</v>
      </c>
      <c r="E35" s="156">
        <f>+計算!F31</f>
        <v>0</v>
      </c>
      <c r="F35" s="60">
        <f>+計算!X31</f>
        <v>0</v>
      </c>
      <c r="G35" s="60">
        <f>+計算!AB31</f>
        <v>0</v>
      </c>
      <c r="H35" s="154">
        <f>+計算!J31</f>
        <v>0</v>
      </c>
      <c r="I35" s="155">
        <f>+計算!K31</f>
        <v>0</v>
      </c>
      <c r="J35" s="156">
        <f>+計算!L31</f>
        <v>0</v>
      </c>
      <c r="K35" s="60">
        <f>+計算!Y31</f>
        <v>0</v>
      </c>
      <c r="L35" s="60">
        <f>+計算!AC31</f>
        <v>0</v>
      </c>
      <c r="M35" s="154">
        <f>+計算!R31</f>
        <v>0</v>
      </c>
      <c r="N35" s="155">
        <f>+計算!S31</f>
        <v>0</v>
      </c>
      <c r="O35" s="156">
        <f>+計算!T31</f>
        <v>0</v>
      </c>
      <c r="P35" s="60">
        <f>+計算!Z31</f>
        <v>0</v>
      </c>
      <c r="Q35" s="60">
        <f>+計算!AD31</f>
        <v>0</v>
      </c>
      <c r="R35" s="154">
        <f t="shared" si="0"/>
        <v>0</v>
      </c>
      <c r="S35" s="155">
        <f t="shared" si="1"/>
        <v>0</v>
      </c>
      <c r="T35" s="156">
        <f t="shared" si="2"/>
        <v>0</v>
      </c>
      <c r="U35" s="60">
        <f t="shared" si="3"/>
        <v>0</v>
      </c>
      <c r="V35" s="60">
        <f t="shared" si="4"/>
        <v>0</v>
      </c>
    </row>
    <row r="36" spans="1:22" ht="15" customHeight="1" x14ac:dyDescent="0.15">
      <c r="A36" s="146">
        <v>59</v>
      </c>
      <c r="B36" s="56" t="s">
        <v>25</v>
      </c>
      <c r="C36" s="154">
        <f>+計算!D32</f>
        <v>0</v>
      </c>
      <c r="D36" s="155">
        <f>+計算!E32</f>
        <v>0</v>
      </c>
      <c r="E36" s="156">
        <f>+計算!F32</f>
        <v>0</v>
      </c>
      <c r="F36" s="60">
        <f>+計算!X32</f>
        <v>0</v>
      </c>
      <c r="G36" s="60">
        <f>+計算!AB32</f>
        <v>0</v>
      </c>
      <c r="H36" s="154">
        <f>+計算!J32</f>
        <v>0</v>
      </c>
      <c r="I36" s="155">
        <f>+計算!K32</f>
        <v>0</v>
      </c>
      <c r="J36" s="156">
        <f>+計算!L32</f>
        <v>0</v>
      </c>
      <c r="K36" s="60">
        <f>+計算!Y32</f>
        <v>0</v>
      </c>
      <c r="L36" s="60">
        <f>+計算!AC32</f>
        <v>0</v>
      </c>
      <c r="M36" s="154">
        <f>+計算!R32</f>
        <v>0</v>
      </c>
      <c r="N36" s="155">
        <f>+計算!S32</f>
        <v>0</v>
      </c>
      <c r="O36" s="156">
        <f>+計算!T32</f>
        <v>0</v>
      </c>
      <c r="P36" s="60">
        <f>+計算!Z32</f>
        <v>0</v>
      </c>
      <c r="Q36" s="60">
        <f>+計算!AD32</f>
        <v>0</v>
      </c>
      <c r="R36" s="154">
        <f t="shared" si="0"/>
        <v>0</v>
      </c>
      <c r="S36" s="155">
        <f t="shared" si="1"/>
        <v>0</v>
      </c>
      <c r="T36" s="156">
        <f t="shared" si="2"/>
        <v>0</v>
      </c>
      <c r="U36" s="60">
        <f t="shared" si="3"/>
        <v>0</v>
      </c>
      <c r="V36" s="60">
        <f t="shared" si="4"/>
        <v>0</v>
      </c>
    </row>
    <row r="37" spans="1:22" ht="15" customHeight="1" x14ac:dyDescent="0.15">
      <c r="A37" s="146">
        <v>61</v>
      </c>
      <c r="B37" s="56" t="s">
        <v>26</v>
      </c>
      <c r="C37" s="154">
        <f>+計算!D33</f>
        <v>0</v>
      </c>
      <c r="D37" s="155">
        <f>+計算!E33</f>
        <v>0</v>
      </c>
      <c r="E37" s="156">
        <f>+計算!F33</f>
        <v>0</v>
      </c>
      <c r="F37" s="60">
        <f>+計算!X33</f>
        <v>0</v>
      </c>
      <c r="G37" s="60">
        <f>+計算!AB33</f>
        <v>0</v>
      </c>
      <c r="H37" s="154">
        <f>+計算!J33</f>
        <v>0</v>
      </c>
      <c r="I37" s="155">
        <f>+計算!K33</f>
        <v>0</v>
      </c>
      <c r="J37" s="156">
        <f>+計算!L33</f>
        <v>0</v>
      </c>
      <c r="K37" s="60">
        <f>+計算!Y33</f>
        <v>0</v>
      </c>
      <c r="L37" s="60">
        <f>+計算!AC33</f>
        <v>0</v>
      </c>
      <c r="M37" s="154">
        <f>+計算!R33</f>
        <v>0</v>
      </c>
      <c r="N37" s="155">
        <f>+計算!S33</f>
        <v>0</v>
      </c>
      <c r="O37" s="156">
        <f>+計算!T33</f>
        <v>0</v>
      </c>
      <c r="P37" s="60">
        <f>+計算!Z33</f>
        <v>0</v>
      </c>
      <c r="Q37" s="60">
        <f>+計算!AD33</f>
        <v>0</v>
      </c>
      <c r="R37" s="154">
        <f t="shared" si="0"/>
        <v>0</v>
      </c>
      <c r="S37" s="155">
        <f t="shared" si="1"/>
        <v>0</v>
      </c>
      <c r="T37" s="156">
        <f t="shared" si="2"/>
        <v>0</v>
      </c>
      <c r="U37" s="60">
        <f t="shared" si="3"/>
        <v>0</v>
      </c>
      <c r="V37" s="60">
        <f t="shared" si="4"/>
        <v>0</v>
      </c>
    </row>
    <row r="38" spans="1:22" ht="15" customHeight="1" x14ac:dyDescent="0.15">
      <c r="A38" s="148">
        <v>63</v>
      </c>
      <c r="B38" s="58" t="s">
        <v>27</v>
      </c>
      <c r="C38" s="164">
        <f>+計算!D34</f>
        <v>0</v>
      </c>
      <c r="D38" s="165">
        <f>+計算!E34</f>
        <v>0</v>
      </c>
      <c r="E38" s="166">
        <f>+計算!F34</f>
        <v>0</v>
      </c>
      <c r="F38" s="68">
        <f>+計算!X34</f>
        <v>0</v>
      </c>
      <c r="G38" s="68">
        <f>+計算!AB34</f>
        <v>0</v>
      </c>
      <c r="H38" s="164">
        <f>+計算!J34</f>
        <v>0</v>
      </c>
      <c r="I38" s="165">
        <f>+計算!K34</f>
        <v>0</v>
      </c>
      <c r="J38" s="166">
        <f>+計算!L34</f>
        <v>0</v>
      </c>
      <c r="K38" s="68">
        <f>+計算!Y34</f>
        <v>0</v>
      </c>
      <c r="L38" s="68">
        <f>+計算!AC34</f>
        <v>0</v>
      </c>
      <c r="M38" s="164">
        <f>+計算!R34</f>
        <v>0</v>
      </c>
      <c r="N38" s="165">
        <f>+計算!S34</f>
        <v>0</v>
      </c>
      <c r="O38" s="166">
        <f>+計算!T34</f>
        <v>0</v>
      </c>
      <c r="P38" s="68">
        <f>+計算!Z34</f>
        <v>0</v>
      </c>
      <c r="Q38" s="68">
        <f>+計算!AD34</f>
        <v>0</v>
      </c>
      <c r="R38" s="164">
        <f t="shared" si="0"/>
        <v>0</v>
      </c>
      <c r="S38" s="165">
        <f t="shared" si="1"/>
        <v>0</v>
      </c>
      <c r="T38" s="166">
        <f t="shared" si="2"/>
        <v>0</v>
      </c>
      <c r="U38" s="68">
        <f t="shared" si="3"/>
        <v>0</v>
      </c>
      <c r="V38" s="68">
        <f t="shared" si="4"/>
        <v>0</v>
      </c>
    </row>
    <row r="39" spans="1:22" ht="15" customHeight="1" x14ac:dyDescent="0.15">
      <c r="A39" s="147">
        <v>64</v>
      </c>
      <c r="B39" s="57" t="s">
        <v>191</v>
      </c>
      <c r="C39" s="162">
        <f>+計算!D35</f>
        <v>0</v>
      </c>
      <c r="D39" s="163">
        <f>+計算!E35</f>
        <v>0</v>
      </c>
      <c r="E39" s="141">
        <f>+計算!F35</f>
        <v>0</v>
      </c>
      <c r="F39" s="67">
        <f>+計算!X35</f>
        <v>0</v>
      </c>
      <c r="G39" s="67">
        <f>+計算!AB35</f>
        <v>0</v>
      </c>
      <c r="H39" s="162">
        <f>+計算!J35</f>
        <v>0</v>
      </c>
      <c r="I39" s="163">
        <f>+計算!K35</f>
        <v>0</v>
      </c>
      <c r="J39" s="141">
        <f>+計算!L35</f>
        <v>0</v>
      </c>
      <c r="K39" s="67">
        <f>+計算!Y35</f>
        <v>0</v>
      </c>
      <c r="L39" s="67">
        <f>+計算!AC35</f>
        <v>0</v>
      </c>
      <c r="M39" s="162">
        <f>+計算!R35</f>
        <v>0</v>
      </c>
      <c r="N39" s="163">
        <f>+計算!S35</f>
        <v>0</v>
      </c>
      <c r="O39" s="141">
        <f>+計算!T35</f>
        <v>0</v>
      </c>
      <c r="P39" s="67">
        <f>+計算!Z35</f>
        <v>0</v>
      </c>
      <c r="Q39" s="67">
        <f>+計算!AD35</f>
        <v>0</v>
      </c>
      <c r="R39" s="162">
        <f t="shared" si="0"/>
        <v>0</v>
      </c>
      <c r="S39" s="163">
        <f t="shared" si="1"/>
        <v>0</v>
      </c>
      <c r="T39" s="141">
        <f t="shared" si="2"/>
        <v>0</v>
      </c>
      <c r="U39" s="67">
        <f t="shared" si="3"/>
        <v>0</v>
      </c>
      <c r="V39" s="67">
        <f t="shared" si="4"/>
        <v>0</v>
      </c>
    </row>
    <row r="40" spans="1:22" ht="15" customHeight="1" x14ac:dyDescent="0.15">
      <c r="A40" s="146">
        <v>65</v>
      </c>
      <c r="B40" s="56" t="s">
        <v>192</v>
      </c>
      <c r="C40" s="154">
        <f>+計算!D36</f>
        <v>0</v>
      </c>
      <c r="D40" s="155">
        <f>+計算!E36</f>
        <v>0</v>
      </c>
      <c r="E40" s="156">
        <f>+計算!F36</f>
        <v>0</v>
      </c>
      <c r="F40" s="60">
        <f>+計算!X36</f>
        <v>0</v>
      </c>
      <c r="G40" s="60">
        <f>+計算!AB36</f>
        <v>0</v>
      </c>
      <c r="H40" s="154">
        <f>+計算!J36</f>
        <v>0</v>
      </c>
      <c r="I40" s="155">
        <f>+計算!K36</f>
        <v>0</v>
      </c>
      <c r="J40" s="156">
        <f>+計算!L36</f>
        <v>0</v>
      </c>
      <c r="K40" s="60">
        <f>+計算!Y36</f>
        <v>0</v>
      </c>
      <c r="L40" s="60">
        <f>+計算!AC36</f>
        <v>0</v>
      </c>
      <c r="M40" s="154">
        <f>+計算!R36</f>
        <v>0</v>
      </c>
      <c r="N40" s="155">
        <f>+計算!S36</f>
        <v>0</v>
      </c>
      <c r="O40" s="156">
        <f>+計算!T36</f>
        <v>0</v>
      </c>
      <c r="P40" s="60">
        <f>+計算!Z36</f>
        <v>0</v>
      </c>
      <c r="Q40" s="60">
        <f>+計算!AD36</f>
        <v>0</v>
      </c>
      <c r="R40" s="154">
        <f t="shared" si="0"/>
        <v>0</v>
      </c>
      <c r="S40" s="155">
        <f t="shared" si="1"/>
        <v>0</v>
      </c>
      <c r="T40" s="156">
        <f t="shared" si="2"/>
        <v>0</v>
      </c>
      <c r="U40" s="60">
        <f t="shared" si="3"/>
        <v>0</v>
      </c>
      <c r="V40" s="60">
        <f t="shared" si="4"/>
        <v>0</v>
      </c>
    </row>
    <row r="41" spans="1:22" ht="15" customHeight="1" x14ac:dyDescent="0.15">
      <c r="A41" s="146">
        <v>66</v>
      </c>
      <c r="B41" s="56" t="s">
        <v>28</v>
      </c>
      <c r="C41" s="154">
        <f>+計算!D37</f>
        <v>0</v>
      </c>
      <c r="D41" s="155">
        <f>+計算!E37</f>
        <v>0</v>
      </c>
      <c r="E41" s="156">
        <f>+計算!F37</f>
        <v>0</v>
      </c>
      <c r="F41" s="60">
        <f>+計算!X37</f>
        <v>0</v>
      </c>
      <c r="G41" s="60">
        <f>+計算!AB37</f>
        <v>0</v>
      </c>
      <c r="H41" s="154">
        <f>+計算!J37</f>
        <v>0</v>
      </c>
      <c r="I41" s="155">
        <f>+計算!K37</f>
        <v>0</v>
      </c>
      <c r="J41" s="156">
        <f>+計算!L37</f>
        <v>0</v>
      </c>
      <c r="K41" s="60">
        <f>+計算!Y37</f>
        <v>0</v>
      </c>
      <c r="L41" s="60">
        <f>+計算!AC37</f>
        <v>0</v>
      </c>
      <c r="M41" s="154">
        <f>+計算!R37</f>
        <v>0</v>
      </c>
      <c r="N41" s="155">
        <f>+計算!S37</f>
        <v>0</v>
      </c>
      <c r="O41" s="156">
        <f>+計算!T37</f>
        <v>0</v>
      </c>
      <c r="P41" s="60">
        <f>+計算!Z37</f>
        <v>0</v>
      </c>
      <c r="Q41" s="60">
        <f>+計算!AD37</f>
        <v>0</v>
      </c>
      <c r="R41" s="154">
        <f t="shared" si="0"/>
        <v>0</v>
      </c>
      <c r="S41" s="155">
        <f t="shared" si="1"/>
        <v>0</v>
      </c>
      <c r="T41" s="156">
        <f t="shared" si="2"/>
        <v>0</v>
      </c>
      <c r="U41" s="60">
        <f t="shared" si="3"/>
        <v>0</v>
      </c>
      <c r="V41" s="60">
        <f t="shared" si="4"/>
        <v>0</v>
      </c>
    </row>
    <row r="42" spans="1:22" ht="15" customHeight="1" x14ac:dyDescent="0.15">
      <c r="A42" s="146">
        <v>67</v>
      </c>
      <c r="B42" s="56" t="s">
        <v>29</v>
      </c>
      <c r="C42" s="154">
        <f>+計算!D38</f>
        <v>0</v>
      </c>
      <c r="D42" s="155">
        <f>+計算!E38</f>
        <v>0</v>
      </c>
      <c r="E42" s="156">
        <f>+計算!F38</f>
        <v>0</v>
      </c>
      <c r="F42" s="60">
        <f>+計算!X38</f>
        <v>0</v>
      </c>
      <c r="G42" s="60">
        <f>+計算!AB38</f>
        <v>0</v>
      </c>
      <c r="H42" s="154">
        <f>+計算!J38</f>
        <v>0</v>
      </c>
      <c r="I42" s="155">
        <f>+計算!K38</f>
        <v>0</v>
      </c>
      <c r="J42" s="156">
        <f>+計算!L38</f>
        <v>0</v>
      </c>
      <c r="K42" s="60">
        <f>+計算!Y38</f>
        <v>0</v>
      </c>
      <c r="L42" s="60">
        <f>+計算!AC38</f>
        <v>0</v>
      </c>
      <c r="M42" s="154">
        <f>+計算!R38</f>
        <v>0</v>
      </c>
      <c r="N42" s="155">
        <f>+計算!S38</f>
        <v>0</v>
      </c>
      <c r="O42" s="156">
        <f>+計算!T38</f>
        <v>0</v>
      </c>
      <c r="P42" s="60">
        <f>+計算!Z38</f>
        <v>0</v>
      </c>
      <c r="Q42" s="60">
        <f>+計算!AD38</f>
        <v>0</v>
      </c>
      <c r="R42" s="154">
        <f t="shared" si="0"/>
        <v>0</v>
      </c>
      <c r="S42" s="155">
        <f t="shared" si="1"/>
        <v>0</v>
      </c>
      <c r="T42" s="156">
        <f t="shared" si="2"/>
        <v>0</v>
      </c>
      <c r="U42" s="60">
        <f t="shared" si="3"/>
        <v>0</v>
      </c>
      <c r="V42" s="60">
        <f t="shared" si="4"/>
        <v>0</v>
      </c>
    </row>
    <row r="43" spans="1:22" ht="15" customHeight="1" x14ac:dyDescent="0.15">
      <c r="A43" s="148">
        <v>68</v>
      </c>
      <c r="B43" s="58" t="s">
        <v>30</v>
      </c>
      <c r="C43" s="164">
        <f>+計算!D39</f>
        <v>0</v>
      </c>
      <c r="D43" s="165">
        <f>+計算!E39</f>
        <v>0</v>
      </c>
      <c r="E43" s="166">
        <f>+計算!F39</f>
        <v>0</v>
      </c>
      <c r="F43" s="68">
        <f>+計算!X39</f>
        <v>0</v>
      </c>
      <c r="G43" s="68">
        <f>+計算!AB39</f>
        <v>0</v>
      </c>
      <c r="H43" s="164">
        <f>+計算!J39</f>
        <v>0</v>
      </c>
      <c r="I43" s="165">
        <f>+計算!K39</f>
        <v>0</v>
      </c>
      <c r="J43" s="166">
        <f>+計算!L39</f>
        <v>0</v>
      </c>
      <c r="K43" s="68">
        <f>+計算!Y39</f>
        <v>0</v>
      </c>
      <c r="L43" s="68">
        <f>+計算!AC39</f>
        <v>0</v>
      </c>
      <c r="M43" s="164">
        <f>+計算!R39</f>
        <v>0</v>
      </c>
      <c r="N43" s="165">
        <f>+計算!S39</f>
        <v>0</v>
      </c>
      <c r="O43" s="166">
        <f>+計算!T39</f>
        <v>0</v>
      </c>
      <c r="P43" s="68">
        <f>+計算!Z39</f>
        <v>0</v>
      </c>
      <c r="Q43" s="68">
        <f>+計算!AD39</f>
        <v>0</v>
      </c>
      <c r="R43" s="164">
        <f t="shared" si="0"/>
        <v>0</v>
      </c>
      <c r="S43" s="165">
        <f t="shared" si="1"/>
        <v>0</v>
      </c>
      <c r="T43" s="166">
        <f t="shared" si="2"/>
        <v>0</v>
      </c>
      <c r="U43" s="68">
        <f t="shared" si="3"/>
        <v>0</v>
      </c>
      <c r="V43" s="68">
        <f t="shared" si="4"/>
        <v>0</v>
      </c>
    </row>
    <row r="44" spans="1:22" ht="15" customHeight="1" x14ac:dyDescent="0.15">
      <c r="A44" s="149">
        <v>69</v>
      </c>
      <c r="B44" s="56" t="s">
        <v>31</v>
      </c>
      <c r="C44" s="157">
        <f>+計算!D40</f>
        <v>0</v>
      </c>
      <c r="D44" s="158">
        <f>+計算!E40</f>
        <v>0</v>
      </c>
      <c r="E44" s="145">
        <f>+計算!F40</f>
        <v>0</v>
      </c>
      <c r="F44" s="60">
        <f>+計算!X40</f>
        <v>0</v>
      </c>
      <c r="G44" s="60">
        <f>+計算!AB40</f>
        <v>0</v>
      </c>
      <c r="H44" s="157">
        <f>+計算!J40</f>
        <v>0</v>
      </c>
      <c r="I44" s="158">
        <f>+計算!K40</f>
        <v>0</v>
      </c>
      <c r="J44" s="145">
        <f>+計算!L40</f>
        <v>0</v>
      </c>
      <c r="K44" s="60">
        <f>+計算!Y40</f>
        <v>0</v>
      </c>
      <c r="L44" s="60">
        <f>+計算!AC40</f>
        <v>0</v>
      </c>
      <c r="M44" s="157">
        <f>+計算!R40</f>
        <v>0</v>
      </c>
      <c r="N44" s="158">
        <f>+計算!S40</f>
        <v>0</v>
      </c>
      <c r="O44" s="145">
        <f>+計算!T40</f>
        <v>0</v>
      </c>
      <c r="P44" s="60">
        <f>+計算!Z40</f>
        <v>0</v>
      </c>
      <c r="Q44" s="60">
        <f>+計算!AD40</f>
        <v>0</v>
      </c>
      <c r="R44" s="157">
        <f t="shared" si="0"/>
        <v>0</v>
      </c>
      <c r="S44" s="158">
        <f t="shared" si="1"/>
        <v>0</v>
      </c>
      <c r="T44" s="145">
        <f t="shared" si="2"/>
        <v>0</v>
      </c>
      <c r="U44" s="60">
        <f t="shared" si="3"/>
        <v>0</v>
      </c>
      <c r="V44" s="60">
        <f t="shared" si="4"/>
        <v>0</v>
      </c>
    </row>
    <row r="45" spans="1:22" ht="15" customHeight="1" x14ac:dyDescent="0.15">
      <c r="A45" s="150"/>
      <c r="B45" s="62" t="s">
        <v>81</v>
      </c>
      <c r="C45" s="159">
        <f t="shared" ref="C45:M45" si="5">SUM(C9:C44)</f>
        <v>0</v>
      </c>
      <c r="D45" s="160">
        <f t="shared" si="5"/>
        <v>0</v>
      </c>
      <c r="E45" s="161">
        <f t="shared" si="5"/>
        <v>0</v>
      </c>
      <c r="F45" s="66">
        <f t="shared" si="5"/>
        <v>0</v>
      </c>
      <c r="G45" s="66">
        <f t="shared" si="5"/>
        <v>0</v>
      </c>
      <c r="H45" s="159">
        <f t="shared" si="5"/>
        <v>0</v>
      </c>
      <c r="I45" s="160">
        <f t="shared" si="5"/>
        <v>0</v>
      </c>
      <c r="J45" s="161">
        <f t="shared" si="5"/>
        <v>0</v>
      </c>
      <c r="K45" s="66">
        <f t="shared" si="5"/>
        <v>0</v>
      </c>
      <c r="L45" s="66">
        <f t="shared" si="5"/>
        <v>0</v>
      </c>
      <c r="M45" s="159">
        <f t="shared" si="5"/>
        <v>0</v>
      </c>
      <c r="N45" s="160">
        <f t="shared" ref="N45:U45" si="6">SUM(N9:N44)</f>
        <v>0</v>
      </c>
      <c r="O45" s="161">
        <f t="shared" si="6"/>
        <v>0</v>
      </c>
      <c r="P45" s="66">
        <f t="shared" si="6"/>
        <v>0</v>
      </c>
      <c r="Q45" s="66">
        <f t="shared" si="6"/>
        <v>0</v>
      </c>
      <c r="R45" s="159">
        <f t="shared" si="6"/>
        <v>0</v>
      </c>
      <c r="S45" s="160">
        <f t="shared" si="6"/>
        <v>0</v>
      </c>
      <c r="T45" s="161">
        <f t="shared" si="6"/>
        <v>0</v>
      </c>
      <c r="U45" s="66">
        <f t="shared" si="6"/>
        <v>0</v>
      </c>
      <c r="V45" s="66">
        <f>SUM(V9:V44)</f>
        <v>0</v>
      </c>
    </row>
    <row r="46" spans="1:22" ht="15" customHeight="1" x14ac:dyDescent="0.15">
      <c r="A46" s="167" t="s">
        <v>167</v>
      </c>
    </row>
  </sheetData>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zoomScaleNormal="100" workbookViewId="0"/>
  </sheetViews>
  <sheetFormatPr defaultColWidth="9.33203125" defaultRowHeight="11.25" x14ac:dyDescent="0.15"/>
  <cols>
    <col min="1" max="2" width="4" style="200" customWidth="1"/>
    <col min="3" max="7" width="8.33203125" style="200" customWidth="1"/>
    <col min="8" max="9" width="4.1640625" style="200" customWidth="1"/>
    <col min="10" max="10" width="8.33203125" style="200" customWidth="1"/>
    <col min="11" max="11" width="8" style="200" customWidth="1"/>
    <col min="12" max="12" width="4.1640625" style="200" customWidth="1"/>
    <col min="13" max="13" width="13.6640625" style="200" bestFit="1" customWidth="1"/>
    <col min="14" max="14" width="14.5" style="200" bestFit="1" customWidth="1"/>
    <col min="15" max="15" width="8.33203125" style="200" customWidth="1"/>
    <col min="16" max="16384" width="9.33203125" style="200"/>
  </cols>
  <sheetData>
    <row r="1" spans="1:15" ht="13.5" customHeight="1" x14ac:dyDescent="0.15">
      <c r="A1" s="276" t="s">
        <v>147</v>
      </c>
    </row>
    <row r="2" spans="1:15" ht="13.5" customHeight="1" x14ac:dyDescent="0.15">
      <c r="O2" s="213" t="str">
        <f>+"（単位："&amp;データ入力表!E9&amp;"、人）"</f>
        <v>（単位：円、人）</v>
      </c>
    </row>
    <row r="3" spans="1:15" ht="13.5" customHeight="1" x14ac:dyDescent="0.15">
      <c r="A3" s="200" t="s">
        <v>148</v>
      </c>
      <c r="D3" s="200" t="str">
        <f>+データ入力表!D5</f>
        <v>（例）輸送機械部門の生産額が100億円増加する場合の県内他部門への経済効果</v>
      </c>
      <c r="O3" s="213"/>
    </row>
    <row r="4" spans="1:15" ht="11.25" customHeight="1" x14ac:dyDescent="0.15">
      <c r="O4" s="213"/>
    </row>
    <row r="5" spans="1:15" ht="13.5" customHeight="1" x14ac:dyDescent="0.15">
      <c r="C5" s="135" t="s">
        <v>267</v>
      </c>
      <c r="D5" s="201"/>
      <c r="E5" s="201"/>
      <c r="F5" s="202"/>
      <c r="G5" s="202"/>
      <c r="H5" s="202"/>
      <c r="I5" s="202"/>
      <c r="J5" s="202"/>
      <c r="K5" s="136"/>
      <c r="L5" s="210"/>
      <c r="M5" s="210"/>
    </row>
    <row r="6" spans="1:15" ht="13.5" customHeight="1" x14ac:dyDescent="0.15">
      <c r="C6" s="203"/>
      <c r="D6" s="204"/>
      <c r="E6" s="204"/>
      <c r="F6" s="205"/>
      <c r="G6" s="204">
        <f>+計算!C41</f>
        <v>0</v>
      </c>
      <c r="H6" s="205"/>
      <c r="I6" s="205"/>
      <c r="J6" s="205"/>
      <c r="K6" s="143"/>
      <c r="L6" s="210"/>
      <c r="M6" s="210"/>
    </row>
    <row r="7" spans="1:15" ht="13.5" customHeight="1" x14ac:dyDescent="0.15">
      <c r="C7" s="206"/>
      <c r="D7" s="206"/>
      <c r="E7" s="206"/>
      <c r="F7" s="206"/>
    </row>
    <row r="8" spans="1:15" ht="13.5" customHeight="1" thickBot="1" x14ac:dyDescent="0.2">
      <c r="C8" s="206"/>
      <c r="D8" s="206"/>
      <c r="E8" s="206"/>
      <c r="F8" s="206"/>
    </row>
    <row r="9" spans="1:15" ht="13.5" customHeight="1" thickTop="1" x14ac:dyDescent="0.15">
      <c r="A9" s="440" t="s">
        <v>108</v>
      </c>
      <c r="B9" s="249"/>
      <c r="C9" s="250"/>
      <c r="D9" s="250"/>
      <c r="E9" s="250"/>
      <c r="F9" s="250"/>
      <c r="G9" s="251"/>
      <c r="H9" s="251"/>
      <c r="I9" s="251"/>
      <c r="J9" s="251"/>
      <c r="K9" s="251"/>
      <c r="L9" s="252"/>
    </row>
    <row r="10" spans="1:15" ht="13.5" customHeight="1" x14ac:dyDescent="0.15">
      <c r="A10" s="441"/>
      <c r="B10" s="253"/>
      <c r="C10" s="214" t="s">
        <v>268</v>
      </c>
      <c r="D10" s="215"/>
      <c r="E10" s="215"/>
      <c r="F10" s="216"/>
      <c r="G10" s="216"/>
      <c r="H10" s="216"/>
      <c r="I10" s="216"/>
      <c r="J10" s="216"/>
      <c r="K10" s="217"/>
      <c r="L10" s="254"/>
      <c r="M10" s="210" t="s">
        <v>291</v>
      </c>
      <c r="N10" s="208" t="s">
        <v>292</v>
      </c>
      <c r="O10" s="209">
        <f>+計算!X41</f>
        <v>0</v>
      </c>
    </row>
    <row r="11" spans="1:15" ht="13.5" customHeight="1" x14ac:dyDescent="0.15">
      <c r="A11" s="441"/>
      <c r="B11" s="253"/>
      <c r="C11" s="218"/>
      <c r="D11" s="219"/>
      <c r="E11" s="219"/>
      <c r="F11" s="220"/>
      <c r="G11" s="219">
        <f>+計算!D41</f>
        <v>0</v>
      </c>
      <c r="H11" s="220"/>
      <c r="I11" s="220"/>
      <c r="J11" s="220"/>
      <c r="K11" s="221"/>
      <c r="L11" s="254"/>
      <c r="M11" s="210" t="s">
        <v>146</v>
      </c>
      <c r="N11" s="208" t="s">
        <v>134</v>
      </c>
      <c r="O11" s="209">
        <f>+計算!AB41</f>
        <v>0</v>
      </c>
    </row>
    <row r="12" spans="1:15" ht="13.5" customHeight="1" x14ac:dyDescent="0.15">
      <c r="A12" s="441"/>
      <c r="B12" s="253"/>
      <c r="C12" s="222"/>
      <c r="D12" s="222"/>
      <c r="E12" s="222"/>
      <c r="F12" s="222"/>
      <c r="G12" s="223"/>
      <c r="H12" s="223"/>
      <c r="I12" s="223"/>
      <c r="J12" s="223"/>
      <c r="K12" s="223"/>
      <c r="L12" s="254"/>
    </row>
    <row r="13" spans="1:15" ht="13.5" customHeight="1" x14ac:dyDescent="0.15">
      <c r="A13" s="441"/>
      <c r="B13" s="253"/>
      <c r="C13" s="222"/>
      <c r="D13" s="222"/>
      <c r="E13" s="222"/>
      <c r="F13" s="222"/>
      <c r="G13" s="223"/>
      <c r="H13" s="223"/>
      <c r="I13" s="223" t="s">
        <v>139</v>
      </c>
      <c r="J13" s="223"/>
      <c r="K13" s="223"/>
      <c r="L13" s="254"/>
    </row>
    <row r="14" spans="1:15" ht="13.5" customHeight="1" x14ac:dyDescent="0.15">
      <c r="A14" s="441"/>
      <c r="B14" s="253"/>
      <c r="C14" s="222"/>
      <c r="D14" s="222"/>
      <c r="E14" s="222"/>
      <c r="F14" s="222"/>
      <c r="G14" s="223"/>
      <c r="H14" s="223"/>
      <c r="I14" s="223" t="s">
        <v>138</v>
      </c>
      <c r="J14" s="223"/>
      <c r="K14" s="223"/>
      <c r="L14" s="254"/>
    </row>
    <row r="15" spans="1:15" ht="13.5" customHeight="1" x14ac:dyDescent="0.15">
      <c r="A15" s="441"/>
      <c r="B15" s="253"/>
      <c r="C15" s="222"/>
      <c r="D15" s="223"/>
      <c r="E15" s="222"/>
      <c r="F15" s="401"/>
      <c r="G15" s="224" t="s">
        <v>104</v>
      </c>
      <c r="H15" s="216"/>
      <c r="I15" s="216"/>
      <c r="J15" s="216"/>
      <c r="K15" s="217">
        <f>+計算!E41</f>
        <v>0</v>
      </c>
      <c r="L15" s="254"/>
      <c r="M15" s="210"/>
    </row>
    <row r="16" spans="1:15" ht="13.5" customHeight="1" x14ac:dyDescent="0.15">
      <c r="A16" s="441"/>
      <c r="B16" s="253"/>
      <c r="C16" s="222"/>
      <c r="D16" s="222"/>
      <c r="E16" s="222"/>
      <c r="F16" s="401"/>
      <c r="G16" s="225"/>
      <c r="H16" s="226" t="s">
        <v>129</v>
      </c>
      <c r="I16" s="227"/>
      <c r="J16" s="227"/>
      <c r="K16" s="228">
        <f>+計算!F41</f>
        <v>0</v>
      </c>
      <c r="L16" s="254"/>
      <c r="M16" s="210"/>
    </row>
    <row r="17" spans="1:15" ht="13.5" customHeight="1" thickBot="1" x14ac:dyDescent="0.2">
      <c r="A17" s="442"/>
      <c r="B17" s="255"/>
      <c r="C17" s="256"/>
      <c r="D17" s="256"/>
      <c r="E17" s="256"/>
      <c r="F17" s="256"/>
      <c r="G17" s="257"/>
      <c r="H17" s="257"/>
      <c r="I17" s="257"/>
      <c r="J17" s="257"/>
      <c r="K17" s="257"/>
      <c r="L17" s="258"/>
      <c r="M17" s="210"/>
    </row>
    <row r="18" spans="1:15" ht="13.5" customHeight="1" thickTop="1" x14ac:dyDescent="0.15">
      <c r="D18" s="206"/>
      <c r="E18" s="206"/>
    </row>
    <row r="19" spans="1:15" ht="13.5" customHeight="1" x14ac:dyDescent="0.15">
      <c r="D19" s="206"/>
      <c r="E19" s="200" t="s">
        <v>269</v>
      </c>
    </row>
    <row r="20" spans="1:15" ht="13.5" customHeight="1" x14ac:dyDescent="0.15">
      <c r="D20" s="206"/>
      <c r="E20" s="206"/>
    </row>
    <row r="21" spans="1:15" ht="13.5" customHeight="1" x14ac:dyDescent="0.15">
      <c r="C21" s="443" t="s">
        <v>280</v>
      </c>
      <c r="D21" s="444"/>
      <c r="E21" s="444"/>
      <c r="F21" s="444"/>
      <c r="G21" s="445"/>
    </row>
    <row r="22" spans="1:15" ht="13.5" customHeight="1" x14ac:dyDescent="0.15">
      <c r="C22" s="446">
        <f>計算!H41</f>
        <v>0</v>
      </c>
      <c r="D22" s="447"/>
      <c r="E22" s="447"/>
      <c r="F22" s="447"/>
      <c r="G22" s="448"/>
    </row>
    <row r="23" spans="1:15" ht="13.5" customHeight="1" x14ac:dyDescent="0.15">
      <c r="D23" s="200" t="s">
        <v>275</v>
      </c>
    </row>
    <row r="24" spans="1:15" ht="13.5" customHeight="1" thickBot="1" x14ac:dyDescent="0.2"/>
    <row r="25" spans="1:15" ht="13.5" customHeight="1" thickTop="1" x14ac:dyDescent="0.15">
      <c r="A25" s="434" t="s">
        <v>145</v>
      </c>
      <c r="B25" s="259"/>
      <c r="C25" s="260"/>
      <c r="D25" s="260"/>
      <c r="E25" s="260"/>
      <c r="F25" s="260"/>
      <c r="G25" s="260"/>
      <c r="H25" s="261"/>
    </row>
    <row r="26" spans="1:15" ht="13.5" customHeight="1" x14ac:dyDescent="0.15">
      <c r="A26" s="435"/>
      <c r="B26" s="262"/>
      <c r="C26" s="229" t="s">
        <v>132</v>
      </c>
      <c r="D26" s="230"/>
      <c r="E26" s="230"/>
      <c r="F26" s="230"/>
      <c r="G26" s="231"/>
      <c r="H26" s="263"/>
      <c r="M26" s="210" t="s">
        <v>291</v>
      </c>
      <c r="N26" s="208" t="s">
        <v>292</v>
      </c>
      <c r="O26" s="209">
        <f>+計算!Y41</f>
        <v>0</v>
      </c>
    </row>
    <row r="27" spans="1:15" ht="13.5" customHeight="1" x14ac:dyDescent="0.15">
      <c r="A27" s="435"/>
      <c r="B27" s="262"/>
      <c r="C27" s="232" t="s">
        <v>133</v>
      </c>
      <c r="D27" s="233"/>
      <c r="E27" s="233"/>
      <c r="F27" s="233"/>
      <c r="G27" s="234">
        <f>+計算!J41</f>
        <v>0</v>
      </c>
      <c r="H27" s="263"/>
      <c r="M27" s="210" t="s">
        <v>146</v>
      </c>
      <c r="N27" s="208" t="s">
        <v>134</v>
      </c>
      <c r="O27" s="209">
        <f>+計算!AC41</f>
        <v>0</v>
      </c>
    </row>
    <row r="28" spans="1:15" ht="13.5" customHeight="1" x14ac:dyDescent="0.15">
      <c r="A28" s="435"/>
      <c r="B28" s="262"/>
      <c r="C28" s="235"/>
      <c r="D28" s="235"/>
      <c r="E28" s="235"/>
      <c r="F28" s="235"/>
      <c r="G28" s="235"/>
      <c r="H28" s="263"/>
    </row>
    <row r="29" spans="1:15" ht="13.5" customHeight="1" x14ac:dyDescent="0.15">
      <c r="A29" s="435"/>
      <c r="B29" s="262"/>
      <c r="C29" s="235"/>
      <c r="D29" s="235" t="s">
        <v>139</v>
      </c>
      <c r="E29" s="235"/>
      <c r="F29" s="235"/>
      <c r="G29" s="235"/>
      <c r="H29" s="263"/>
    </row>
    <row r="30" spans="1:15" ht="13.5" customHeight="1" x14ac:dyDescent="0.15">
      <c r="A30" s="435"/>
      <c r="B30" s="262"/>
      <c r="C30" s="235"/>
      <c r="D30" s="235" t="s">
        <v>138</v>
      </c>
      <c r="E30" s="235"/>
      <c r="F30" s="235"/>
      <c r="G30" s="235"/>
      <c r="H30" s="263"/>
    </row>
    <row r="31" spans="1:15" ht="13.5" customHeight="1" x14ac:dyDescent="0.15">
      <c r="A31" s="435"/>
      <c r="B31" s="262"/>
      <c r="C31" s="235"/>
      <c r="D31" s="235"/>
      <c r="E31" s="235"/>
      <c r="F31" s="235"/>
      <c r="G31" s="235"/>
      <c r="H31" s="263"/>
    </row>
    <row r="32" spans="1:15" ht="13.5" customHeight="1" x14ac:dyDescent="0.15">
      <c r="A32" s="435"/>
      <c r="B32" s="262"/>
      <c r="C32" s="229" t="s">
        <v>104</v>
      </c>
      <c r="D32" s="230"/>
      <c r="E32" s="230"/>
      <c r="F32" s="231">
        <f>+計算!K41</f>
        <v>0</v>
      </c>
      <c r="G32" s="235"/>
      <c r="H32" s="263"/>
    </row>
    <row r="33" spans="1:10" ht="13.5" customHeight="1" x14ac:dyDescent="0.15">
      <c r="A33" s="435"/>
      <c r="B33" s="262"/>
      <c r="C33" s="232"/>
      <c r="D33" s="236" t="s">
        <v>129</v>
      </c>
      <c r="E33" s="237"/>
      <c r="F33" s="238">
        <f>+計算!L41</f>
        <v>0</v>
      </c>
      <c r="G33" s="235"/>
      <c r="H33" s="263"/>
    </row>
    <row r="34" spans="1:10" ht="13.5" customHeight="1" thickBot="1" x14ac:dyDescent="0.2">
      <c r="A34" s="436"/>
      <c r="B34" s="264"/>
      <c r="C34" s="265"/>
      <c r="D34" s="265"/>
      <c r="E34" s="265"/>
      <c r="F34" s="265"/>
      <c r="G34" s="265"/>
      <c r="H34" s="266"/>
    </row>
    <row r="35" spans="1:10" ht="13.5" customHeight="1" thickTop="1" x14ac:dyDescent="0.15">
      <c r="A35" s="212"/>
    </row>
    <row r="36" spans="1:10" ht="13.5" customHeight="1" x14ac:dyDescent="0.15"/>
    <row r="37" spans="1:10" ht="13.5" customHeight="1" x14ac:dyDescent="0.15">
      <c r="C37" s="207" t="s">
        <v>129</v>
      </c>
      <c r="D37" s="202"/>
      <c r="E37" s="202"/>
      <c r="F37" s="202"/>
      <c r="G37" s="136"/>
    </row>
    <row r="38" spans="1:10" ht="13.5" customHeight="1" x14ac:dyDescent="0.15">
      <c r="C38" s="142" t="s">
        <v>135</v>
      </c>
      <c r="D38" s="205"/>
      <c r="E38" s="205"/>
      <c r="F38" s="205"/>
      <c r="G38" s="143">
        <f>+K16+F33</f>
        <v>0</v>
      </c>
    </row>
    <row r="39" spans="1:10" ht="13.5" customHeight="1" x14ac:dyDescent="0.15"/>
    <row r="40" spans="1:10" ht="13.5" customHeight="1" x14ac:dyDescent="0.15">
      <c r="E40" s="200" t="s">
        <v>230</v>
      </c>
      <c r="J40" s="211"/>
    </row>
    <row r="41" spans="1:10" ht="13.5" customHeight="1" x14ac:dyDescent="0.15"/>
    <row r="42" spans="1:10" ht="13.5" customHeight="1" x14ac:dyDescent="0.15">
      <c r="C42" s="207" t="s">
        <v>136</v>
      </c>
      <c r="D42" s="202"/>
      <c r="E42" s="202"/>
      <c r="F42" s="136"/>
    </row>
    <row r="43" spans="1:10" ht="13.5" customHeight="1" x14ac:dyDescent="0.15">
      <c r="C43" s="142"/>
      <c r="D43" s="205"/>
      <c r="E43" s="205"/>
      <c r="F43" s="143">
        <f>+計算!O41</f>
        <v>0</v>
      </c>
    </row>
    <row r="44" spans="1:10" ht="13.5" customHeight="1" x14ac:dyDescent="0.15">
      <c r="D44" s="206" t="s">
        <v>143</v>
      </c>
      <c r="E44" s="206"/>
    </row>
    <row r="45" spans="1:10" ht="13.5" customHeight="1" x14ac:dyDescent="0.15"/>
    <row r="46" spans="1:10" ht="13.5" customHeight="1" x14ac:dyDescent="0.15">
      <c r="D46" s="206" t="s">
        <v>140</v>
      </c>
      <c r="E46" s="206"/>
      <c r="F46" s="200" t="s">
        <v>141</v>
      </c>
    </row>
    <row r="47" spans="1:10" ht="13.5" customHeight="1" x14ac:dyDescent="0.15">
      <c r="C47" s="207" t="s">
        <v>130</v>
      </c>
      <c r="D47" s="136"/>
      <c r="E47" s="207" t="s">
        <v>131</v>
      </c>
      <c r="F47" s="136"/>
    </row>
    <row r="48" spans="1:10" ht="13.5" customHeight="1" x14ac:dyDescent="0.15">
      <c r="C48" s="142"/>
      <c r="D48" s="143">
        <f>+計算!P41</f>
        <v>0</v>
      </c>
      <c r="E48" s="142"/>
      <c r="F48" s="143">
        <f>+計算!Q41</f>
        <v>0</v>
      </c>
    </row>
    <row r="49" spans="1:15" ht="13.5" customHeight="1" x14ac:dyDescent="0.15">
      <c r="E49" s="210"/>
      <c r="F49" s="210"/>
    </row>
    <row r="50" spans="1:15" ht="13.5" customHeight="1" thickBot="1" x14ac:dyDescent="0.2">
      <c r="D50" s="200" t="s">
        <v>142</v>
      </c>
    </row>
    <row r="51" spans="1:15" ht="13.5" customHeight="1" thickTop="1" x14ac:dyDescent="0.15">
      <c r="A51" s="437" t="s">
        <v>144</v>
      </c>
      <c r="B51" s="267"/>
      <c r="C51" s="268"/>
      <c r="D51" s="268"/>
      <c r="E51" s="268"/>
      <c r="F51" s="268"/>
      <c r="G51" s="268"/>
      <c r="H51" s="269"/>
    </row>
    <row r="52" spans="1:15" ht="13.5" customHeight="1" x14ac:dyDescent="0.15">
      <c r="A52" s="438"/>
      <c r="B52" s="270"/>
      <c r="C52" s="239" t="s">
        <v>137</v>
      </c>
      <c r="D52" s="240"/>
      <c r="E52" s="240"/>
      <c r="F52" s="240"/>
      <c r="G52" s="241"/>
      <c r="H52" s="271"/>
      <c r="M52" s="210" t="s">
        <v>291</v>
      </c>
      <c r="N52" s="208" t="s">
        <v>292</v>
      </c>
      <c r="O52" s="209">
        <f>+計算!Z41</f>
        <v>0</v>
      </c>
    </row>
    <row r="53" spans="1:15" ht="13.5" customHeight="1" x14ac:dyDescent="0.15">
      <c r="A53" s="438"/>
      <c r="B53" s="270"/>
      <c r="C53" s="242" t="s">
        <v>133</v>
      </c>
      <c r="D53" s="243"/>
      <c r="E53" s="243"/>
      <c r="F53" s="243"/>
      <c r="G53" s="244">
        <f>+計算!R41</f>
        <v>0</v>
      </c>
      <c r="H53" s="271"/>
      <c r="M53" s="210" t="s">
        <v>146</v>
      </c>
      <c r="N53" s="208" t="s">
        <v>134</v>
      </c>
      <c r="O53" s="209">
        <f>+計算!AD41</f>
        <v>0</v>
      </c>
    </row>
    <row r="54" spans="1:15" ht="13.5" customHeight="1" x14ac:dyDescent="0.15">
      <c r="A54" s="438"/>
      <c r="B54" s="270"/>
      <c r="C54" s="245"/>
      <c r="D54" s="245"/>
      <c r="E54" s="245"/>
      <c r="F54" s="245"/>
      <c r="G54" s="245"/>
      <c r="H54" s="271"/>
    </row>
    <row r="55" spans="1:15" ht="13.5" customHeight="1" x14ac:dyDescent="0.15">
      <c r="A55" s="438"/>
      <c r="B55" s="270"/>
      <c r="C55" s="245"/>
      <c r="D55" s="245" t="s">
        <v>139</v>
      </c>
      <c r="E55" s="245"/>
      <c r="F55" s="245"/>
      <c r="G55" s="245"/>
      <c r="H55" s="271"/>
    </row>
    <row r="56" spans="1:15" ht="13.5" customHeight="1" x14ac:dyDescent="0.15">
      <c r="A56" s="438"/>
      <c r="B56" s="270"/>
      <c r="C56" s="245"/>
      <c r="D56" s="245" t="s">
        <v>138</v>
      </c>
      <c r="E56" s="245"/>
      <c r="F56" s="245"/>
      <c r="G56" s="245"/>
      <c r="H56" s="271"/>
    </row>
    <row r="57" spans="1:15" ht="13.5" customHeight="1" x14ac:dyDescent="0.15">
      <c r="A57" s="438"/>
      <c r="B57" s="270"/>
      <c r="C57" s="245"/>
      <c r="D57" s="245"/>
      <c r="E57" s="245"/>
      <c r="F57" s="245"/>
      <c r="G57" s="245"/>
      <c r="H57" s="271"/>
    </row>
    <row r="58" spans="1:15" ht="13.5" customHeight="1" x14ac:dyDescent="0.15">
      <c r="A58" s="438"/>
      <c r="B58" s="270"/>
      <c r="C58" s="239" t="s">
        <v>104</v>
      </c>
      <c r="D58" s="240"/>
      <c r="E58" s="240"/>
      <c r="F58" s="241">
        <f>+計算!S41</f>
        <v>0</v>
      </c>
      <c r="G58" s="245"/>
      <c r="H58" s="271"/>
    </row>
    <row r="59" spans="1:15" ht="13.5" customHeight="1" x14ac:dyDescent="0.15">
      <c r="A59" s="438"/>
      <c r="B59" s="270"/>
      <c r="C59" s="242"/>
      <c r="D59" s="246" t="s">
        <v>129</v>
      </c>
      <c r="E59" s="247"/>
      <c r="F59" s="248">
        <f>+計算!T41</f>
        <v>0</v>
      </c>
      <c r="G59" s="245"/>
      <c r="H59" s="271"/>
    </row>
    <row r="60" spans="1:15" ht="12" thickBot="1" x14ac:dyDescent="0.2">
      <c r="A60" s="439"/>
      <c r="B60" s="272"/>
      <c r="C60" s="273"/>
      <c r="D60" s="273"/>
      <c r="E60" s="273"/>
      <c r="F60" s="273"/>
      <c r="G60" s="273"/>
      <c r="H60" s="274"/>
    </row>
    <row r="61" spans="1:15" ht="12" thickTop="1" x14ac:dyDescent="0.15"/>
  </sheetData>
  <mergeCells count="5">
    <mergeCell ref="A25:A34"/>
    <mergeCell ref="A51:A60"/>
    <mergeCell ref="A9:A17"/>
    <mergeCell ref="C21:G21"/>
    <mergeCell ref="C22:G22"/>
  </mergeCells>
  <phoneticPr fontId="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x14ac:dyDescent="0.15"/>
  <sheetData>
    <row r="1" spans="1:11" ht="14.25" x14ac:dyDescent="0.15">
      <c r="A1" s="275" t="s">
        <v>165</v>
      </c>
    </row>
    <row r="3" spans="1:11" x14ac:dyDescent="0.15">
      <c r="A3" t="s">
        <v>166</v>
      </c>
      <c r="C3" t="str">
        <f>+データ入力表!D5</f>
        <v>（例）輸送機械部門の生産額が100億円増加する場合の県内他部門への経済効果</v>
      </c>
    </row>
    <row r="4" spans="1:11" x14ac:dyDescent="0.15">
      <c r="K4" s="119" t="str">
        <f>+"（単位："&amp;データ入力表!E9&amp;"）"</f>
        <v>（単位：円）</v>
      </c>
    </row>
    <row r="5" spans="1:11" ht="11.25" customHeight="1" x14ac:dyDescent="0.15"/>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44"/>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1" bestFit="1" customWidth="1"/>
    <col min="2" max="2" width="31.6640625" style="31" bestFit="1" customWidth="1"/>
    <col min="3" max="16384" width="10.33203125" style="31"/>
  </cols>
  <sheetData>
    <row r="1" spans="1:39" ht="21" customHeight="1" x14ac:dyDescent="0.15">
      <c r="A1" s="277" t="s">
        <v>256</v>
      </c>
      <c r="J1" s="277"/>
    </row>
    <row r="2" spans="1:39" x14ac:dyDescent="0.15">
      <c r="A2" s="449"/>
      <c r="B2" s="450"/>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63"/>
    </row>
    <row r="3" spans="1:39" ht="33.75" x14ac:dyDescent="0.15">
      <c r="A3" s="451"/>
      <c r="B3" s="452"/>
      <c r="C3" s="36" t="s">
        <v>0</v>
      </c>
      <c r="D3" s="37" t="s">
        <v>1</v>
      </c>
      <c r="E3" s="37" t="s">
        <v>2</v>
      </c>
      <c r="F3" s="37" t="s">
        <v>3</v>
      </c>
      <c r="G3" s="37" t="s">
        <v>4</v>
      </c>
      <c r="H3" s="37" t="s">
        <v>5</v>
      </c>
      <c r="I3" s="37" t="s">
        <v>6</v>
      </c>
      <c r="J3" s="37" t="s">
        <v>7</v>
      </c>
      <c r="K3" s="37" t="s">
        <v>198</v>
      </c>
      <c r="L3" s="37" t="s">
        <v>199</v>
      </c>
      <c r="M3" s="37" t="s">
        <v>10</v>
      </c>
      <c r="N3" s="37" t="s">
        <v>11</v>
      </c>
      <c r="O3" s="37" t="s">
        <v>12</v>
      </c>
      <c r="P3" s="37" t="s">
        <v>13</v>
      </c>
      <c r="Q3" s="37" t="s">
        <v>16</v>
      </c>
      <c r="R3" s="37" t="s">
        <v>14</v>
      </c>
      <c r="S3" s="37" t="s">
        <v>200</v>
      </c>
      <c r="T3" s="37" t="s">
        <v>17</v>
      </c>
      <c r="U3" s="37" t="s">
        <v>18</v>
      </c>
      <c r="V3" s="37" t="s">
        <v>19</v>
      </c>
      <c r="W3" s="37" t="s">
        <v>201</v>
      </c>
      <c r="X3" s="37" t="s">
        <v>187</v>
      </c>
      <c r="Y3" s="37" t="s">
        <v>188</v>
      </c>
      <c r="Z3" s="37" t="s">
        <v>21</v>
      </c>
      <c r="AA3" s="37" t="s">
        <v>22</v>
      </c>
      <c r="AB3" s="37" t="s">
        <v>23</v>
      </c>
      <c r="AC3" s="37" t="s">
        <v>197</v>
      </c>
      <c r="AD3" s="37" t="s">
        <v>25</v>
      </c>
      <c r="AE3" s="37" t="s">
        <v>26</v>
      </c>
      <c r="AF3" s="37" t="s">
        <v>27</v>
      </c>
      <c r="AG3" s="37" t="s">
        <v>191</v>
      </c>
      <c r="AH3" s="37" t="s">
        <v>192</v>
      </c>
      <c r="AI3" s="37" t="s">
        <v>202</v>
      </c>
      <c r="AJ3" s="37" t="s">
        <v>203</v>
      </c>
      <c r="AK3" s="37" t="s">
        <v>30</v>
      </c>
      <c r="AL3" s="38" t="s">
        <v>31</v>
      </c>
      <c r="AM3" s="100" t="s">
        <v>257</v>
      </c>
    </row>
    <row r="4" spans="1:39" ht="15" customHeight="1" x14ac:dyDescent="0.15">
      <c r="A4" s="87">
        <v>1</v>
      </c>
      <c r="B4" s="33" t="s">
        <v>0</v>
      </c>
      <c r="C4" s="384">
        <f>C$42*外生化逆行列係数!C4</f>
        <v>0</v>
      </c>
      <c r="D4" s="385">
        <f>D$42*外生化逆行列係数!D4</f>
        <v>0</v>
      </c>
      <c r="E4" s="385">
        <f>E$42*外生化逆行列係数!E4</f>
        <v>0</v>
      </c>
      <c r="F4" s="385">
        <f>F$42*外生化逆行列係数!F4</f>
        <v>0</v>
      </c>
      <c r="G4" s="385">
        <f>G$42*外生化逆行列係数!G4</f>
        <v>0</v>
      </c>
      <c r="H4" s="385">
        <f>H$42*外生化逆行列係数!H4</f>
        <v>0</v>
      </c>
      <c r="I4" s="385">
        <f>I$42*外生化逆行列係数!I4</f>
        <v>0</v>
      </c>
      <c r="J4" s="385">
        <f>J$42*外生化逆行列係数!J4</f>
        <v>0</v>
      </c>
      <c r="K4" s="385">
        <f>K$42*外生化逆行列係数!K4</f>
        <v>0</v>
      </c>
      <c r="L4" s="385">
        <f>L$42*外生化逆行列係数!L4</f>
        <v>0</v>
      </c>
      <c r="M4" s="385">
        <f>M$42*外生化逆行列係数!M4</f>
        <v>0</v>
      </c>
      <c r="N4" s="385">
        <f>N$42*外生化逆行列係数!N4</f>
        <v>0</v>
      </c>
      <c r="O4" s="385">
        <f>O$42*外生化逆行列係数!O4</f>
        <v>0</v>
      </c>
      <c r="P4" s="385">
        <f>P$42*外生化逆行列係数!P4</f>
        <v>0</v>
      </c>
      <c r="Q4" s="385">
        <f>Q$42*外生化逆行列係数!Q4</f>
        <v>0</v>
      </c>
      <c r="R4" s="385">
        <f>R$42*外生化逆行列係数!R4</f>
        <v>0</v>
      </c>
      <c r="S4" s="385">
        <f>S$42*外生化逆行列係数!S4</f>
        <v>0</v>
      </c>
      <c r="T4" s="385">
        <f>T$42*外生化逆行列係数!T4</f>
        <v>0</v>
      </c>
      <c r="U4" s="385">
        <f>U$42*外生化逆行列係数!U4</f>
        <v>0</v>
      </c>
      <c r="V4" s="385">
        <f>V$42*外生化逆行列係数!V4</f>
        <v>0</v>
      </c>
      <c r="W4" s="385">
        <f>W$42*外生化逆行列係数!W4</f>
        <v>0</v>
      </c>
      <c r="X4" s="385">
        <f>X$42*外生化逆行列係数!X4</f>
        <v>0</v>
      </c>
      <c r="Y4" s="385">
        <f>Y$42*外生化逆行列係数!Y4</f>
        <v>0</v>
      </c>
      <c r="Z4" s="385">
        <f>Z$42*外生化逆行列係数!Z4</f>
        <v>0</v>
      </c>
      <c r="AA4" s="385">
        <f>AA$42*外生化逆行列係数!AA4</f>
        <v>0</v>
      </c>
      <c r="AB4" s="385">
        <f>AB$42*外生化逆行列係数!AB4</f>
        <v>0</v>
      </c>
      <c r="AC4" s="385">
        <f>AC$42*外生化逆行列係数!AC4</f>
        <v>0</v>
      </c>
      <c r="AD4" s="385">
        <f>AD$42*外生化逆行列係数!AD4</f>
        <v>0</v>
      </c>
      <c r="AE4" s="385">
        <f>AE$42*外生化逆行列係数!AE4</f>
        <v>0</v>
      </c>
      <c r="AF4" s="385">
        <f>AF$42*外生化逆行列係数!AF4</f>
        <v>0</v>
      </c>
      <c r="AG4" s="385">
        <f>AG$42*外生化逆行列係数!AG4</f>
        <v>0</v>
      </c>
      <c r="AH4" s="385">
        <f>AH$42*外生化逆行列係数!AH4</f>
        <v>0</v>
      </c>
      <c r="AI4" s="385">
        <f>AI$42*外生化逆行列係数!AI4</f>
        <v>0</v>
      </c>
      <c r="AJ4" s="385">
        <f>AJ$42*外生化逆行列係数!AJ4</f>
        <v>0</v>
      </c>
      <c r="AK4" s="385">
        <f>AK$42*外生化逆行列係数!AK4</f>
        <v>0</v>
      </c>
      <c r="AL4" s="386">
        <f>AL$42*外生化逆行列係数!AL4</f>
        <v>0</v>
      </c>
      <c r="AM4" s="396">
        <f>SUM(C4:AL4)</f>
        <v>0</v>
      </c>
    </row>
    <row r="5" spans="1:39" ht="15" customHeight="1" x14ac:dyDescent="0.15">
      <c r="A5" s="102">
        <v>2</v>
      </c>
      <c r="B5" s="41" t="s">
        <v>1</v>
      </c>
      <c r="C5" s="387">
        <f>C$42*外生化逆行列係数!C5</f>
        <v>0</v>
      </c>
      <c r="D5" s="388">
        <f>D$42*外生化逆行列係数!D5</f>
        <v>0</v>
      </c>
      <c r="E5" s="388">
        <f>E$42*外生化逆行列係数!E5</f>
        <v>0</v>
      </c>
      <c r="F5" s="388">
        <f>F$42*外生化逆行列係数!F5</f>
        <v>0</v>
      </c>
      <c r="G5" s="388">
        <f>G$42*外生化逆行列係数!G5</f>
        <v>0</v>
      </c>
      <c r="H5" s="388">
        <f>H$42*外生化逆行列係数!H5</f>
        <v>0</v>
      </c>
      <c r="I5" s="388">
        <f>I$42*外生化逆行列係数!I5</f>
        <v>0</v>
      </c>
      <c r="J5" s="388">
        <f>J$42*外生化逆行列係数!J5</f>
        <v>0</v>
      </c>
      <c r="K5" s="388">
        <f>K$42*外生化逆行列係数!K5</f>
        <v>0</v>
      </c>
      <c r="L5" s="388">
        <f>L$42*外生化逆行列係数!L5</f>
        <v>0</v>
      </c>
      <c r="M5" s="388">
        <f>M$42*外生化逆行列係数!M5</f>
        <v>0</v>
      </c>
      <c r="N5" s="388">
        <f>N$42*外生化逆行列係数!N5</f>
        <v>0</v>
      </c>
      <c r="O5" s="388">
        <f>O$42*外生化逆行列係数!O5</f>
        <v>0</v>
      </c>
      <c r="P5" s="388">
        <f>P$42*外生化逆行列係数!P5</f>
        <v>0</v>
      </c>
      <c r="Q5" s="388">
        <f>Q$42*外生化逆行列係数!Q5</f>
        <v>0</v>
      </c>
      <c r="R5" s="388">
        <f>R$42*外生化逆行列係数!R5</f>
        <v>0</v>
      </c>
      <c r="S5" s="388">
        <f>S$42*外生化逆行列係数!S5</f>
        <v>0</v>
      </c>
      <c r="T5" s="388">
        <f>T$42*外生化逆行列係数!T5</f>
        <v>0</v>
      </c>
      <c r="U5" s="388">
        <f>U$42*外生化逆行列係数!U5</f>
        <v>0</v>
      </c>
      <c r="V5" s="388">
        <f>V$42*外生化逆行列係数!V5</f>
        <v>0</v>
      </c>
      <c r="W5" s="388">
        <f>W$42*外生化逆行列係数!W5</f>
        <v>0</v>
      </c>
      <c r="X5" s="388">
        <f>X$42*外生化逆行列係数!X5</f>
        <v>0</v>
      </c>
      <c r="Y5" s="388">
        <f>Y$42*外生化逆行列係数!Y5</f>
        <v>0</v>
      </c>
      <c r="Z5" s="388">
        <f>Z$42*外生化逆行列係数!Z5</f>
        <v>0</v>
      </c>
      <c r="AA5" s="388">
        <f>AA$42*外生化逆行列係数!AA5</f>
        <v>0</v>
      </c>
      <c r="AB5" s="388">
        <f>AB$42*外生化逆行列係数!AB5</f>
        <v>0</v>
      </c>
      <c r="AC5" s="388">
        <f>AC$42*外生化逆行列係数!AC5</f>
        <v>0</v>
      </c>
      <c r="AD5" s="388">
        <f>AD$42*外生化逆行列係数!AD5</f>
        <v>0</v>
      </c>
      <c r="AE5" s="388">
        <f>AE$42*外生化逆行列係数!AE5</f>
        <v>0</v>
      </c>
      <c r="AF5" s="388">
        <f>AF$42*外生化逆行列係数!AF5</f>
        <v>0</v>
      </c>
      <c r="AG5" s="388">
        <f>AG$42*外生化逆行列係数!AG5</f>
        <v>0</v>
      </c>
      <c r="AH5" s="388">
        <f>AH$42*外生化逆行列係数!AH5</f>
        <v>0</v>
      </c>
      <c r="AI5" s="388">
        <f>AI$42*外生化逆行列係数!AI5</f>
        <v>0</v>
      </c>
      <c r="AJ5" s="388">
        <f>AJ$42*外生化逆行列係数!AJ5</f>
        <v>0</v>
      </c>
      <c r="AK5" s="388">
        <f>AK$42*外生化逆行列係数!AK5</f>
        <v>0</v>
      </c>
      <c r="AL5" s="389">
        <f>AL$42*外生化逆行列係数!AL5</f>
        <v>0</v>
      </c>
      <c r="AM5" s="397">
        <f t="shared" ref="AM5:AM39" si="0">SUM(C5:AL5)</f>
        <v>0</v>
      </c>
    </row>
    <row r="6" spans="1:39" ht="15" customHeight="1" x14ac:dyDescent="0.15">
      <c r="A6" s="102">
        <v>3</v>
      </c>
      <c r="B6" s="41" t="s">
        <v>2</v>
      </c>
      <c r="C6" s="387">
        <f>C$42*外生化逆行列係数!C6</f>
        <v>0</v>
      </c>
      <c r="D6" s="388">
        <f>D$42*外生化逆行列係数!D6</f>
        <v>0</v>
      </c>
      <c r="E6" s="388">
        <f>E$42*外生化逆行列係数!E6</f>
        <v>0</v>
      </c>
      <c r="F6" s="388">
        <f>F$42*外生化逆行列係数!F6</f>
        <v>0</v>
      </c>
      <c r="G6" s="388">
        <f>G$42*外生化逆行列係数!G6</f>
        <v>0</v>
      </c>
      <c r="H6" s="388">
        <f>H$42*外生化逆行列係数!H6</f>
        <v>0</v>
      </c>
      <c r="I6" s="388">
        <f>I$42*外生化逆行列係数!I6</f>
        <v>0</v>
      </c>
      <c r="J6" s="388">
        <f>J$42*外生化逆行列係数!J6</f>
        <v>0</v>
      </c>
      <c r="K6" s="388">
        <f>K$42*外生化逆行列係数!K6</f>
        <v>0</v>
      </c>
      <c r="L6" s="388">
        <f>L$42*外生化逆行列係数!L6</f>
        <v>0</v>
      </c>
      <c r="M6" s="388">
        <f>M$42*外生化逆行列係数!M6</f>
        <v>0</v>
      </c>
      <c r="N6" s="388">
        <f>N$42*外生化逆行列係数!N6</f>
        <v>0</v>
      </c>
      <c r="O6" s="388">
        <f>O$42*外生化逆行列係数!O6</f>
        <v>0</v>
      </c>
      <c r="P6" s="388">
        <f>P$42*外生化逆行列係数!P6</f>
        <v>0</v>
      </c>
      <c r="Q6" s="388">
        <f>Q$42*外生化逆行列係数!Q6</f>
        <v>0</v>
      </c>
      <c r="R6" s="388">
        <f>R$42*外生化逆行列係数!R6</f>
        <v>0</v>
      </c>
      <c r="S6" s="388">
        <f>S$42*外生化逆行列係数!S6</f>
        <v>0</v>
      </c>
      <c r="T6" s="388">
        <f>T$42*外生化逆行列係数!T6</f>
        <v>0</v>
      </c>
      <c r="U6" s="388">
        <f>U$42*外生化逆行列係数!U6</f>
        <v>0</v>
      </c>
      <c r="V6" s="388">
        <f>V$42*外生化逆行列係数!V6</f>
        <v>0</v>
      </c>
      <c r="W6" s="388">
        <f>W$42*外生化逆行列係数!W6</f>
        <v>0</v>
      </c>
      <c r="X6" s="388">
        <f>X$42*外生化逆行列係数!X6</f>
        <v>0</v>
      </c>
      <c r="Y6" s="388">
        <f>Y$42*外生化逆行列係数!Y6</f>
        <v>0</v>
      </c>
      <c r="Z6" s="388">
        <f>Z$42*外生化逆行列係数!Z6</f>
        <v>0</v>
      </c>
      <c r="AA6" s="388">
        <f>AA$42*外生化逆行列係数!AA6</f>
        <v>0</v>
      </c>
      <c r="AB6" s="388">
        <f>AB$42*外生化逆行列係数!AB6</f>
        <v>0</v>
      </c>
      <c r="AC6" s="388">
        <f>AC$42*外生化逆行列係数!AC6</f>
        <v>0</v>
      </c>
      <c r="AD6" s="388">
        <f>AD$42*外生化逆行列係数!AD6</f>
        <v>0</v>
      </c>
      <c r="AE6" s="388">
        <f>AE$42*外生化逆行列係数!AE6</f>
        <v>0</v>
      </c>
      <c r="AF6" s="388">
        <f>AF$42*外生化逆行列係数!AF6</f>
        <v>0</v>
      </c>
      <c r="AG6" s="388">
        <f>AG$42*外生化逆行列係数!AG6</f>
        <v>0</v>
      </c>
      <c r="AH6" s="388">
        <f>AH$42*外生化逆行列係数!AH6</f>
        <v>0</v>
      </c>
      <c r="AI6" s="388">
        <f>AI$42*外生化逆行列係数!AI6</f>
        <v>0</v>
      </c>
      <c r="AJ6" s="388">
        <f>AJ$42*外生化逆行列係数!AJ6</f>
        <v>0</v>
      </c>
      <c r="AK6" s="388">
        <f>AK$42*外生化逆行列係数!AK6</f>
        <v>0</v>
      </c>
      <c r="AL6" s="389">
        <f>AL$42*外生化逆行列係数!AL6</f>
        <v>0</v>
      </c>
      <c r="AM6" s="397">
        <f t="shared" si="0"/>
        <v>0</v>
      </c>
    </row>
    <row r="7" spans="1:39" ht="15" customHeight="1" x14ac:dyDescent="0.15">
      <c r="A7" s="102">
        <v>6</v>
      </c>
      <c r="B7" s="41" t="s">
        <v>3</v>
      </c>
      <c r="C7" s="387">
        <f>C$42*外生化逆行列係数!C7</f>
        <v>0</v>
      </c>
      <c r="D7" s="388">
        <f>D$42*外生化逆行列係数!D7</f>
        <v>0</v>
      </c>
      <c r="E7" s="388">
        <f>E$42*外生化逆行列係数!E7</f>
        <v>0</v>
      </c>
      <c r="F7" s="388">
        <f>F$42*外生化逆行列係数!F7</f>
        <v>0</v>
      </c>
      <c r="G7" s="388">
        <f>G$42*外生化逆行列係数!G7</f>
        <v>0</v>
      </c>
      <c r="H7" s="388">
        <f>H$42*外生化逆行列係数!H7</f>
        <v>0</v>
      </c>
      <c r="I7" s="388">
        <f>I$42*外生化逆行列係数!I7</f>
        <v>0</v>
      </c>
      <c r="J7" s="388">
        <f>J$42*外生化逆行列係数!J7</f>
        <v>0</v>
      </c>
      <c r="K7" s="388">
        <f>K$42*外生化逆行列係数!K7</f>
        <v>0</v>
      </c>
      <c r="L7" s="388">
        <f>L$42*外生化逆行列係数!L7</f>
        <v>0</v>
      </c>
      <c r="M7" s="388">
        <f>M$42*外生化逆行列係数!M7</f>
        <v>0</v>
      </c>
      <c r="N7" s="388">
        <f>N$42*外生化逆行列係数!N7</f>
        <v>0</v>
      </c>
      <c r="O7" s="388">
        <f>O$42*外生化逆行列係数!O7</f>
        <v>0</v>
      </c>
      <c r="P7" s="388">
        <f>P$42*外生化逆行列係数!P7</f>
        <v>0</v>
      </c>
      <c r="Q7" s="388">
        <f>Q$42*外生化逆行列係数!Q7</f>
        <v>0</v>
      </c>
      <c r="R7" s="388">
        <f>R$42*外生化逆行列係数!R7</f>
        <v>0</v>
      </c>
      <c r="S7" s="388">
        <f>S$42*外生化逆行列係数!S7</f>
        <v>0</v>
      </c>
      <c r="T7" s="388">
        <f>T$42*外生化逆行列係数!T7</f>
        <v>0</v>
      </c>
      <c r="U7" s="388">
        <f>U$42*外生化逆行列係数!U7</f>
        <v>0</v>
      </c>
      <c r="V7" s="388">
        <f>V$42*外生化逆行列係数!V7</f>
        <v>0</v>
      </c>
      <c r="W7" s="388">
        <f>W$42*外生化逆行列係数!W7</f>
        <v>0</v>
      </c>
      <c r="X7" s="388">
        <f>X$42*外生化逆行列係数!X7</f>
        <v>0</v>
      </c>
      <c r="Y7" s="388">
        <f>Y$42*外生化逆行列係数!Y7</f>
        <v>0</v>
      </c>
      <c r="Z7" s="388">
        <f>Z$42*外生化逆行列係数!Z7</f>
        <v>0</v>
      </c>
      <c r="AA7" s="388">
        <f>AA$42*外生化逆行列係数!AA7</f>
        <v>0</v>
      </c>
      <c r="AB7" s="388">
        <f>AB$42*外生化逆行列係数!AB7</f>
        <v>0</v>
      </c>
      <c r="AC7" s="388">
        <f>AC$42*外生化逆行列係数!AC7</f>
        <v>0</v>
      </c>
      <c r="AD7" s="388">
        <f>AD$42*外生化逆行列係数!AD7</f>
        <v>0</v>
      </c>
      <c r="AE7" s="388">
        <f>AE$42*外生化逆行列係数!AE7</f>
        <v>0</v>
      </c>
      <c r="AF7" s="388">
        <f>AF$42*外生化逆行列係数!AF7</f>
        <v>0</v>
      </c>
      <c r="AG7" s="388">
        <f>AG$42*外生化逆行列係数!AG7</f>
        <v>0</v>
      </c>
      <c r="AH7" s="388">
        <f>AH$42*外生化逆行列係数!AH7</f>
        <v>0</v>
      </c>
      <c r="AI7" s="388">
        <f>AI$42*外生化逆行列係数!AI7</f>
        <v>0</v>
      </c>
      <c r="AJ7" s="388">
        <f>AJ$42*外生化逆行列係数!AJ7</f>
        <v>0</v>
      </c>
      <c r="AK7" s="388">
        <f>AK$42*外生化逆行列係数!AK7</f>
        <v>0</v>
      </c>
      <c r="AL7" s="389">
        <f>AL$42*外生化逆行列係数!AL7</f>
        <v>0</v>
      </c>
      <c r="AM7" s="397">
        <f t="shared" si="0"/>
        <v>0</v>
      </c>
    </row>
    <row r="8" spans="1:39" ht="15" customHeight="1" x14ac:dyDescent="0.15">
      <c r="A8" s="103">
        <v>11</v>
      </c>
      <c r="B8" s="42" t="s">
        <v>4</v>
      </c>
      <c r="C8" s="390">
        <f>C$42*外生化逆行列係数!C8</f>
        <v>0</v>
      </c>
      <c r="D8" s="391">
        <f>D$42*外生化逆行列係数!D8</f>
        <v>0</v>
      </c>
      <c r="E8" s="391">
        <f>E$42*外生化逆行列係数!E8</f>
        <v>0</v>
      </c>
      <c r="F8" s="391">
        <f>F$42*外生化逆行列係数!F8</f>
        <v>0</v>
      </c>
      <c r="G8" s="391">
        <f>G$42*外生化逆行列係数!G8</f>
        <v>0</v>
      </c>
      <c r="H8" s="391">
        <f>H$42*外生化逆行列係数!H8</f>
        <v>0</v>
      </c>
      <c r="I8" s="391">
        <f>I$42*外生化逆行列係数!I8</f>
        <v>0</v>
      </c>
      <c r="J8" s="391">
        <f>J$42*外生化逆行列係数!J8</f>
        <v>0</v>
      </c>
      <c r="K8" s="391">
        <f>K$42*外生化逆行列係数!K8</f>
        <v>0</v>
      </c>
      <c r="L8" s="391">
        <f>L$42*外生化逆行列係数!L8</f>
        <v>0</v>
      </c>
      <c r="M8" s="391">
        <f>M$42*外生化逆行列係数!M8</f>
        <v>0</v>
      </c>
      <c r="N8" s="391">
        <f>N$42*外生化逆行列係数!N8</f>
        <v>0</v>
      </c>
      <c r="O8" s="391">
        <f>O$42*外生化逆行列係数!O8</f>
        <v>0</v>
      </c>
      <c r="P8" s="391">
        <f>P$42*外生化逆行列係数!P8</f>
        <v>0</v>
      </c>
      <c r="Q8" s="391">
        <f>Q$42*外生化逆行列係数!Q8</f>
        <v>0</v>
      </c>
      <c r="R8" s="391">
        <f>R$42*外生化逆行列係数!R8</f>
        <v>0</v>
      </c>
      <c r="S8" s="391">
        <f>S$42*外生化逆行列係数!S8</f>
        <v>0</v>
      </c>
      <c r="T8" s="391">
        <f>T$42*外生化逆行列係数!T8</f>
        <v>0</v>
      </c>
      <c r="U8" s="391">
        <f>U$42*外生化逆行列係数!U8</f>
        <v>0</v>
      </c>
      <c r="V8" s="391">
        <f>V$42*外生化逆行列係数!V8</f>
        <v>0</v>
      </c>
      <c r="W8" s="391">
        <f>W$42*外生化逆行列係数!W8</f>
        <v>0</v>
      </c>
      <c r="X8" s="391">
        <f>X$42*外生化逆行列係数!X8</f>
        <v>0</v>
      </c>
      <c r="Y8" s="391">
        <f>Y$42*外生化逆行列係数!Y8</f>
        <v>0</v>
      </c>
      <c r="Z8" s="391">
        <f>Z$42*外生化逆行列係数!Z8</f>
        <v>0</v>
      </c>
      <c r="AA8" s="391">
        <f>AA$42*外生化逆行列係数!AA8</f>
        <v>0</v>
      </c>
      <c r="AB8" s="391">
        <f>AB$42*外生化逆行列係数!AB8</f>
        <v>0</v>
      </c>
      <c r="AC8" s="391">
        <f>AC$42*外生化逆行列係数!AC8</f>
        <v>0</v>
      </c>
      <c r="AD8" s="391">
        <f>AD$42*外生化逆行列係数!AD8</f>
        <v>0</v>
      </c>
      <c r="AE8" s="391">
        <f>AE$42*外生化逆行列係数!AE8</f>
        <v>0</v>
      </c>
      <c r="AF8" s="391">
        <f>AF$42*外生化逆行列係数!AF8</f>
        <v>0</v>
      </c>
      <c r="AG8" s="391">
        <f>AG$42*外生化逆行列係数!AG8</f>
        <v>0</v>
      </c>
      <c r="AH8" s="391">
        <f>AH$42*外生化逆行列係数!AH8</f>
        <v>0</v>
      </c>
      <c r="AI8" s="391">
        <f>AI$42*外生化逆行列係数!AI8</f>
        <v>0</v>
      </c>
      <c r="AJ8" s="391">
        <f>AJ$42*外生化逆行列係数!AJ8</f>
        <v>0</v>
      </c>
      <c r="AK8" s="391">
        <f>AK$42*外生化逆行列係数!AK8</f>
        <v>0</v>
      </c>
      <c r="AL8" s="392">
        <f>AL$42*外生化逆行列係数!AL8</f>
        <v>0</v>
      </c>
      <c r="AM8" s="397">
        <f t="shared" si="0"/>
        <v>0</v>
      </c>
    </row>
    <row r="9" spans="1:39" ht="15" customHeight="1" x14ac:dyDescent="0.15">
      <c r="A9" s="102">
        <v>15</v>
      </c>
      <c r="B9" s="41" t="s">
        <v>5</v>
      </c>
      <c r="C9" s="387">
        <f>C$42*外生化逆行列係数!C9</f>
        <v>0</v>
      </c>
      <c r="D9" s="388">
        <f>D$42*外生化逆行列係数!D9</f>
        <v>0</v>
      </c>
      <c r="E9" s="388">
        <f>E$42*外生化逆行列係数!E9</f>
        <v>0</v>
      </c>
      <c r="F9" s="388">
        <f>F$42*外生化逆行列係数!F9</f>
        <v>0</v>
      </c>
      <c r="G9" s="388">
        <f>G$42*外生化逆行列係数!G9</f>
        <v>0</v>
      </c>
      <c r="H9" s="388">
        <f>H$42*外生化逆行列係数!H9</f>
        <v>0</v>
      </c>
      <c r="I9" s="388">
        <f>I$42*外生化逆行列係数!I9</f>
        <v>0</v>
      </c>
      <c r="J9" s="388">
        <f>J$42*外生化逆行列係数!J9</f>
        <v>0</v>
      </c>
      <c r="K9" s="388">
        <f>K$42*外生化逆行列係数!K9</f>
        <v>0</v>
      </c>
      <c r="L9" s="388">
        <f>L$42*外生化逆行列係数!L9</f>
        <v>0</v>
      </c>
      <c r="M9" s="388">
        <f>M$42*外生化逆行列係数!M9</f>
        <v>0</v>
      </c>
      <c r="N9" s="388">
        <f>N$42*外生化逆行列係数!N9</f>
        <v>0</v>
      </c>
      <c r="O9" s="388">
        <f>O$42*外生化逆行列係数!O9</f>
        <v>0</v>
      </c>
      <c r="P9" s="388">
        <f>P$42*外生化逆行列係数!P9</f>
        <v>0</v>
      </c>
      <c r="Q9" s="388">
        <f>Q$42*外生化逆行列係数!Q9</f>
        <v>0</v>
      </c>
      <c r="R9" s="388">
        <f>R$42*外生化逆行列係数!R9</f>
        <v>0</v>
      </c>
      <c r="S9" s="388">
        <f>S$42*外生化逆行列係数!S9</f>
        <v>0</v>
      </c>
      <c r="T9" s="388">
        <f>T$42*外生化逆行列係数!T9</f>
        <v>0</v>
      </c>
      <c r="U9" s="388">
        <f>U$42*外生化逆行列係数!U9</f>
        <v>0</v>
      </c>
      <c r="V9" s="388">
        <f>V$42*外生化逆行列係数!V9</f>
        <v>0</v>
      </c>
      <c r="W9" s="388">
        <f>W$42*外生化逆行列係数!W9</f>
        <v>0</v>
      </c>
      <c r="X9" s="388">
        <f>X$42*外生化逆行列係数!X9</f>
        <v>0</v>
      </c>
      <c r="Y9" s="388">
        <f>Y$42*外生化逆行列係数!Y9</f>
        <v>0</v>
      </c>
      <c r="Z9" s="388">
        <f>Z$42*外生化逆行列係数!Z9</f>
        <v>0</v>
      </c>
      <c r="AA9" s="388">
        <f>AA$42*外生化逆行列係数!AA9</f>
        <v>0</v>
      </c>
      <c r="AB9" s="388">
        <f>AB$42*外生化逆行列係数!AB9</f>
        <v>0</v>
      </c>
      <c r="AC9" s="388">
        <f>AC$42*外生化逆行列係数!AC9</f>
        <v>0</v>
      </c>
      <c r="AD9" s="388">
        <f>AD$42*外生化逆行列係数!AD9</f>
        <v>0</v>
      </c>
      <c r="AE9" s="388">
        <f>AE$42*外生化逆行列係数!AE9</f>
        <v>0</v>
      </c>
      <c r="AF9" s="388">
        <f>AF$42*外生化逆行列係数!AF9</f>
        <v>0</v>
      </c>
      <c r="AG9" s="388">
        <f>AG$42*外生化逆行列係数!AG9</f>
        <v>0</v>
      </c>
      <c r="AH9" s="388">
        <f>AH$42*外生化逆行列係数!AH9</f>
        <v>0</v>
      </c>
      <c r="AI9" s="388">
        <f>AI$42*外生化逆行列係数!AI9</f>
        <v>0</v>
      </c>
      <c r="AJ9" s="388">
        <f>AJ$42*外生化逆行列係数!AJ9</f>
        <v>0</v>
      </c>
      <c r="AK9" s="388">
        <f>AK$42*外生化逆行列係数!AK9</f>
        <v>0</v>
      </c>
      <c r="AL9" s="389">
        <f>AL$42*外生化逆行列係数!AL9</f>
        <v>0</v>
      </c>
      <c r="AM9" s="398">
        <f t="shared" si="0"/>
        <v>0</v>
      </c>
    </row>
    <row r="10" spans="1:39" ht="15" customHeight="1" x14ac:dyDescent="0.15">
      <c r="A10" s="102">
        <v>16</v>
      </c>
      <c r="B10" s="41" t="s">
        <v>6</v>
      </c>
      <c r="C10" s="387">
        <f>C$42*外生化逆行列係数!C10</f>
        <v>0</v>
      </c>
      <c r="D10" s="388">
        <f>D$42*外生化逆行列係数!D10</f>
        <v>0</v>
      </c>
      <c r="E10" s="388">
        <f>E$42*外生化逆行列係数!E10</f>
        <v>0</v>
      </c>
      <c r="F10" s="388">
        <f>F$42*外生化逆行列係数!F10</f>
        <v>0</v>
      </c>
      <c r="G10" s="388">
        <f>G$42*外生化逆行列係数!G10</f>
        <v>0</v>
      </c>
      <c r="H10" s="388">
        <f>H$42*外生化逆行列係数!H10</f>
        <v>0</v>
      </c>
      <c r="I10" s="388">
        <f>I$42*外生化逆行列係数!I10</f>
        <v>0</v>
      </c>
      <c r="J10" s="388">
        <f>J$42*外生化逆行列係数!J10</f>
        <v>0</v>
      </c>
      <c r="K10" s="388">
        <f>K$42*外生化逆行列係数!K10</f>
        <v>0</v>
      </c>
      <c r="L10" s="388">
        <f>L$42*外生化逆行列係数!L10</f>
        <v>0</v>
      </c>
      <c r="M10" s="388">
        <f>M$42*外生化逆行列係数!M10</f>
        <v>0</v>
      </c>
      <c r="N10" s="388">
        <f>N$42*外生化逆行列係数!N10</f>
        <v>0</v>
      </c>
      <c r="O10" s="388">
        <f>O$42*外生化逆行列係数!O10</f>
        <v>0</v>
      </c>
      <c r="P10" s="388">
        <f>P$42*外生化逆行列係数!P10</f>
        <v>0</v>
      </c>
      <c r="Q10" s="388">
        <f>Q$42*外生化逆行列係数!Q10</f>
        <v>0</v>
      </c>
      <c r="R10" s="388">
        <f>R$42*外生化逆行列係数!R10</f>
        <v>0</v>
      </c>
      <c r="S10" s="388">
        <f>S$42*外生化逆行列係数!S10</f>
        <v>0</v>
      </c>
      <c r="T10" s="388">
        <f>T$42*外生化逆行列係数!T10</f>
        <v>0</v>
      </c>
      <c r="U10" s="388">
        <f>U$42*外生化逆行列係数!U10</f>
        <v>0</v>
      </c>
      <c r="V10" s="388">
        <f>V$42*外生化逆行列係数!V10</f>
        <v>0</v>
      </c>
      <c r="W10" s="388">
        <f>W$42*外生化逆行列係数!W10</f>
        <v>0</v>
      </c>
      <c r="X10" s="388">
        <f>X$42*外生化逆行列係数!X10</f>
        <v>0</v>
      </c>
      <c r="Y10" s="388">
        <f>Y$42*外生化逆行列係数!Y10</f>
        <v>0</v>
      </c>
      <c r="Z10" s="388">
        <f>Z$42*外生化逆行列係数!Z10</f>
        <v>0</v>
      </c>
      <c r="AA10" s="388">
        <f>AA$42*外生化逆行列係数!AA10</f>
        <v>0</v>
      </c>
      <c r="AB10" s="388">
        <f>AB$42*外生化逆行列係数!AB10</f>
        <v>0</v>
      </c>
      <c r="AC10" s="388">
        <f>AC$42*外生化逆行列係数!AC10</f>
        <v>0</v>
      </c>
      <c r="AD10" s="388">
        <f>AD$42*外生化逆行列係数!AD10</f>
        <v>0</v>
      </c>
      <c r="AE10" s="388">
        <f>AE$42*外生化逆行列係数!AE10</f>
        <v>0</v>
      </c>
      <c r="AF10" s="388">
        <f>AF$42*外生化逆行列係数!AF10</f>
        <v>0</v>
      </c>
      <c r="AG10" s="388">
        <f>AG$42*外生化逆行列係数!AG10</f>
        <v>0</v>
      </c>
      <c r="AH10" s="388">
        <f>AH$42*外生化逆行列係数!AH10</f>
        <v>0</v>
      </c>
      <c r="AI10" s="388">
        <f>AI$42*外生化逆行列係数!AI10</f>
        <v>0</v>
      </c>
      <c r="AJ10" s="388">
        <f>AJ$42*外生化逆行列係数!AJ10</f>
        <v>0</v>
      </c>
      <c r="AK10" s="388">
        <f>AK$42*外生化逆行列係数!AK10</f>
        <v>0</v>
      </c>
      <c r="AL10" s="389">
        <f>AL$42*外生化逆行列係数!AL10</f>
        <v>0</v>
      </c>
      <c r="AM10" s="397">
        <f t="shared" si="0"/>
        <v>0</v>
      </c>
    </row>
    <row r="11" spans="1:39" ht="15" customHeight="1" x14ac:dyDescent="0.15">
      <c r="A11" s="102">
        <v>20</v>
      </c>
      <c r="B11" s="41" t="s">
        <v>7</v>
      </c>
      <c r="C11" s="387">
        <f>C$42*外生化逆行列係数!C11</f>
        <v>0</v>
      </c>
      <c r="D11" s="388">
        <f>D$42*外生化逆行列係数!D11</f>
        <v>0</v>
      </c>
      <c r="E11" s="388">
        <f>E$42*外生化逆行列係数!E11</f>
        <v>0</v>
      </c>
      <c r="F11" s="388">
        <f>F$42*外生化逆行列係数!F11</f>
        <v>0</v>
      </c>
      <c r="G11" s="388">
        <f>G$42*外生化逆行列係数!G11</f>
        <v>0</v>
      </c>
      <c r="H11" s="388">
        <f>H$42*外生化逆行列係数!H11</f>
        <v>0</v>
      </c>
      <c r="I11" s="388">
        <f>I$42*外生化逆行列係数!I11</f>
        <v>0</v>
      </c>
      <c r="J11" s="388">
        <f>J$42*外生化逆行列係数!J11</f>
        <v>0</v>
      </c>
      <c r="K11" s="388">
        <f>K$42*外生化逆行列係数!K11</f>
        <v>0</v>
      </c>
      <c r="L11" s="388">
        <f>L$42*外生化逆行列係数!L11</f>
        <v>0</v>
      </c>
      <c r="M11" s="388">
        <f>M$42*外生化逆行列係数!M11</f>
        <v>0</v>
      </c>
      <c r="N11" s="388">
        <f>N$42*外生化逆行列係数!N11</f>
        <v>0</v>
      </c>
      <c r="O11" s="388">
        <f>O$42*外生化逆行列係数!O11</f>
        <v>0</v>
      </c>
      <c r="P11" s="388">
        <f>P$42*外生化逆行列係数!P11</f>
        <v>0</v>
      </c>
      <c r="Q11" s="388">
        <f>Q$42*外生化逆行列係数!Q11</f>
        <v>0</v>
      </c>
      <c r="R11" s="388">
        <f>R$42*外生化逆行列係数!R11</f>
        <v>0</v>
      </c>
      <c r="S11" s="388">
        <f>S$42*外生化逆行列係数!S11</f>
        <v>0</v>
      </c>
      <c r="T11" s="388">
        <f>T$42*外生化逆行列係数!T11</f>
        <v>0</v>
      </c>
      <c r="U11" s="388">
        <f>U$42*外生化逆行列係数!U11</f>
        <v>0</v>
      </c>
      <c r="V11" s="388">
        <f>V$42*外生化逆行列係数!V11</f>
        <v>0</v>
      </c>
      <c r="W11" s="388">
        <f>W$42*外生化逆行列係数!W11</f>
        <v>0</v>
      </c>
      <c r="X11" s="388">
        <f>X$42*外生化逆行列係数!X11</f>
        <v>0</v>
      </c>
      <c r="Y11" s="388">
        <f>Y$42*外生化逆行列係数!Y11</f>
        <v>0</v>
      </c>
      <c r="Z11" s="388">
        <f>Z$42*外生化逆行列係数!Z11</f>
        <v>0</v>
      </c>
      <c r="AA11" s="388">
        <f>AA$42*外生化逆行列係数!AA11</f>
        <v>0</v>
      </c>
      <c r="AB11" s="388">
        <f>AB$42*外生化逆行列係数!AB11</f>
        <v>0</v>
      </c>
      <c r="AC11" s="388">
        <f>AC$42*外生化逆行列係数!AC11</f>
        <v>0</v>
      </c>
      <c r="AD11" s="388">
        <f>AD$42*外生化逆行列係数!AD11</f>
        <v>0</v>
      </c>
      <c r="AE11" s="388">
        <f>AE$42*外生化逆行列係数!AE11</f>
        <v>0</v>
      </c>
      <c r="AF11" s="388">
        <f>AF$42*外生化逆行列係数!AF11</f>
        <v>0</v>
      </c>
      <c r="AG11" s="388">
        <f>AG$42*外生化逆行列係数!AG11</f>
        <v>0</v>
      </c>
      <c r="AH11" s="388">
        <f>AH$42*外生化逆行列係数!AH11</f>
        <v>0</v>
      </c>
      <c r="AI11" s="388">
        <f>AI$42*外生化逆行列係数!AI11</f>
        <v>0</v>
      </c>
      <c r="AJ11" s="388">
        <f>AJ$42*外生化逆行列係数!AJ11</f>
        <v>0</v>
      </c>
      <c r="AK11" s="388">
        <f>AK$42*外生化逆行列係数!AK11</f>
        <v>0</v>
      </c>
      <c r="AL11" s="389">
        <f>AL$42*外生化逆行列係数!AL11</f>
        <v>0</v>
      </c>
      <c r="AM11" s="397">
        <f t="shared" si="0"/>
        <v>0</v>
      </c>
    </row>
    <row r="12" spans="1:39" ht="15" customHeight="1" x14ac:dyDescent="0.15">
      <c r="A12" s="102">
        <v>21</v>
      </c>
      <c r="B12" s="41" t="s">
        <v>8</v>
      </c>
      <c r="C12" s="387">
        <f>C$42*外生化逆行列係数!C12</f>
        <v>0</v>
      </c>
      <c r="D12" s="388">
        <f>D$42*外生化逆行列係数!D12</f>
        <v>0</v>
      </c>
      <c r="E12" s="388">
        <f>E$42*外生化逆行列係数!E12</f>
        <v>0</v>
      </c>
      <c r="F12" s="388">
        <f>F$42*外生化逆行列係数!F12</f>
        <v>0</v>
      </c>
      <c r="G12" s="388">
        <f>G$42*外生化逆行列係数!G12</f>
        <v>0</v>
      </c>
      <c r="H12" s="388">
        <f>H$42*外生化逆行列係数!H12</f>
        <v>0</v>
      </c>
      <c r="I12" s="388">
        <f>I$42*外生化逆行列係数!I12</f>
        <v>0</v>
      </c>
      <c r="J12" s="388">
        <f>J$42*外生化逆行列係数!J12</f>
        <v>0</v>
      </c>
      <c r="K12" s="388">
        <f>K$42*外生化逆行列係数!K12</f>
        <v>0</v>
      </c>
      <c r="L12" s="388">
        <f>L$42*外生化逆行列係数!L12</f>
        <v>0</v>
      </c>
      <c r="M12" s="388">
        <f>M$42*外生化逆行列係数!M12</f>
        <v>0</v>
      </c>
      <c r="N12" s="388">
        <f>N$42*外生化逆行列係数!N12</f>
        <v>0</v>
      </c>
      <c r="O12" s="388">
        <f>O$42*外生化逆行列係数!O12</f>
        <v>0</v>
      </c>
      <c r="P12" s="388">
        <f>P$42*外生化逆行列係数!P12</f>
        <v>0</v>
      </c>
      <c r="Q12" s="388">
        <f>Q$42*外生化逆行列係数!Q12</f>
        <v>0</v>
      </c>
      <c r="R12" s="388">
        <f>R$42*外生化逆行列係数!R12</f>
        <v>0</v>
      </c>
      <c r="S12" s="388">
        <f>S$42*外生化逆行列係数!S12</f>
        <v>0</v>
      </c>
      <c r="T12" s="388">
        <f>T$42*外生化逆行列係数!T12</f>
        <v>0</v>
      </c>
      <c r="U12" s="388">
        <f>U$42*外生化逆行列係数!U12</f>
        <v>0</v>
      </c>
      <c r="V12" s="388">
        <f>V$42*外生化逆行列係数!V12</f>
        <v>0</v>
      </c>
      <c r="W12" s="388">
        <f>W$42*外生化逆行列係数!W12</f>
        <v>0</v>
      </c>
      <c r="X12" s="388">
        <f>X$42*外生化逆行列係数!X12</f>
        <v>0</v>
      </c>
      <c r="Y12" s="388">
        <f>Y$42*外生化逆行列係数!Y12</f>
        <v>0</v>
      </c>
      <c r="Z12" s="388">
        <f>Z$42*外生化逆行列係数!Z12</f>
        <v>0</v>
      </c>
      <c r="AA12" s="388">
        <f>AA$42*外生化逆行列係数!AA12</f>
        <v>0</v>
      </c>
      <c r="AB12" s="388">
        <f>AB$42*外生化逆行列係数!AB12</f>
        <v>0</v>
      </c>
      <c r="AC12" s="388">
        <f>AC$42*外生化逆行列係数!AC12</f>
        <v>0</v>
      </c>
      <c r="AD12" s="388">
        <f>AD$42*外生化逆行列係数!AD12</f>
        <v>0</v>
      </c>
      <c r="AE12" s="388">
        <f>AE$42*外生化逆行列係数!AE12</f>
        <v>0</v>
      </c>
      <c r="AF12" s="388">
        <f>AF$42*外生化逆行列係数!AF12</f>
        <v>0</v>
      </c>
      <c r="AG12" s="388">
        <f>AG$42*外生化逆行列係数!AG12</f>
        <v>0</v>
      </c>
      <c r="AH12" s="388">
        <f>AH$42*外生化逆行列係数!AH12</f>
        <v>0</v>
      </c>
      <c r="AI12" s="388">
        <f>AI$42*外生化逆行列係数!AI12</f>
        <v>0</v>
      </c>
      <c r="AJ12" s="388">
        <f>AJ$42*外生化逆行列係数!AJ12</f>
        <v>0</v>
      </c>
      <c r="AK12" s="388">
        <f>AK$42*外生化逆行列係数!AK12</f>
        <v>0</v>
      </c>
      <c r="AL12" s="389">
        <f>AL$42*外生化逆行列係数!AL12</f>
        <v>0</v>
      </c>
      <c r="AM12" s="397">
        <f t="shared" si="0"/>
        <v>0</v>
      </c>
    </row>
    <row r="13" spans="1:39" ht="15" customHeight="1" x14ac:dyDescent="0.15">
      <c r="A13" s="103">
        <v>25</v>
      </c>
      <c r="B13" s="42" t="s">
        <v>9</v>
      </c>
      <c r="C13" s="390">
        <f>C$42*外生化逆行列係数!C13</f>
        <v>0</v>
      </c>
      <c r="D13" s="391">
        <f>D$42*外生化逆行列係数!D13</f>
        <v>0</v>
      </c>
      <c r="E13" s="391">
        <f>E$42*外生化逆行列係数!E13</f>
        <v>0</v>
      </c>
      <c r="F13" s="391">
        <f>F$42*外生化逆行列係数!F13</f>
        <v>0</v>
      </c>
      <c r="G13" s="391">
        <f>G$42*外生化逆行列係数!G13</f>
        <v>0</v>
      </c>
      <c r="H13" s="391">
        <f>H$42*外生化逆行列係数!H13</f>
        <v>0</v>
      </c>
      <c r="I13" s="391">
        <f>I$42*外生化逆行列係数!I13</f>
        <v>0</v>
      </c>
      <c r="J13" s="391">
        <f>J$42*外生化逆行列係数!J13</f>
        <v>0</v>
      </c>
      <c r="K13" s="391">
        <f>K$42*外生化逆行列係数!K13</f>
        <v>0</v>
      </c>
      <c r="L13" s="391">
        <f>L$42*外生化逆行列係数!L13</f>
        <v>0</v>
      </c>
      <c r="M13" s="391">
        <f>M$42*外生化逆行列係数!M13</f>
        <v>0</v>
      </c>
      <c r="N13" s="391">
        <f>N$42*外生化逆行列係数!N13</f>
        <v>0</v>
      </c>
      <c r="O13" s="391">
        <f>O$42*外生化逆行列係数!O13</f>
        <v>0</v>
      </c>
      <c r="P13" s="391">
        <f>P$42*外生化逆行列係数!P13</f>
        <v>0</v>
      </c>
      <c r="Q13" s="391">
        <f>Q$42*外生化逆行列係数!Q13</f>
        <v>0</v>
      </c>
      <c r="R13" s="391">
        <f>R$42*外生化逆行列係数!R13</f>
        <v>0</v>
      </c>
      <c r="S13" s="391">
        <f>S$42*外生化逆行列係数!S13</f>
        <v>0</v>
      </c>
      <c r="T13" s="391">
        <f>T$42*外生化逆行列係数!T13</f>
        <v>0</v>
      </c>
      <c r="U13" s="391">
        <f>U$42*外生化逆行列係数!U13</f>
        <v>0</v>
      </c>
      <c r="V13" s="391">
        <f>V$42*外生化逆行列係数!V13</f>
        <v>0</v>
      </c>
      <c r="W13" s="391">
        <f>W$42*外生化逆行列係数!W13</f>
        <v>0</v>
      </c>
      <c r="X13" s="391">
        <f>X$42*外生化逆行列係数!X13</f>
        <v>0</v>
      </c>
      <c r="Y13" s="391">
        <f>Y$42*外生化逆行列係数!Y13</f>
        <v>0</v>
      </c>
      <c r="Z13" s="391">
        <f>Z$42*外生化逆行列係数!Z13</f>
        <v>0</v>
      </c>
      <c r="AA13" s="391">
        <f>AA$42*外生化逆行列係数!AA13</f>
        <v>0</v>
      </c>
      <c r="AB13" s="391">
        <f>AB$42*外生化逆行列係数!AB13</f>
        <v>0</v>
      </c>
      <c r="AC13" s="391">
        <f>AC$42*外生化逆行列係数!AC13</f>
        <v>0</v>
      </c>
      <c r="AD13" s="391">
        <f>AD$42*外生化逆行列係数!AD13</f>
        <v>0</v>
      </c>
      <c r="AE13" s="391">
        <f>AE$42*外生化逆行列係数!AE13</f>
        <v>0</v>
      </c>
      <c r="AF13" s="391">
        <f>AF$42*外生化逆行列係数!AF13</f>
        <v>0</v>
      </c>
      <c r="AG13" s="391">
        <f>AG$42*外生化逆行列係数!AG13</f>
        <v>0</v>
      </c>
      <c r="AH13" s="391">
        <f>AH$42*外生化逆行列係数!AH13</f>
        <v>0</v>
      </c>
      <c r="AI13" s="391">
        <f>AI$42*外生化逆行列係数!AI13</f>
        <v>0</v>
      </c>
      <c r="AJ13" s="391">
        <f>AJ$42*外生化逆行列係数!AJ13</f>
        <v>0</v>
      </c>
      <c r="AK13" s="391">
        <f>AK$42*外生化逆行列係数!AK13</f>
        <v>0</v>
      </c>
      <c r="AL13" s="392">
        <f>AL$42*外生化逆行列係数!AL13</f>
        <v>0</v>
      </c>
      <c r="AM13" s="399">
        <f t="shared" si="0"/>
        <v>0</v>
      </c>
    </row>
    <row r="14" spans="1:39" ht="15" customHeight="1" x14ac:dyDescent="0.15">
      <c r="A14" s="102">
        <v>26</v>
      </c>
      <c r="B14" s="41" t="s">
        <v>10</v>
      </c>
      <c r="C14" s="387">
        <f>C$42*外生化逆行列係数!C14</f>
        <v>0</v>
      </c>
      <c r="D14" s="388">
        <f>D$42*外生化逆行列係数!D14</f>
        <v>0</v>
      </c>
      <c r="E14" s="388">
        <f>E$42*外生化逆行列係数!E14</f>
        <v>0</v>
      </c>
      <c r="F14" s="388">
        <f>F$42*外生化逆行列係数!F14</f>
        <v>0</v>
      </c>
      <c r="G14" s="388">
        <f>G$42*外生化逆行列係数!G14</f>
        <v>0</v>
      </c>
      <c r="H14" s="388">
        <f>H$42*外生化逆行列係数!H14</f>
        <v>0</v>
      </c>
      <c r="I14" s="388">
        <f>I$42*外生化逆行列係数!I14</f>
        <v>0</v>
      </c>
      <c r="J14" s="388">
        <f>J$42*外生化逆行列係数!J14</f>
        <v>0</v>
      </c>
      <c r="K14" s="388">
        <f>K$42*外生化逆行列係数!K14</f>
        <v>0</v>
      </c>
      <c r="L14" s="388">
        <f>L$42*外生化逆行列係数!L14</f>
        <v>0</v>
      </c>
      <c r="M14" s="388">
        <f>M$42*外生化逆行列係数!M14</f>
        <v>0</v>
      </c>
      <c r="N14" s="388">
        <f>N$42*外生化逆行列係数!N14</f>
        <v>0</v>
      </c>
      <c r="O14" s="388">
        <f>O$42*外生化逆行列係数!O14</f>
        <v>0</v>
      </c>
      <c r="P14" s="388">
        <f>P$42*外生化逆行列係数!P14</f>
        <v>0</v>
      </c>
      <c r="Q14" s="388">
        <f>Q$42*外生化逆行列係数!Q14</f>
        <v>0</v>
      </c>
      <c r="R14" s="388">
        <f>R$42*外生化逆行列係数!R14</f>
        <v>0</v>
      </c>
      <c r="S14" s="388">
        <f>S$42*外生化逆行列係数!S14</f>
        <v>0</v>
      </c>
      <c r="T14" s="388">
        <f>T$42*外生化逆行列係数!T14</f>
        <v>0</v>
      </c>
      <c r="U14" s="388">
        <f>U$42*外生化逆行列係数!U14</f>
        <v>0</v>
      </c>
      <c r="V14" s="388">
        <f>V$42*外生化逆行列係数!V14</f>
        <v>0</v>
      </c>
      <c r="W14" s="388">
        <f>W$42*外生化逆行列係数!W14</f>
        <v>0</v>
      </c>
      <c r="X14" s="388">
        <f>X$42*外生化逆行列係数!X14</f>
        <v>0</v>
      </c>
      <c r="Y14" s="388">
        <f>Y$42*外生化逆行列係数!Y14</f>
        <v>0</v>
      </c>
      <c r="Z14" s="388">
        <f>Z$42*外生化逆行列係数!Z14</f>
        <v>0</v>
      </c>
      <c r="AA14" s="388">
        <f>AA$42*外生化逆行列係数!AA14</f>
        <v>0</v>
      </c>
      <c r="AB14" s="388">
        <f>AB$42*外生化逆行列係数!AB14</f>
        <v>0</v>
      </c>
      <c r="AC14" s="388">
        <f>AC$42*外生化逆行列係数!AC14</f>
        <v>0</v>
      </c>
      <c r="AD14" s="388">
        <f>AD$42*外生化逆行列係数!AD14</f>
        <v>0</v>
      </c>
      <c r="AE14" s="388">
        <f>AE$42*外生化逆行列係数!AE14</f>
        <v>0</v>
      </c>
      <c r="AF14" s="388">
        <f>AF$42*外生化逆行列係数!AF14</f>
        <v>0</v>
      </c>
      <c r="AG14" s="388">
        <f>AG$42*外生化逆行列係数!AG14</f>
        <v>0</v>
      </c>
      <c r="AH14" s="388">
        <f>AH$42*外生化逆行列係数!AH14</f>
        <v>0</v>
      </c>
      <c r="AI14" s="388">
        <f>AI$42*外生化逆行列係数!AI14</f>
        <v>0</v>
      </c>
      <c r="AJ14" s="388">
        <f>AJ$42*外生化逆行列係数!AJ14</f>
        <v>0</v>
      </c>
      <c r="AK14" s="388">
        <f>AK$42*外生化逆行列係数!AK14</f>
        <v>0</v>
      </c>
      <c r="AL14" s="389">
        <f>AL$42*外生化逆行列係数!AL14</f>
        <v>0</v>
      </c>
      <c r="AM14" s="397">
        <f t="shared" si="0"/>
        <v>0</v>
      </c>
    </row>
    <row r="15" spans="1:39" ht="15" customHeight="1" x14ac:dyDescent="0.15">
      <c r="A15" s="102">
        <v>27</v>
      </c>
      <c r="B15" s="41" t="s">
        <v>11</v>
      </c>
      <c r="C15" s="387">
        <f>C$42*外生化逆行列係数!C15</f>
        <v>0</v>
      </c>
      <c r="D15" s="388">
        <f>D$42*外生化逆行列係数!D15</f>
        <v>0</v>
      </c>
      <c r="E15" s="388">
        <f>E$42*外生化逆行列係数!E15</f>
        <v>0</v>
      </c>
      <c r="F15" s="388">
        <f>F$42*外生化逆行列係数!F15</f>
        <v>0</v>
      </c>
      <c r="G15" s="388">
        <f>G$42*外生化逆行列係数!G15</f>
        <v>0</v>
      </c>
      <c r="H15" s="388">
        <f>H$42*外生化逆行列係数!H15</f>
        <v>0</v>
      </c>
      <c r="I15" s="388">
        <f>I$42*外生化逆行列係数!I15</f>
        <v>0</v>
      </c>
      <c r="J15" s="388">
        <f>J$42*外生化逆行列係数!J15</f>
        <v>0</v>
      </c>
      <c r="K15" s="388">
        <f>K$42*外生化逆行列係数!K15</f>
        <v>0</v>
      </c>
      <c r="L15" s="388">
        <f>L$42*外生化逆行列係数!L15</f>
        <v>0</v>
      </c>
      <c r="M15" s="388">
        <f>M$42*外生化逆行列係数!M15</f>
        <v>0</v>
      </c>
      <c r="N15" s="388">
        <f>N$42*外生化逆行列係数!N15</f>
        <v>0</v>
      </c>
      <c r="O15" s="388">
        <f>O$42*外生化逆行列係数!O15</f>
        <v>0</v>
      </c>
      <c r="P15" s="388">
        <f>P$42*外生化逆行列係数!P15</f>
        <v>0</v>
      </c>
      <c r="Q15" s="388">
        <f>Q$42*外生化逆行列係数!Q15</f>
        <v>0</v>
      </c>
      <c r="R15" s="388">
        <f>R$42*外生化逆行列係数!R15</f>
        <v>0</v>
      </c>
      <c r="S15" s="388">
        <f>S$42*外生化逆行列係数!S15</f>
        <v>0</v>
      </c>
      <c r="T15" s="388">
        <f>T$42*外生化逆行列係数!T15</f>
        <v>0</v>
      </c>
      <c r="U15" s="388">
        <f>U$42*外生化逆行列係数!U15</f>
        <v>0</v>
      </c>
      <c r="V15" s="388">
        <f>V$42*外生化逆行列係数!V15</f>
        <v>0</v>
      </c>
      <c r="W15" s="388">
        <f>W$42*外生化逆行列係数!W15</f>
        <v>0</v>
      </c>
      <c r="X15" s="388">
        <f>X$42*外生化逆行列係数!X15</f>
        <v>0</v>
      </c>
      <c r="Y15" s="388">
        <f>Y$42*外生化逆行列係数!Y15</f>
        <v>0</v>
      </c>
      <c r="Z15" s="388">
        <f>Z$42*外生化逆行列係数!Z15</f>
        <v>0</v>
      </c>
      <c r="AA15" s="388">
        <f>AA$42*外生化逆行列係数!AA15</f>
        <v>0</v>
      </c>
      <c r="AB15" s="388">
        <f>AB$42*外生化逆行列係数!AB15</f>
        <v>0</v>
      </c>
      <c r="AC15" s="388">
        <f>AC$42*外生化逆行列係数!AC15</f>
        <v>0</v>
      </c>
      <c r="AD15" s="388">
        <f>AD$42*外生化逆行列係数!AD15</f>
        <v>0</v>
      </c>
      <c r="AE15" s="388">
        <f>AE$42*外生化逆行列係数!AE15</f>
        <v>0</v>
      </c>
      <c r="AF15" s="388">
        <f>AF$42*外生化逆行列係数!AF15</f>
        <v>0</v>
      </c>
      <c r="AG15" s="388">
        <f>AG$42*外生化逆行列係数!AG15</f>
        <v>0</v>
      </c>
      <c r="AH15" s="388">
        <f>AH$42*外生化逆行列係数!AH15</f>
        <v>0</v>
      </c>
      <c r="AI15" s="388">
        <f>AI$42*外生化逆行列係数!AI15</f>
        <v>0</v>
      </c>
      <c r="AJ15" s="388">
        <f>AJ$42*外生化逆行列係数!AJ15</f>
        <v>0</v>
      </c>
      <c r="AK15" s="388">
        <f>AK$42*外生化逆行列係数!AK15</f>
        <v>0</v>
      </c>
      <c r="AL15" s="389">
        <f>AL$42*外生化逆行列係数!AL15</f>
        <v>0</v>
      </c>
      <c r="AM15" s="397">
        <f t="shared" si="0"/>
        <v>0</v>
      </c>
    </row>
    <row r="16" spans="1:39" ht="15" customHeight="1" x14ac:dyDescent="0.15">
      <c r="A16" s="102">
        <v>28</v>
      </c>
      <c r="B16" s="41" t="s">
        <v>12</v>
      </c>
      <c r="C16" s="387">
        <f>C$42*外生化逆行列係数!C16</f>
        <v>0</v>
      </c>
      <c r="D16" s="388">
        <f>D$42*外生化逆行列係数!D16</f>
        <v>0</v>
      </c>
      <c r="E16" s="388">
        <f>E$42*外生化逆行列係数!E16</f>
        <v>0</v>
      </c>
      <c r="F16" s="388">
        <f>F$42*外生化逆行列係数!F16</f>
        <v>0</v>
      </c>
      <c r="G16" s="388">
        <f>G$42*外生化逆行列係数!G16</f>
        <v>0</v>
      </c>
      <c r="H16" s="388">
        <f>H$42*外生化逆行列係数!H16</f>
        <v>0</v>
      </c>
      <c r="I16" s="388">
        <f>I$42*外生化逆行列係数!I16</f>
        <v>0</v>
      </c>
      <c r="J16" s="388">
        <f>J$42*外生化逆行列係数!J16</f>
        <v>0</v>
      </c>
      <c r="K16" s="388">
        <f>K$42*外生化逆行列係数!K16</f>
        <v>0</v>
      </c>
      <c r="L16" s="388">
        <f>L$42*外生化逆行列係数!L16</f>
        <v>0</v>
      </c>
      <c r="M16" s="388">
        <f>M$42*外生化逆行列係数!M16</f>
        <v>0</v>
      </c>
      <c r="N16" s="388">
        <f>N$42*外生化逆行列係数!N16</f>
        <v>0</v>
      </c>
      <c r="O16" s="388">
        <f>O$42*外生化逆行列係数!O16</f>
        <v>0</v>
      </c>
      <c r="P16" s="388">
        <f>P$42*外生化逆行列係数!P16</f>
        <v>0</v>
      </c>
      <c r="Q16" s="388">
        <f>Q$42*外生化逆行列係数!Q16</f>
        <v>0</v>
      </c>
      <c r="R16" s="388">
        <f>R$42*外生化逆行列係数!R16</f>
        <v>0</v>
      </c>
      <c r="S16" s="388">
        <f>S$42*外生化逆行列係数!S16</f>
        <v>0</v>
      </c>
      <c r="T16" s="388">
        <f>T$42*外生化逆行列係数!T16</f>
        <v>0</v>
      </c>
      <c r="U16" s="388">
        <f>U$42*外生化逆行列係数!U16</f>
        <v>0</v>
      </c>
      <c r="V16" s="388">
        <f>V$42*外生化逆行列係数!V16</f>
        <v>0</v>
      </c>
      <c r="W16" s="388">
        <f>W$42*外生化逆行列係数!W16</f>
        <v>0</v>
      </c>
      <c r="X16" s="388">
        <f>X$42*外生化逆行列係数!X16</f>
        <v>0</v>
      </c>
      <c r="Y16" s="388">
        <f>Y$42*外生化逆行列係数!Y16</f>
        <v>0</v>
      </c>
      <c r="Z16" s="388">
        <f>Z$42*外生化逆行列係数!Z16</f>
        <v>0</v>
      </c>
      <c r="AA16" s="388">
        <f>AA$42*外生化逆行列係数!AA16</f>
        <v>0</v>
      </c>
      <c r="AB16" s="388">
        <f>AB$42*外生化逆行列係数!AB16</f>
        <v>0</v>
      </c>
      <c r="AC16" s="388">
        <f>AC$42*外生化逆行列係数!AC16</f>
        <v>0</v>
      </c>
      <c r="AD16" s="388">
        <f>AD$42*外生化逆行列係数!AD16</f>
        <v>0</v>
      </c>
      <c r="AE16" s="388">
        <f>AE$42*外生化逆行列係数!AE16</f>
        <v>0</v>
      </c>
      <c r="AF16" s="388">
        <f>AF$42*外生化逆行列係数!AF16</f>
        <v>0</v>
      </c>
      <c r="AG16" s="388">
        <f>AG$42*外生化逆行列係数!AG16</f>
        <v>0</v>
      </c>
      <c r="AH16" s="388">
        <f>AH$42*外生化逆行列係数!AH16</f>
        <v>0</v>
      </c>
      <c r="AI16" s="388">
        <f>AI$42*外生化逆行列係数!AI16</f>
        <v>0</v>
      </c>
      <c r="AJ16" s="388">
        <f>AJ$42*外生化逆行列係数!AJ16</f>
        <v>0</v>
      </c>
      <c r="AK16" s="388">
        <f>AK$42*外生化逆行列係数!AK16</f>
        <v>0</v>
      </c>
      <c r="AL16" s="389">
        <f>AL$42*外生化逆行列係数!AL16</f>
        <v>0</v>
      </c>
      <c r="AM16" s="397">
        <f t="shared" si="0"/>
        <v>0</v>
      </c>
    </row>
    <row r="17" spans="1:39" ht="15" customHeight="1" x14ac:dyDescent="0.15">
      <c r="A17" s="102">
        <v>29</v>
      </c>
      <c r="B17" s="41" t="s">
        <v>13</v>
      </c>
      <c r="C17" s="387">
        <f>C$42*外生化逆行列係数!C17</f>
        <v>0</v>
      </c>
      <c r="D17" s="388">
        <f>D$42*外生化逆行列係数!D17</f>
        <v>0</v>
      </c>
      <c r="E17" s="388">
        <f>E$42*外生化逆行列係数!E17</f>
        <v>0</v>
      </c>
      <c r="F17" s="388">
        <f>F$42*外生化逆行列係数!F17</f>
        <v>0</v>
      </c>
      <c r="G17" s="388">
        <f>G$42*外生化逆行列係数!G17</f>
        <v>0</v>
      </c>
      <c r="H17" s="388">
        <f>H$42*外生化逆行列係数!H17</f>
        <v>0</v>
      </c>
      <c r="I17" s="388">
        <f>I$42*外生化逆行列係数!I17</f>
        <v>0</v>
      </c>
      <c r="J17" s="388">
        <f>J$42*外生化逆行列係数!J17</f>
        <v>0</v>
      </c>
      <c r="K17" s="388">
        <f>K$42*外生化逆行列係数!K17</f>
        <v>0</v>
      </c>
      <c r="L17" s="388">
        <f>L$42*外生化逆行列係数!L17</f>
        <v>0</v>
      </c>
      <c r="M17" s="388">
        <f>M$42*外生化逆行列係数!M17</f>
        <v>0</v>
      </c>
      <c r="N17" s="388">
        <f>N$42*外生化逆行列係数!N17</f>
        <v>0</v>
      </c>
      <c r="O17" s="388">
        <f>O$42*外生化逆行列係数!O17</f>
        <v>0</v>
      </c>
      <c r="P17" s="388">
        <f>P$42*外生化逆行列係数!P17</f>
        <v>0</v>
      </c>
      <c r="Q17" s="388">
        <f>Q$42*外生化逆行列係数!Q17</f>
        <v>0</v>
      </c>
      <c r="R17" s="388">
        <f>R$42*外生化逆行列係数!R17</f>
        <v>0</v>
      </c>
      <c r="S17" s="388">
        <f>S$42*外生化逆行列係数!S17</f>
        <v>0</v>
      </c>
      <c r="T17" s="388">
        <f>T$42*外生化逆行列係数!T17</f>
        <v>0</v>
      </c>
      <c r="U17" s="388">
        <f>U$42*外生化逆行列係数!U17</f>
        <v>0</v>
      </c>
      <c r="V17" s="388">
        <f>V$42*外生化逆行列係数!V17</f>
        <v>0</v>
      </c>
      <c r="W17" s="388">
        <f>W$42*外生化逆行列係数!W17</f>
        <v>0</v>
      </c>
      <c r="X17" s="388">
        <f>X$42*外生化逆行列係数!X17</f>
        <v>0</v>
      </c>
      <c r="Y17" s="388">
        <f>Y$42*外生化逆行列係数!Y17</f>
        <v>0</v>
      </c>
      <c r="Z17" s="388">
        <f>Z$42*外生化逆行列係数!Z17</f>
        <v>0</v>
      </c>
      <c r="AA17" s="388">
        <f>AA$42*外生化逆行列係数!AA17</f>
        <v>0</v>
      </c>
      <c r="AB17" s="388">
        <f>AB$42*外生化逆行列係数!AB17</f>
        <v>0</v>
      </c>
      <c r="AC17" s="388">
        <f>AC$42*外生化逆行列係数!AC17</f>
        <v>0</v>
      </c>
      <c r="AD17" s="388">
        <f>AD$42*外生化逆行列係数!AD17</f>
        <v>0</v>
      </c>
      <c r="AE17" s="388">
        <f>AE$42*外生化逆行列係数!AE17</f>
        <v>0</v>
      </c>
      <c r="AF17" s="388">
        <f>AF$42*外生化逆行列係数!AF17</f>
        <v>0</v>
      </c>
      <c r="AG17" s="388">
        <f>AG$42*外生化逆行列係数!AG17</f>
        <v>0</v>
      </c>
      <c r="AH17" s="388">
        <f>AH$42*外生化逆行列係数!AH17</f>
        <v>0</v>
      </c>
      <c r="AI17" s="388">
        <f>AI$42*外生化逆行列係数!AI17</f>
        <v>0</v>
      </c>
      <c r="AJ17" s="388">
        <f>AJ$42*外生化逆行列係数!AJ17</f>
        <v>0</v>
      </c>
      <c r="AK17" s="388">
        <f>AK$42*外生化逆行列係数!AK17</f>
        <v>0</v>
      </c>
      <c r="AL17" s="389">
        <f>AL$42*外生化逆行列係数!AL17</f>
        <v>0</v>
      </c>
      <c r="AM17" s="397">
        <f t="shared" si="0"/>
        <v>0</v>
      </c>
    </row>
    <row r="18" spans="1:39" ht="15" customHeight="1" x14ac:dyDescent="0.15">
      <c r="A18" s="103">
        <v>32</v>
      </c>
      <c r="B18" s="42" t="s">
        <v>16</v>
      </c>
      <c r="C18" s="390">
        <f>C$42*外生化逆行列係数!C18</f>
        <v>0</v>
      </c>
      <c r="D18" s="391">
        <f>D$42*外生化逆行列係数!D18</f>
        <v>0</v>
      </c>
      <c r="E18" s="391">
        <f>E$42*外生化逆行列係数!E18</f>
        <v>0</v>
      </c>
      <c r="F18" s="391">
        <f>F$42*外生化逆行列係数!F18</f>
        <v>0</v>
      </c>
      <c r="G18" s="391">
        <f>G$42*外生化逆行列係数!G18</f>
        <v>0</v>
      </c>
      <c r="H18" s="391">
        <f>H$42*外生化逆行列係数!H18</f>
        <v>0</v>
      </c>
      <c r="I18" s="391">
        <f>I$42*外生化逆行列係数!I18</f>
        <v>0</v>
      </c>
      <c r="J18" s="391">
        <f>J$42*外生化逆行列係数!J18</f>
        <v>0</v>
      </c>
      <c r="K18" s="391">
        <f>K$42*外生化逆行列係数!K18</f>
        <v>0</v>
      </c>
      <c r="L18" s="391">
        <f>L$42*外生化逆行列係数!L18</f>
        <v>0</v>
      </c>
      <c r="M18" s="391">
        <f>M$42*外生化逆行列係数!M18</f>
        <v>0</v>
      </c>
      <c r="N18" s="391">
        <f>N$42*外生化逆行列係数!N18</f>
        <v>0</v>
      </c>
      <c r="O18" s="391">
        <f>O$42*外生化逆行列係数!O18</f>
        <v>0</v>
      </c>
      <c r="P18" s="391">
        <f>P$42*外生化逆行列係数!P18</f>
        <v>0</v>
      </c>
      <c r="Q18" s="391">
        <f>Q$42*外生化逆行列係数!Q18</f>
        <v>0</v>
      </c>
      <c r="R18" s="391">
        <f>R$42*外生化逆行列係数!R18</f>
        <v>0</v>
      </c>
      <c r="S18" s="391">
        <f>S$42*外生化逆行列係数!S18</f>
        <v>0</v>
      </c>
      <c r="T18" s="391">
        <f>T$42*外生化逆行列係数!T18</f>
        <v>0</v>
      </c>
      <c r="U18" s="391">
        <f>U$42*外生化逆行列係数!U18</f>
        <v>0</v>
      </c>
      <c r="V18" s="391">
        <f>V$42*外生化逆行列係数!V18</f>
        <v>0</v>
      </c>
      <c r="W18" s="391">
        <f>W$42*外生化逆行列係数!W18</f>
        <v>0</v>
      </c>
      <c r="X18" s="391">
        <f>X$42*外生化逆行列係数!X18</f>
        <v>0</v>
      </c>
      <c r="Y18" s="391">
        <f>Y$42*外生化逆行列係数!Y18</f>
        <v>0</v>
      </c>
      <c r="Z18" s="391">
        <f>Z$42*外生化逆行列係数!Z18</f>
        <v>0</v>
      </c>
      <c r="AA18" s="391">
        <f>AA$42*外生化逆行列係数!AA18</f>
        <v>0</v>
      </c>
      <c r="AB18" s="391">
        <f>AB$42*外生化逆行列係数!AB18</f>
        <v>0</v>
      </c>
      <c r="AC18" s="391">
        <f>AC$42*外生化逆行列係数!AC18</f>
        <v>0</v>
      </c>
      <c r="AD18" s="391">
        <f>AD$42*外生化逆行列係数!AD18</f>
        <v>0</v>
      </c>
      <c r="AE18" s="391">
        <f>AE$42*外生化逆行列係数!AE18</f>
        <v>0</v>
      </c>
      <c r="AF18" s="391">
        <f>AF$42*外生化逆行列係数!AF18</f>
        <v>0</v>
      </c>
      <c r="AG18" s="391">
        <f>AG$42*外生化逆行列係数!AG18</f>
        <v>0</v>
      </c>
      <c r="AH18" s="391">
        <f>AH$42*外生化逆行列係数!AH18</f>
        <v>0</v>
      </c>
      <c r="AI18" s="391">
        <f>AI$42*外生化逆行列係数!AI18</f>
        <v>0</v>
      </c>
      <c r="AJ18" s="391">
        <f>AJ$42*外生化逆行列係数!AJ18</f>
        <v>0</v>
      </c>
      <c r="AK18" s="391">
        <f>AK$42*外生化逆行列係数!AK18</f>
        <v>0</v>
      </c>
      <c r="AL18" s="392">
        <f>AL$42*外生化逆行列係数!AL18</f>
        <v>0</v>
      </c>
      <c r="AM18" s="397">
        <f t="shared" si="0"/>
        <v>0</v>
      </c>
    </row>
    <row r="19" spans="1:39" ht="15" customHeight="1" x14ac:dyDescent="0.15">
      <c r="A19" s="102">
        <v>33</v>
      </c>
      <c r="B19" s="41" t="s">
        <v>14</v>
      </c>
      <c r="C19" s="387">
        <f>C$42*外生化逆行列係数!C19</f>
        <v>0</v>
      </c>
      <c r="D19" s="388">
        <f>D$42*外生化逆行列係数!D19</f>
        <v>0</v>
      </c>
      <c r="E19" s="388">
        <f>E$42*外生化逆行列係数!E19</f>
        <v>0</v>
      </c>
      <c r="F19" s="388">
        <f>F$42*外生化逆行列係数!F19</f>
        <v>0</v>
      </c>
      <c r="G19" s="388">
        <f>G$42*外生化逆行列係数!G19</f>
        <v>0</v>
      </c>
      <c r="H19" s="388">
        <f>H$42*外生化逆行列係数!H19</f>
        <v>0</v>
      </c>
      <c r="I19" s="388">
        <f>I$42*外生化逆行列係数!I19</f>
        <v>0</v>
      </c>
      <c r="J19" s="388">
        <f>J$42*外生化逆行列係数!J19</f>
        <v>0</v>
      </c>
      <c r="K19" s="388">
        <f>K$42*外生化逆行列係数!K19</f>
        <v>0</v>
      </c>
      <c r="L19" s="388">
        <f>L$42*外生化逆行列係数!L19</f>
        <v>0</v>
      </c>
      <c r="M19" s="388">
        <f>M$42*外生化逆行列係数!M19</f>
        <v>0</v>
      </c>
      <c r="N19" s="388">
        <f>N$42*外生化逆行列係数!N19</f>
        <v>0</v>
      </c>
      <c r="O19" s="388">
        <f>O$42*外生化逆行列係数!O19</f>
        <v>0</v>
      </c>
      <c r="P19" s="388">
        <f>P$42*外生化逆行列係数!P19</f>
        <v>0</v>
      </c>
      <c r="Q19" s="388">
        <f>Q$42*外生化逆行列係数!Q19</f>
        <v>0</v>
      </c>
      <c r="R19" s="388">
        <f>R$42*外生化逆行列係数!R19</f>
        <v>0</v>
      </c>
      <c r="S19" s="388">
        <f>S$42*外生化逆行列係数!S19</f>
        <v>0</v>
      </c>
      <c r="T19" s="388">
        <f>T$42*外生化逆行列係数!T19</f>
        <v>0</v>
      </c>
      <c r="U19" s="388">
        <f>U$42*外生化逆行列係数!U19</f>
        <v>0</v>
      </c>
      <c r="V19" s="388">
        <f>V$42*外生化逆行列係数!V19</f>
        <v>0</v>
      </c>
      <c r="W19" s="388">
        <f>W$42*外生化逆行列係数!W19</f>
        <v>0</v>
      </c>
      <c r="X19" s="388">
        <f>X$42*外生化逆行列係数!X19</f>
        <v>0</v>
      </c>
      <c r="Y19" s="388">
        <f>Y$42*外生化逆行列係数!Y19</f>
        <v>0</v>
      </c>
      <c r="Z19" s="388">
        <f>Z$42*外生化逆行列係数!Z19</f>
        <v>0</v>
      </c>
      <c r="AA19" s="388">
        <f>AA$42*外生化逆行列係数!AA19</f>
        <v>0</v>
      </c>
      <c r="AB19" s="388">
        <f>AB$42*外生化逆行列係数!AB19</f>
        <v>0</v>
      </c>
      <c r="AC19" s="388">
        <f>AC$42*外生化逆行列係数!AC19</f>
        <v>0</v>
      </c>
      <c r="AD19" s="388">
        <f>AD$42*外生化逆行列係数!AD19</f>
        <v>0</v>
      </c>
      <c r="AE19" s="388">
        <f>AE$42*外生化逆行列係数!AE19</f>
        <v>0</v>
      </c>
      <c r="AF19" s="388">
        <f>AF$42*外生化逆行列係数!AF19</f>
        <v>0</v>
      </c>
      <c r="AG19" s="388">
        <f>AG$42*外生化逆行列係数!AG19</f>
        <v>0</v>
      </c>
      <c r="AH19" s="388">
        <f>AH$42*外生化逆行列係数!AH19</f>
        <v>0</v>
      </c>
      <c r="AI19" s="388">
        <f>AI$42*外生化逆行列係数!AI19</f>
        <v>0</v>
      </c>
      <c r="AJ19" s="388">
        <f>AJ$42*外生化逆行列係数!AJ19</f>
        <v>0</v>
      </c>
      <c r="AK19" s="388">
        <f>AK$42*外生化逆行列係数!AK19</f>
        <v>0</v>
      </c>
      <c r="AL19" s="389">
        <f>AL$42*外生化逆行列係数!AL19</f>
        <v>0</v>
      </c>
      <c r="AM19" s="398">
        <f t="shared" si="0"/>
        <v>0</v>
      </c>
    </row>
    <row r="20" spans="1:39" ht="15" customHeight="1" x14ac:dyDescent="0.15">
      <c r="A20" s="102">
        <v>34</v>
      </c>
      <c r="B20" s="41" t="s">
        <v>15</v>
      </c>
      <c r="C20" s="387">
        <f>C$42*外生化逆行列係数!C20</f>
        <v>0</v>
      </c>
      <c r="D20" s="388">
        <f>D$42*外生化逆行列係数!D20</f>
        <v>0</v>
      </c>
      <c r="E20" s="388">
        <f>E$42*外生化逆行列係数!E20</f>
        <v>0</v>
      </c>
      <c r="F20" s="388">
        <f>F$42*外生化逆行列係数!F20</f>
        <v>0</v>
      </c>
      <c r="G20" s="388">
        <f>G$42*外生化逆行列係数!G20</f>
        <v>0</v>
      </c>
      <c r="H20" s="388">
        <f>H$42*外生化逆行列係数!H20</f>
        <v>0</v>
      </c>
      <c r="I20" s="388">
        <f>I$42*外生化逆行列係数!I20</f>
        <v>0</v>
      </c>
      <c r="J20" s="388">
        <f>J$42*外生化逆行列係数!J20</f>
        <v>0</v>
      </c>
      <c r="K20" s="388">
        <f>K$42*外生化逆行列係数!K20</f>
        <v>0</v>
      </c>
      <c r="L20" s="388">
        <f>L$42*外生化逆行列係数!L20</f>
        <v>0</v>
      </c>
      <c r="M20" s="388">
        <f>M$42*外生化逆行列係数!M20</f>
        <v>0</v>
      </c>
      <c r="N20" s="388">
        <f>N$42*外生化逆行列係数!N20</f>
        <v>0</v>
      </c>
      <c r="O20" s="388">
        <f>O$42*外生化逆行列係数!O20</f>
        <v>0</v>
      </c>
      <c r="P20" s="388">
        <f>P$42*外生化逆行列係数!P20</f>
        <v>0</v>
      </c>
      <c r="Q20" s="388">
        <f>Q$42*外生化逆行列係数!Q20</f>
        <v>0</v>
      </c>
      <c r="R20" s="388">
        <f>R$42*外生化逆行列係数!R20</f>
        <v>0</v>
      </c>
      <c r="S20" s="388">
        <f>S$42*外生化逆行列係数!S20</f>
        <v>0</v>
      </c>
      <c r="T20" s="388">
        <f>T$42*外生化逆行列係数!T20</f>
        <v>0</v>
      </c>
      <c r="U20" s="388">
        <f>U$42*外生化逆行列係数!U20</f>
        <v>0</v>
      </c>
      <c r="V20" s="388">
        <f>V$42*外生化逆行列係数!V20</f>
        <v>0</v>
      </c>
      <c r="W20" s="388">
        <f>W$42*外生化逆行列係数!W20</f>
        <v>0</v>
      </c>
      <c r="X20" s="388">
        <f>X$42*外生化逆行列係数!X20</f>
        <v>0</v>
      </c>
      <c r="Y20" s="388">
        <f>Y$42*外生化逆行列係数!Y20</f>
        <v>0</v>
      </c>
      <c r="Z20" s="388">
        <f>Z$42*外生化逆行列係数!Z20</f>
        <v>0</v>
      </c>
      <c r="AA20" s="388">
        <f>AA$42*外生化逆行列係数!AA20</f>
        <v>0</v>
      </c>
      <c r="AB20" s="388">
        <f>AB$42*外生化逆行列係数!AB20</f>
        <v>0</v>
      </c>
      <c r="AC20" s="388">
        <f>AC$42*外生化逆行列係数!AC20</f>
        <v>0</v>
      </c>
      <c r="AD20" s="388">
        <f>AD$42*外生化逆行列係数!AD20</f>
        <v>0</v>
      </c>
      <c r="AE20" s="388">
        <f>AE$42*外生化逆行列係数!AE20</f>
        <v>0</v>
      </c>
      <c r="AF20" s="388">
        <f>AF$42*外生化逆行列係数!AF20</f>
        <v>0</v>
      </c>
      <c r="AG20" s="388">
        <f>AG$42*外生化逆行列係数!AG20</f>
        <v>0</v>
      </c>
      <c r="AH20" s="388">
        <f>AH$42*外生化逆行列係数!AH20</f>
        <v>0</v>
      </c>
      <c r="AI20" s="388">
        <f>AI$42*外生化逆行列係数!AI20</f>
        <v>0</v>
      </c>
      <c r="AJ20" s="388">
        <f>AJ$42*外生化逆行列係数!AJ20</f>
        <v>0</v>
      </c>
      <c r="AK20" s="388">
        <f>AK$42*外生化逆行列係数!AK20</f>
        <v>0</v>
      </c>
      <c r="AL20" s="389">
        <f>AL$42*外生化逆行列係数!AL20</f>
        <v>0</v>
      </c>
      <c r="AM20" s="397">
        <f t="shared" si="0"/>
        <v>0</v>
      </c>
    </row>
    <row r="21" spans="1:39" ht="15" customHeight="1" x14ac:dyDescent="0.15">
      <c r="A21" s="102">
        <v>35</v>
      </c>
      <c r="B21" s="41" t="s">
        <v>17</v>
      </c>
      <c r="C21" s="387">
        <f>C$42*外生化逆行列係数!C21</f>
        <v>0</v>
      </c>
      <c r="D21" s="388">
        <f>D$42*外生化逆行列係数!D21</f>
        <v>0</v>
      </c>
      <c r="E21" s="388">
        <f>E$42*外生化逆行列係数!E21</f>
        <v>0</v>
      </c>
      <c r="F21" s="388">
        <f>F$42*外生化逆行列係数!F21</f>
        <v>0</v>
      </c>
      <c r="G21" s="388">
        <f>G$42*外生化逆行列係数!G21</f>
        <v>0</v>
      </c>
      <c r="H21" s="388">
        <f>H$42*外生化逆行列係数!H21</f>
        <v>0</v>
      </c>
      <c r="I21" s="388">
        <f>I$42*外生化逆行列係数!I21</f>
        <v>0</v>
      </c>
      <c r="J21" s="388">
        <f>J$42*外生化逆行列係数!J21</f>
        <v>0</v>
      </c>
      <c r="K21" s="388">
        <f>K$42*外生化逆行列係数!K21</f>
        <v>0</v>
      </c>
      <c r="L21" s="388">
        <f>L$42*外生化逆行列係数!L21</f>
        <v>0</v>
      </c>
      <c r="M21" s="388">
        <f>M$42*外生化逆行列係数!M21</f>
        <v>0</v>
      </c>
      <c r="N21" s="388">
        <f>N$42*外生化逆行列係数!N21</f>
        <v>0</v>
      </c>
      <c r="O21" s="388">
        <f>O$42*外生化逆行列係数!O21</f>
        <v>0</v>
      </c>
      <c r="P21" s="388">
        <f>P$42*外生化逆行列係数!P21</f>
        <v>0</v>
      </c>
      <c r="Q21" s="388">
        <f>Q$42*外生化逆行列係数!Q21</f>
        <v>0</v>
      </c>
      <c r="R21" s="388">
        <f>R$42*外生化逆行列係数!R21</f>
        <v>0</v>
      </c>
      <c r="S21" s="388">
        <f>S$42*外生化逆行列係数!S21</f>
        <v>0</v>
      </c>
      <c r="T21" s="388">
        <f>T$42*外生化逆行列係数!T21</f>
        <v>0</v>
      </c>
      <c r="U21" s="388">
        <f>U$42*外生化逆行列係数!U21</f>
        <v>0</v>
      </c>
      <c r="V21" s="388">
        <f>V$42*外生化逆行列係数!V21</f>
        <v>0</v>
      </c>
      <c r="W21" s="388">
        <f>W$42*外生化逆行列係数!W21</f>
        <v>0</v>
      </c>
      <c r="X21" s="388">
        <f>X$42*外生化逆行列係数!X21</f>
        <v>0</v>
      </c>
      <c r="Y21" s="388">
        <f>Y$42*外生化逆行列係数!Y21</f>
        <v>0</v>
      </c>
      <c r="Z21" s="388">
        <f>Z$42*外生化逆行列係数!Z21</f>
        <v>0</v>
      </c>
      <c r="AA21" s="388">
        <f>AA$42*外生化逆行列係数!AA21</f>
        <v>0</v>
      </c>
      <c r="AB21" s="388">
        <f>AB$42*外生化逆行列係数!AB21</f>
        <v>0</v>
      </c>
      <c r="AC21" s="388">
        <f>AC$42*外生化逆行列係数!AC21</f>
        <v>0</v>
      </c>
      <c r="AD21" s="388">
        <f>AD$42*外生化逆行列係数!AD21</f>
        <v>0</v>
      </c>
      <c r="AE21" s="388">
        <f>AE$42*外生化逆行列係数!AE21</f>
        <v>0</v>
      </c>
      <c r="AF21" s="388">
        <f>AF$42*外生化逆行列係数!AF21</f>
        <v>0</v>
      </c>
      <c r="AG21" s="388">
        <f>AG$42*外生化逆行列係数!AG21</f>
        <v>0</v>
      </c>
      <c r="AH21" s="388">
        <f>AH$42*外生化逆行列係数!AH21</f>
        <v>0</v>
      </c>
      <c r="AI21" s="388">
        <f>AI$42*外生化逆行列係数!AI21</f>
        <v>0</v>
      </c>
      <c r="AJ21" s="388">
        <f>AJ$42*外生化逆行列係数!AJ21</f>
        <v>0</v>
      </c>
      <c r="AK21" s="388">
        <f>AK$42*外生化逆行列係数!AK21</f>
        <v>0</v>
      </c>
      <c r="AL21" s="389">
        <f>AL$42*外生化逆行列係数!AL21</f>
        <v>0</v>
      </c>
      <c r="AM21" s="397">
        <f t="shared" si="0"/>
        <v>0</v>
      </c>
    </row>
    <row r="22" spans="1:39" ht="15" customHeight="1" x14ac:dyDescent="0.15">
      <c r="A22" s="102">
        <v>39</v>
      </c>
      <c r="B22" s="41" t="s">
        <v>18</v>
      </c>
      <c r="C22" s="387">
        <f>C$42*外生化逆行列係数!C22</f>
        <v>0</v>
      </c>
      <c r="D22" s="388">
        <f>D$42*外生化逆行列係数!D22</f>
        <v>0</v>
      </c>
      <c r="E22" s="388">
        <f>E$42*外生化逆行列係数!E22</f>
        <v>0</v>
      </c>
      <c r="F22" s="388">
        <f>F$42*外生化逆行列係数!F22</f>
        <v>0</v>
      </c>
      <c r="G22" s="388">
        <f>G$42*外生化逆行列係数!G22</f>
        <v>0</v>
      </c>
      <c r="H22" s="388">
        <f>H$42*外生化逆行列係数!H22</f>
        <v>0</v>
      </c>
      <c r="I22" s="388">
        <f>I$42*外生化逆行列係数!I22</f>
        <v>0</v>
      </c>
      <c r="J22" s="388">
        <f>J$42*外生化逆行列係数!J22</f>
        <v>0</v>
      </c>
      <c r="K22" s="388">
        <f>K$42*外生化逆行列係数!K22</f>
        <v>0</v>
      </c>
      <c r="L22" s="388">
        <f>L$42*外生化逆行列係数!L22</f>
        <v>0</v>
      </c>
      <c r="M22" s="388">
        <f>M$42*外生化逆行列係数!M22</f>
        <v>0</v>
      </c>
      <c r="N22" s="388">
        <f>N$42*外生化逆行列係数!N22</f>
        <v>0</v>
      </c>
      <c r="O22" s="388">
        <f>O$42*外生化逆行列係数!O22</f>
        <v>0</v>
      </c>
      <c r="P22" s="388">
        <f>P$42*外生化逆行列係数!P22</f>
        <v>0</v>
      </c>
      <c r="Q22" s="388">
        <f>Q$42*外生化逆行列係数!Q22</f>
        <v>0</v>
      </c>
      <c r="R22" s="388">
        <f>R$42*外生化逆行列係数!R22</f>
        <v>0</v>
      </c>
      <c r="S22" s="388">
        <f>S$42*外生化逆行列係数!S22</f>
        <v>0</v>
      </c>
      <c r="T22" s="388">
        <f>T$42*外生化逆行列係数!T22</f>
        <v>0</v>
      </c>
      <c r="U22" s="388">
        <f>U$42*外生化逆行列係数!U22</f>
        <v>0</v>
      </c>
      <c r="V22" s="388">
        <f>V$42*外生化逆行列係数!V22</f>
        <v>0</v>
      </c>
      <c r="W22" s="388">
        <f>W$42*外生化逆行列係数!W22</f>
        <v>0</v>
      </c>
      <c r="X22" s="388">
        <f>X$42*外生化逆行列係数!X22</f>
        <v>0</v>
      </c>
      <c r="Y22" s="388">
        <f>Y$42*外生化逆行列係数!Y22</f>
        <v>0</v>
      </c>
      <c r="Z22" s="388">
        <f>Z$42*外生化逆行列係数!Z22</f>
        <v>0</v>
      </c>
      <c r="AA22" s="388">
        <f>AA$42*外生化逆行列係数!AA22</f>
        <v>0</v>
      </c>
      <c r="AB22" s="388">
        <f>AB$42*外生化逆行列係数!AB22</f>
        <v>0</v>
      </c>
      <c r="AC22" s="388">
        <f>AC$42*外生化逆行列係数!AC22</f>
        <v>0</v>
      </c>
      <c r="AD22" s="388">
        <f>AD$42*外生化逆行列係数!AD22</f>
        <v>0</v>
      </c>
      <c r="AE22" s="388">
        <f>AE$42*外生化逆行列係数!AE22</f>
        <v>0</v>
      </c>
      <c r="AF22" s="388">
        <f>AF$42*外生化逆行列係数!AF22</f>
        <v>0</v>
      </c>
      <c r="AG22" s="388">
        <f>AG$42*外生化逆行列係数!AG22</f>
        <v>0</v>
      </c>
      <c r="AH22" s="388">
        <f>AH$42*外生化逆行列係数!AH22</f>
        <v>0</v>
      </c>
      <c r="AI22" s="388">
        <f>AI$42*外生化逆行列係数!AI22</f>
        <v>0</v>
      </c>
      <c r="AJ22" s="388">
        <f>AJ$42*外生化逆行列係数!AJ22</f>
        <v>0</v>
      </c>
      <c r="AK22" s="388">
        <f>AK$42*外生化逆行列係数!AK22</f>
        <v>0</v>
      </c>
      <c r="AL22" s="389">
        <f>AL$42*外生化逆行列係数!AL22</f>
        <v>0</v>
      </c>
      <c r="AM22" s="397">
        <f t="shared" si="0"/>
        <v>0</v>
      </c>
    </row>
    <row r="23" spans="1:39" ht="15" customHeight="1" x14ac:dyDescent="0.15">
      <c r="A23" s="103">
        <v>41</v>
      </c>
      <c r="B23" s="42" t="s">
        <v>19</v>
      </c>
      <c r="C23" s="390">
        <f>C$42*外生化逆行列係数!C23</f>
        <v>0</v>
      </c>
      <c r="D23" s="391">
        <f>D$42*外生化逆行列係数!D23</f>
        <v>0</v>
      </c>
      <c r="E23" s="391">
        <f>E$42*外生化逆行列係数!E23</f>
        <v>0</v>
      </c>
      <c r="F23" s="391">
        <f>F$42*外生化逆行列係数!F23</f>
        <v>0</v>
      </c>
      <c r="G23" s="391">
        <f>G$42*外生化逆行列係数!G23</f>
        <v>0</v>
      </c>
      <c r="H23" s="391">
        <f>H$42*外生化逆行列係数!H23</f>
        <v>0</v>
      </c>
      <c r="I23" s="391">
        <f>I$42*外生化逆行列係数!I23</f>
        <v>0</v>
      </c>
      <c r="J23" s="391">
        <f>J$42*外生化逆行列係数!J23</f>
        <v>0</v>
      </c>
      <c r="K23" s="391">
        <f>K$42*外生化逆行列係数!K23</f>
        <v>0</v>
      </c>
      <c r="L23" s="391">
        <f>L$42*外生化逆行列係数!L23</f>
        <v>0</v>
      </c>
      <c r="M23" s="391">
        <f>M$42*外生化逆行列係数!M23</f>
        <v>0</v>
      </c>
      <c r="N23" s="391">
        <f>N$42*外生化逆行列係数!N23</f>
        <v>0</v>
      </c>
      <c r="O23" s="391">
        <f>O$42*外生化逆行列係数!O23</f>
        <v>0</v>
      </c>
      <c r="P23" s="391">
        <f>P$42*外生化逆行列係数!P23</f>
        <v>0</v>
      </c>
      <c r="Q23" s="391">
        <f>Q$42*外生化逆行列係数!Q23</f>
        <v>0</v>
      </c>
      <c r="R23" s="391">
        <f>R$42*外生化逆行列係数!R23</f>
        <v>0</v>
      </c>
      <c r="S23" s="391">
        <f>S$42*外生化逆行列係数!S23</f>
        <v>0</v>
      </c>
      <c r="T23" s="391">
        <f>T$42*外生化逆行列係数!T23</f>
        <v>0</v>
      </c>
      <c r="U23" s="391">
        <f>U$42*外生化逆行列係数!U23</f>
        <v>0</v>
      </c>
      <c r="V23" s="391">
        <f>V$42*外生化逆行列係数!V23</f>
        <v>0</v>
      </c>
      <c r="W23" s="391">
        <f>W$42*外生化逆行列係数!W23</f>
        <v>0</v>
      </c>
      <c r="X23" s="391">
        <f>X$42*外生化逆行列係数!X23</f>
        <v>0</v>
      </c>
      <c r="Y23" s="391">
        <f>Y$42*外生化逆行列係数!Y23</f>
        <v>0</v>
      </c>
      <c r="Z23" s="391">
        <f>Z$42*外生化逆行列係数!Z23</f>
        <v>0</v>
      </c>
      <c r="AA23" s="391">
        <f>AA$42*外生化逆行列係数!AA23</f>
        <v>0</v>
      </c>
      <c r="AB23" s="391">
        <f>AB$42*外生化逆行列係数!AB23</f>
        <v>0</v>
      </c>
      <c r="AC23" s="391">
        <f>AC$42*外生化逆行列係数!AC23</f>
        <v>0</v>
      </c>
      <c r="AD23" s="391">
        <f>AD$42*外生化逆行列係数!AD23</f>
        <v>0</v>
      </c>
      <c r="AE23" s="391">
        <f>AE$42*外生化逆行列係数!AE23</f>
        <v>0</v>
      </c>
      <c r="AF23" s="391">
        <f>AF$42*外生化逆行列係数!AF23</f>
        <v>0</v>
      </c>
      <c r="AG23" s="391">
        <f>AG$42*外生化逆行列係数!AG23</f>
        <v>0</v>
      </c>
      <c r="AH23" s="391">
        <f>AH$42*外生化逆行列係数!AH23</f>
        <v>0</v>
      </c>
      <c r="AI23" s="391">
        <f>AI$42*外生化逆行列係数!AI23</f>
        <v>0</v>
      </c>
      <c r="AJ23" s="391">
        <f>AJ$42*外生化逆行列係数!AJ23</f>
        <v>0</v>
      </c>
      <c r="AK23" s="391">
        <f>AK$42*外生化逆行列係数!AK23</f>
        <v>0</v>
      </c>
      <c r="AL23" s="392">
        <f>AL$42*外生化逆行列係数!AL23</f>
        <v>0</v>
      </c>
      <c r="AM23" s="397">
        <f t="shared" si="0"/>
        <v>0</v>
      </c>
    </row>
    <row r="24" spans="1:39" ht="15" customHeight="1" x14ac:dyDescent="0.15">
      <c r="A24" s="102">
        <v>46</v>
      </c>
      <c r="B24" s="41" t="s">
        <v>20</v>
      </c>
      <c r="C24" s="387">
        <f>C$42*外生化逆行列係数!C24</f>
        <v>0</v>
      </c>
      <c r="D24" s="388">
        <f>D$42*外生化逆行列係数!D24</f>
        <v>0</v>
      </c>
      <c r="E24" s="388">
        <f>E$42*外生化逆行列係数!E24</f>
        <v>0</v>
      </c>
      <c r="F24" s="388">
        <f>F$42*外生化逆行列係数!F24</f>
        <v>0</v>
      </c>
      <c r="G24" s="388">
        <f>G$42*外生化逆行列係数!G24</f>
        <v>0</v>
      </c>
      <c r="H24" s="388">
        <f>H$42*外生化逆行列係数!H24</f>
        <v>0</v>
      </c>
      <c r="I24" s="388">
        <f>I$42*外生化逆行列係数!I24</f>
        <v>0</v>
      </c>
      <c r="J24" s="388">
        <f>J$42*外生化逆行列係数!J24</f>
        <v>0</v>
      </c>
      <c r="K24" s="388">
        <f>K$42*外生化逆行列係数!K24</f>
        <v>0</v>
      </c>
      <c r="L24" s="388">
        <f>L$42*外生化逆行列係数!L24</f>
        <v>0</v>
      </c>
      <c r="M24" s="388">
        <f>M$42*外生化逆行列係数!M24</f>
        <v>0</v>
      </c>
      <c r="N24" s="388">
        <f>N$42*外生化逆行列係数!N24</f>
        <v>0</v>
      </c>
      <c r="O24" s="388">
        <f>O$42*外生化逆行列係数!O24</f>
        <v>0</v>
      </c>
      <c r="P24" s="388">
        <f>P$42*外生化逆行列係数!P24</f>
        <v>0</v>
      </c>
      <c r="Q24" s="388">
        <f>Q$42*外生化逆行列係数!Q24</f>
        <v>0</v>
      </c>
      <c r="R24" s="388">
        <f>R$42*外生化逆行列係数!R24</f>
        <v>0</v>
      </c>
      <c r="S24" s="388">
        <f>S$42*外生化逆行列係数!S24</f>
        <v>0</v>
      </c>
      <c r="T24" s="388">
        <f>T$42*外生化逆行列係数!T24</f>
        <v>0</v>
      </c>
      <c r="U24" s="388">
        <f>U$42*外生化逆行列係数!U24</f>
        <v>0</v>
      </c>
      <c r="V24" s="388">
        <f>V$42*外生化逆行列係数!V24</f>
        <v>0</v>
      </c>
      <c r="W24" s="388">
        <f>W$42*外生化逆行列係数!W24</f>
        <v>0</v>
      </c>
      <c r="X24" s="388">
        <f>X$42*外生化逆行列係数!X24</f>
        <v>0</v>
      </c>
      <c r="Y24" s="388">
        <f>Y$42*外生化逆行列係数!Y24</f>
        <v>0</v>
      </c>
      <c r="Z24" s="388">
        <f>Z$42*外生化逆行列係数!Z24</f>
        <v>0</v>
      </c>
      <c r="AA24" s="388">
        <f>AA$42*外生化逆行列係数!AA24</f>
        <v>0</v>
      </c>
      <c r="AB24" s="388">
        <f>AB$42*外生化逆行列係数!AB24</f>
        <v>0</v>
      </c>
      <c r="AC24" s="388">
        <f>AC$42*外生化逆行列係数!AC24</f>
        <v>0</v>
      </c>
      <c r="AD24" s="388">
        <f>AD$42*外生化逆行列係数!AD24</f>
        <v>0</v>
      </c>
      <c r="AE24" s="388">
        <f>AE$42*外生化逆行列係数!AE24</f>
        <v>0</v>
      </c>
      <c r="AF24" s="388">
        <f>AF$42*外生化逆行列係数!AF24</f>
        <v>0</v>
      </c>
      <c r="AG24" s="388">
        <f>AG$42*外生化逆行列係数!AG24</f>
        <v>0</v>
      </c>
      <c r="AH24" s="388">
        <f>AH$42*外生化逆行列係数!AH24</f>
        <v>0</v>
      </c>
      <c r="AI24" s="388">
        <f>AI$42*外生化逆行列係数!AI24</f>
        <v>0</v>
      </c>
      <c r="AJ24" s="388">
        <f>AJ$42*外生化逆行列係数!AJ24</f>
        <v>0</v>
      </c>
      <c r="AK24" s="388">
        <f>AK$42*外生化逆行列係数!AK24</f>
        <v>0</v>
      </c>
      <c r="AL24" s="389">
        <f>AL$42*外生化逆行列係数!AL24</f>
        <v>0</v>
      </c>
      <c r="AM24" s="398">
        <f t="shared" si="0"/>
        <v>0</v>
      </c>
    </row>
    <row r="25" spans="1:39" ht="15" customHeight="1" x14ac:dyDescent="0.15">
      <c r="A25" s="102">
        <v>47</v>
      </c>
      <c r="B25" s="41" t="s">
        <v>187</v>
      </c>
      <c r="C25" s="387">
        <f>C$42*外生化逆行列係数!C25</f>
        <v>0</v>
      </c>
      <c r="D25" s="388">
        <f>D$42*外生化逆行列係数!D25</f>
        <v>0</v>
      </c>
      <c r="E25" s="388">
        <f>E$42*外生化逆行列係数!E25</f>
        <v>0</v>
      </c>
      <c r="F25" s="388">
        <f>F$42*外生化逆行列係数!F25</f>
        <v>0</v>
      </c>
      <c r="G25" s="388">
        <f>G$42*外生化逆行列係数!G25</f>
        <v>0</v>
      </c>
      <c r="H25" s="388">
        <f>H$42*外生化逆行列係数!H25</f>
        <v>0</v>
      </c>
      <c r="I25" s="388">
        <f>I$42*外生化逆行列係数!I25</f>
        <v>0</v>
      </c>
      <c r="J25" s="388">
        <f>J$42*外生化逆行列係数!J25</f>
        <v>0</v>
      </c>
      <c r="K25" s="388">
        <f>K$42*外生化逆行列係数!K25</f>
        <v>0</v>
      </c>
      <c r="L25" s="388">
        <f>L$42*外生化逆行列係数!L25</f>
        <v>0</v>
      </c>
      <c r="M25" s="388">
        <f>M$42*外生化逆行列係数!M25</f>
        <v>0</v>
      </c>
      <c r="N25" s="388">
        <f>N$42*外生化逆行列係数!N25</f>
        <v>0</v>
      </c>
      <c r="O25" s="388">
        <f>O$42*外生化逆行列係数!O25</f>
        <v>0</v>
      </c>
      <c r="P25" s="388">
        <f>P$42*外生化逆行列係数!P25</f>
        <v>0</v>
      </c>
      <c r="Q25" s="388">
        <f>Q$42*外生化逆行列係数!Q25</f>
        <v>0</v>
      </c>
      <c r="R25" s="388">
        <f>R$42*外生化逆行列係数!R25</f>
        <v>0</v>
      </c>
      <c r="S25" s="388">
        <f>S$42*外生化逆行列係数!S25</f>
        <v>0</v>
      </c>
      <c r="T25" s="388">
        <f>T$42*外生化逆行列係数!T25</f>
        <v>0</v>
      </c>
      <c r="U25" s="388">
        <f>U$42*外生化逆行列係数!U25</f>
        <v>0</v>
      </c>
      <c r="V25" s="388">
        <f>V$42*外生化逆行列係数!V25</f>
        <v>0</v>
      </c>
      <c r="W25" s="388">
        <f>W$42*外生化逆行列係数!W25</f>
        <v>0</v>
      </c>
      <c r="X25" s="388">
        <f>X$42*外生化逆行列係数!X25</f>
        <v>0</v>
      </c>
      <c r="Y25" s="388">
        <f>Y$42*外生化逆行列係数!Y25</f>
        <v>0</v>
      </c>
      <c r="Z25" s="388">
        <f>Z$42*外生化逆行列係数!Z25</f>
        <v>0</v>
      </c>
      <c r="AA25" s="388">
        <f>AA$42*外生化逆行列係数!AA25</f>
        <v>0</v>
      </c>
      <c r="AB25" s="388">
        <f>AB$42*外生化逆行列係数!AB25</f>
        <v>0</v>
      </c>
      <c r="AC25" s="388">
        <f>AC$42*外生化逆行列係数!AC25</f>
        <v>0</v>
      </c>
      <c r="AD25" s="388">
        <f>AD$42*外生化逆行列係数!AD25</f>
        <v>0</v>
      </c>
      <c r="AE25" s="388">
        <f>AE$42*外生化逆行列係数!AE25</f>
        <v>0</v>
      </c>
      <c r="AF25" s="388">
        <f>AF$42*外生化逆行列係数!AF25</f>
        <v>0</v>
      </c>
      <c r="AG25" s="388">
        <f>AG$42*外生化逆行列係数!AG25</f>
        <v>0</v>
      </c>
      <c r="AH25" s="388">
        <f>AH$42*外生化逆行列係数!AH25</f>
        <v>0</v>
      </c>
      <c r="AI25" s="388">
        <f>AI$42*外生化逆行列係数!AI25</f>
        <v>0</v>
      </c>
      <c r="AJ25" s="388">
        <f>AJ$42*外生化逆行列係数!AJ25</f>
        <v>0</v>
      </c>
      <c r="AK25" s="388">
        <f>AK$42*外生化逆行列係数!AK25</f>
        <v>0</v>
      </c>
      <c r="AL25" s="389">
        <f>AL$42*外生化逆行列係数!AL25</f>
        <v>0</v>
      </c>
      <c r="AM25" s="397">
        <f t="shared" si="0"/>
        <v>0</v>
      </c>
    </row>
    <row r="26" spans="1:39" ht="15" customHeight="1" x14ac:dyDescent="0.15">
      <c r="A26" s="102">
        <v>48</v>
      </c>
      <c r="B26" s="41" t="s">
        <v>188</v>
      </c>
      <c r="C26" s="387">
        <f>C$42*外生化逆行列係数!C26</f>
        <v>0</v>
      </c>
      <c r="D26" s="388">
        <f>D$42*外生化逆行列係数!D26</f>
        <v>0</v>
      </c>
      <c r="E26" s="388">
        <f>E$42*外生化逆行列係数!E26</f>
        <v>0</v>
      </c>
      <c r="F26" s="388">
        <f>F$42*外生化逆行列係数!F26</f>
        <v>0</v>
      </c>
      <c r="G26" s="388">
        <f>G$42*外生化逆行列係数!G26</f>
        <v>0</v>
      </c>
      <c r="H26" s="388">
        <f>H$42*外生化逆行列係数!H26</f>
        <v>0</v>
      </c>
      <c r="I26" s="388">
        <f>I$42*外生化逆行列係数!I26</f>
        <v>0</v>
      </c>
      <c r="J26" s="388">
        <f>J$42*外生化逆行列係数!J26</f>
        <v>0</v>
      </c>
      <c r="K26" s="388">
        <f>K$42*外生化逆行列係数!K26</f>
        <v>0</v>
      </c>
      <c r="L26" s="388">
        <f>L$42*外生化逆行列係数!L26</f>
        <v>0</v>
      </c>
      <c r="M26" s="388">
        <f>M$42*外生化逆行列係数!M26</f>
        <v>0</v>
      </c>
      <c r="N26" s="388">
        <f>N$42*外生化逆行列係数!N26</f>
        <v>0</v>
      </c>
      <c r="O26" s="388">
        <f>O$42*外生化逆行列係数!O26</f>
        <v>0</v>
      </c>
      <c r="P26" s="388">
        <f>P$42*外生化逆行列係数!P26</f>
        <v>0</v>
      </c>
      <c r="Q26" s="388">
        <f>Q$42*外生化逆行列係数!Q26</f>
        <v>0</v>
      </c>
      <c r="R26" s="388">
        <f>R$42*外生化逆行列係数!R26</f>
        <v>0</v>
      </c>
      <c r="S26" s="388">
        <f>S$42*外生化逆行列係数!S26</f>
        <v>0</v>
      </c>
      <c r="T26" s="388">
        <f>T$42*外生化逆行列係数!T26</f>
        <v>0</v>
      </c>
      <c r="U26" s="388">
        <f>U$42*外生化逆行列係数!U26</f>
        <v>0</v>
      </c>
      <c r="V26" s="388">
        <f>V$42*外生化逆行列係数!V26</f>
        <v>0</v>
      </c>
      <c r="W26" s="388">
        <f>W$42*外生化逆行列係数!W26</f>
        <v>0</v>
      </c>
      <c r="X26" s="388">
        <f>X$42*外生化逆行列係数!X26</f>
        <v>0</v>
      </c>
      <c r="Y26" s="388">
        <f>Y$42*外生化逆行列係数!Y26</f>
        <v>0</v>
      </c>
      <c r="Z26" s="388">
        <f>Z$42*外生化逆行列係数!Z26</f>
        <v>0</v>
      </c>
      <c r="AA26" s="388">
        <f>AA$42*外生化逆行列係数!AA26</f>
        <v>0</v>
      </c>
      <c r="AB26" s="388">
        <f>AB$42*外生化逆行列係数!AB26</f>
        <v>0</v>
      </c>
      <c r="AC26" s="388">
        <f>AC$42*外生化逆行列係数!AC26</f>
        <v>0</v>
      </c>
      <c r="AD26" s="388">
        <f>AD$42*外生化逆行列係数!AD26</f>
        <v>0</v>
      </c>
      <c r="AE26" s="388">
        <f>AE$42*外生化逆行列係数!AE26</f>
        <v>0</v>
      </c>
      <c r="AF26" s="388">
        <f>AF$42*外生化逆行列係数!AF26</f>
        <v>0</v>
      </c>
      <c r="AG26" s="388">
        <f>AG$42*外生化逆行列係数!AG26</f>
        <v>0</v>
      </c>
      <c r="AH26" s="388">
        <f>AH$42*外生化逆行列係数!AH26</f>
        <v>0</v>
      </c>
      <c r="AI26" s="388">
        <f>AI$42*外生化逆行列係数!AI26</f>
        <v>0</v>
      </c>
      <c r="AJ26" s="388">
        <f>AJ$42*外生化逆行列係数!AJ26</f>
        <v>0</v>
      </c>
      <c r="AK26" s="388">
        <f>AK$42*外生化逆行列係数!AK26</f>
        <v>0</v>
      </c>
      <c r="AL26" s="389">
        <f>AL$42*外生化逆行列係数!AL26</f>
        <v>0</v>
      </c>
      <c r="AM26" s="397">
        <f t="shared" si="0"/>
        <v>0</v>
      </c>
    </row>
    <row r="27" spans="1:39" ht="15" customHeight="1" x14ac:dyDescent="0.15">
      <c r="A27" s="102">
        <v>51</v>
      </c>
      <c r="B27" s="41" t="s">
        <v>21</v>
      </c>
      <c r="C27" s="387">
        <f>C$42*外生化逆行列係数!C27</f>
        <v>0</v>
      </c>
      <c r="D27" s="388">
        <f>D$42*外生化逆行列係数!D27</f>
        <v>0</v>
      </c>
      <c r="E27" s="388">
        <f>E$42*外生化逆行列係数!E27</f>
        <v>0</v>
      </c>
      <c r="F27" s="388">
        <f>F$42*外生化逆行列係数!F27</f>
        <v>0</v>
      </c>
      <c r="G27" s="388">
        <f>G$42*外生化逆行列係数!G27</f>
        <v>0</v>
      </c>
      <c r="H27" s="388">
        <f>H$42*外生化逆行列係数!H27</f>
        <v>0</v>
      </c>
      <c r="I27" s="388">
        <f>I$42*外生化逆行列係数!I27</f>
        <v>0</v>
      </c>
      <c r="J27" s="388">
        <f>J$42*外生化逆行列係数!J27</f>
        <v>0</v>
      </c>
      <c r="K27" s="388">
        <f>K$42*外生化逆行列係数!K27</f>
        <v>0</v>
      </c>
      <c r="L27" s="388">
        <f>L$42*外生化逆行列係数!L27</f>
        <v>0</v>
      </c>
      <c r="M27" s="388">
        <f>M$42*外生化逆行列係数!M27</f>
        <v>0</v>
      </c>
      <c r="N27" s="388">
        <f>N$42*外生化逆行列係数!N27</f>
        <v>0</v>
      </c>
      <c r="O27" s="388">
        <f>O$42*外生化逆行列係数!O27</f>
        <v>0</v>
      </c>
      <c r="P27" s="388">
        <f>P$42*外生化逆行列係数!P27</f>
        <v>0</v>
      </c>
      <c r="Q27" s="388">
        <f>Q$42*外生化逆行列係数!Q27</f>
        <v>0</v>
      </c>
      <c r="R27" s="388">
        <f>R$42*外生化逆行列係数!R27</f>
        <v>0</v>
      </c>
      <c r="S27" s="388">
        <f>S$42*外生化逆行列係数!S27</f>
        <v>0</v>
      </c>
      <c r="T27" s="388">
        <f>T$42*外生化逆行列係数!T27</f>
        <v>0</v>
      </c>
      <c r="U27" s="388">
        <f>U$42*外生化逆行列係数!U27</f>
        <v>0</v>
      </c>
      <c r="V27" s="388">
        <f>V$42*外生化逆行列係数!V27</f>
        <v>0</v>
      </c>
      <c r="W27" s="388">
        <f>W$42*外生化逆行列係数!W27</f>
        <v>0</v>
      </c>
      <c r="X27" s="388">
        <f>X$42*外生化逆行列係数!X27</f>
        <v>0</v>
      </c>
      <c r="Y27" s="388">
        <f>Y$42*外生化逆行列係数!Y27</f>
        <v>0</v>
      </c>
      <c r="Z27" s="388">
        <f>Z$42*外生化逆行列係数!Z27</f>
        <v>0</v>
      </c>
      <c r="AA27" s="388">
        <f>AA$42*外生化逆行列係数!AA27</f>
        <v>0</v>
      </c>
      <c r="AB27" s="388">
        <f>AB$42*外生化逆行列係数!AB27</f>
        <v>0</v>
      </c>
      <c r="AC27" s="388">
        <f>AC$42*外生化逆行列係数!AC27</f>
        <v>0</v>
      </c>
      <c r="AD27" s="388">
        <f>AD$42*外生化逆行列係数!AD27</f>
        <v>0</v>
      </c>
      <c r="AE27" s="388">
        <f>AE$42*外生化逆行列係数!AE27</f>
        <v>0</v>
      </c>
      <c r="AF27" s="388">
        <f>AF$42*外生化逆行列係数!AF27</f>
        <v>0</v>
      </c>
      <c r="AG27" s="388">
        <f>AG$42*外生化逆行列係数!AG27</f>
        <v>0</v>
      </c>
      <c r="AH27" s="388">
        <f>AH$42*外生化逆行列係数!AH27</f>
        <v>0</v>
      </c>
      <c r="AI27" s="388">
        <f>AI$42*外生化逆行列係数!AI27</f>
        <v>0</v>
      </c>
      <c r="AJ27" s="388">
        <f>AJ$42*外生化逆行列係数!AJ27</f>
        <v>0</v>
      </c>
      <c r="AK27" s="388">
        <f>AK$42*外生化逆行列係数!AK27</f>
        <v>0</v>
      </c>
      <c r="AL27" s="389">
        <f>AL$42*外生化逆行列係数!AL27</f>
        <v>0</v>
      </c>
      <c r="AM27" s="397">
        <f t="shared" si="0"/>
        <v>0</v>
      </c>
    </row>
    <row r="28" spans="1:39" ht="15" customHeight="1" x14ac:dyDescent="0.15">
      <c r="A28" s="103">
        <v>53</v>
      </c>
      <c r="B28" s="42" t="s">
        <v>22</v>
      </c>
      <c r="C28" s="390">
        <f>C$42*外生化逆行列係数!C28</f>
        <v>0</v>
      </c>
      <c r="D28" s="391">
        <f>D$42*外生化逆行列係数!D28</f>
        <v>0</v>
      </c>
      <c r="E28" s="391">
        <f>E$42*外生化逆行列係数!E28</f>
        <v>0</v>
      </c>
      <c r="F28" s="391">
        <f>F$42*外生化逆行列係数!F28</f>
        <v>0</v>
      </c>
      <c r="G28" s="391">
        <f>G$42*外生化逆行列係数!G28</f>
        <v>0</v>
      </c>
      <c r="H28" s="391">
        <f>H$42*外生化逆行列係数!H28</f>
        <v>0</v>
      </c>
      <c r="I28" s="391">
        <f>I$42*外生化逆行列係数!I28</f>
        <v>0</v>
      </c>
      <c r="J28" s="391">
        <f>J$42*外生化逆行列係数!J28</f>
        <v>0</v>
      </c>
      <c r="K28" s="391">
        <f>K$42*外生化逆行列係数!K28</f>
        <v>0</v>
      </c>
      <c r="L28" s="391">
        <f>L$42*外生化逆行列係数!L28</f>
        <v>0</v>
      </c>
      <c r="M28" s="391">
        <f>M$42*外生化逆行列係数!M28</f>
        <v>0</v>
      </c>
      <c r="N28" s="391">
        <f>N$42*外生化逆行列係数!N28</f>
        <v>0</v>
      </c>
      <c r="O28" s="391">
        <f>O$42*外生化逆行列係数!O28</f>
        <v>0</v>
      </c>
      <c r="P28" s="391">
        <f>P$42*外生化逆行列係数!P28</f>
        <v>0</v>
      </c>
      <c r="Q28" s="391">
        <f>Q$42*外生化逆行列係数!Q28</f>
        <v>0</v>
      </c>
      <c r="R28" s="391">
        <f>R$42*外生化逆行列係数!R28</f>
        <v>0</v>
      </c>
      <c r="S28" s="391">
        <f>S$42*外生化逆行列係数!S28</f>
        <v>0</v>
      </c>
      <c r="T28" s="391">
        <f>T$42*外生化逆行列係数!T28</f>
        <v>0</v>
      </c>
      <c r="U28" s="391">
        <f>U$42*外生化逆行列係数!U28</f>
        <v>0</v>
      </c>
      <c r="V28" s="391">
        <f>V$42*外生化逆行列係数!V28</f>
        <v>0</v>
      </c>
      <c r="W28" s="391">
        <f>W$42*外生化逆行列係数!W28</f>
        <v>0</v>
      </c>
      <c r="X28" s="391">
        <f>X$42*外生化逆行列係数!X28</f>
        <v>0</v>
      </c>
      <c r="Y28" s="391">
        <f>Y$42*外生化逆行列係数!Y28</f>
        <v>0</v>
      </c>
      <c r="Z28" s="391">
        <f>Z$42*外生化逆行列係数!Z28</f>
        <v>0</v>
      </c>
      <c r="AA28" s="391">
        <f>AA$42*外生化逆行列係数!AA28</f>
        <v>0</v>
      </c>
      <c r="AB28" s="391">
        <f>AB$42*外生化逆行列係数!AB28</f>
        <v>0</v>
      </c>
      <c r="AC28" s="391">
        <f>AC$42*外生化逆行列係数!AC28</f>
        <v>0</v>
      </c>
      <c r="AD28" s="391">
        <f>AD$42*外生化逆行列係数!AD28</f>
        <v>0</v>
      </c>
      <c r="AE28" s="391">
        <f>AE$42*外生化逆行列係数!AE28</f>
        <v>0</v>
      </c>
      <c r="AF28" s="391">
        <f>AF$42*外生化逆行列係数!AF28</f>
        <v>0</v>
      </c>
      <c r="AG28" s="391">
        <f>AG$42*外生化逆行列係数!AG28</f>
        <v>0</v>
      </c>
      <c r="AH28" s="391">
        <f>AH$42*外生化逆行列係数!AH28</f>
        <v>0</v>
      </c>
      <c r="AI28" s="391">
        <f>AI$42*外生化逆行列係数!AI28</f>
        <v>0</v>
      </c>
      <c r="AJ28" s="391">
        <f>AJ$42*外生化逆行列係数!AJ28</f>
        <v>0</v>
      </c>
      <c r="AK28" s="391">
        <f>AK$42*外生化逆行列係数!AK28</f>
        <v>0</v>
      </c>
      <c r="AL28" s="392">
        <f>AL$42*外生化逆行列係数!AL28</f>
        <v>0</v>
      </c>
      <c r="AM28" s="399">
        <f t="shared" si="0"/>
        <v>0</v>
      </c>
    </row>
    <row r="29" spans="1:39" ht="15" customHeight="1" x14ac:dyDescent="0.15">
      <c r="A29" s="102">
        <v>55</v>
      </c>
      <c r="B29" s="41" t="s">
        <v>23</v>
      </c>
      <c r="C29" s="387">
        <f>C$42*外生化逆行列係数!C29</f>
        <v>0</v>
      </c>
      <c r="D29" s="388">
        <f>D$42*外生化逆行列係数!D29</f>
        <v>0</v>
      </c>
      <c r="E29" s="388">
        <f>E$42*外生化逆行列係数!E29</f>
        <v>0</v>
      </c>
      <c r="F29" s="388">
        <f>F$42*外生化逆行列係数!F29</f>
        <v>0</v>
      </c>
      <c r="G29" s="388">
        <f>G$42*外生化逆行列係数!G29</f>
        <v>0</v>
      </c>
      <c r="H29" s="388">
        <f>H$42*外生化逆行列係数!H29</f>
        <v>0</v>
      </c>
      <c r="I29" s="388">
        <f>I$42*外生化逆行列係数!I29</f>
        <v>0</v>
      </c>
      <c r="J29" s="388">
        <f>J$42*外生化逆行列係数!J29</f>
        <v>0</v>
      </c>
      <c r="K29" s="388">
        <f>K$42*外生化逆行列係数!K29</f>
        <v>0</v>
      </c>
      <c r="L29" s="388">
        <f>L$42*外生化逆行列係数!L29</f>
        <v>0</v>
      </c>
      <c r="M29" s="388">
        <f>M$42*外生化逆行列係数!M29</f>
        <v>0</v>
      </c>
      <c r="N29" s="388">
        <f>N$42*外生化逆行列係数!N29</f>
        <v>0</v>
      </c>
      <c r="O29" s="388">
        <f>O$42*外生化逆行列係数!O29</f>
        <v>0</v>
      </c>
      <c r="P29" s="388">
        <f>P$42*外生化逆行列係数!P29</f>
        <v>0</v>
      </c>
      <c r="Q29" s="388">
        <f>Q$42*外生化逆行列係数!Q29</f>
        <v>0</v>
      </c>
      <c r="R29" s="388">
        <f>R$42*外生化逆行列係数!R29</f>
        <v>0</v>
      </c>
      <c r="S29" s="388">
        <f>S$42*外生化逆行列係数!S29</f>
        <v>0</v>
      </c>
      <c r="T29" s="388">
        <f>T$42*外生化逆行列係数!T29</f>
        <v>0</v>
      </c>
      <c r="U29" s="388">
        <f>U$42*外生化逆行列係数!U29</f>
        <v>0</v>
      </c>
      <c r="V29" s="388">
        <f>V$42*外生化逆行列係数!V29</f>
        <v>0</v>
      </c>
      <c r="W29" s="388">
        <f>W$42*外生化逆行列係数!W29</f>
        <v>0</v>
      </c>
      <c r="X29" s="388">
        <f>X$42*外生化逆行列係数!X29</f>
        <v>0</v>
      </c>
      <c r="Y29" s="388">
        <f>Y$42*外生化逆行列係数!Y29</f>
        <v>0</v>
      </c>
      <c r="Z29" s="388">
        <f>Z$42*外生化逆行列係数!Z29</f>
        <v>0</v>
      </c>
      <c r="AA29" s="388">
        <f>AA$42*外生化逆行列係数!AA29</f>
        <v>0</v>
      </c>
      <c r="AB29" s="388">
        <f>AB$42*外生化逆行列係数!AB29</f>
        <v>0</v>
      </c>
      <c r="AC29" s="388">
        <f>AC$42*外生化逆行列係数!AC29</f>
        <v>0</v>
      </c>
      <c r="AD29" s="388">
        <f>AD$42*外生化逆行列係数!AD29</f>
        <v>0</v>
      </c>
      <c r="AE29" s="388">
        <f>AE$42*外生化逆行列係数!AE29</f>
        <v>0</v>
      </c>
      <c r="AF29" s="388">
        <f>AF$42*外生化逆行列係数!AF29</f>
        <v>0</v>
      </c>
      <c r="AG29" s="388">
        <f>AG$42*外生化逆行列係数!AG29</f>
        <v>0</v>
      </c>
      <c r="AH29" s="388">
        <f>AH$42*外生化逆行列係数!AH29</f>
        <v>0</v>
      </c>
      <c r="AI29" s="388">
        <f>AI$42*外生化逆行列係数!AI29</f>
        <v>0</v>
      </c>
      <c r="AJ29" s="388">
        <f>AJ$42*外生化逆行列係数!AJ29</f>
        <v>0</v>
      </c>
      <c r="AK29" s="388">
        <f>AK$42*外生化逆行列係数!AK29</f>
        <v>0</v>
      </c>
      <c r="AL29" s="389">
        <f>AL$42*外生化逆行列係数!AL29</f>
        <v>0</v>
      </c>
      <c r="AM29" s="397">
        <f t="shared" si="0"/>
        <v>0</v>
      </c>
    </row>
    <row r="30" spans="1:39" ht="15" customHeight="1" x14ac:dyDescent="0.15">
      <c r="A30" s="102">
        <v>57</v>
      </c>
      <c r="B30" s="41" t="s">
        <v>197</v>
      </c>
      <c r="C30" s="387">
        <f>C$42*外生化逆行列係数!C30</f>
        <v>0</v>
      </c>
      <c r="D30" s="388">
        <f>D$42*外生化逆行列係数!D30</f>
        <v>0</v>
      </c>
      <c r="E30" s="388">
        <f>E$42*外生化逆行列係数!E30</f>
        <v>0</v>
      </c>
      <c r="F30" s="388">
        <f>F$42*外生化逆行列係数!F30</f>
        <v>0</v>
      </c>
      <c r="G30" s="388">
        <f>G$42*外生化逆行列係数!G30</f>
        <v>0</v>
      </c>
      <c r="H30" s="388">
        <f>H$42*外生化逆行列係数!H30</f>
        <v>0</v>
      </c>
      <c r="I30" s="388">
        <f>I$42*外生化逆行列係数!I30</f>
        <v>0</v>
      </c>
      <c r="J30" s="388">
        <f>J$42*外生化逆行列係数!J30</f>
        <v>0</v>
      </c>
      <c r="K30" s="388">
        <f>K$42*外生化逆行列係数!K30</f>
        <v>0</v>
      </c>
      <c r="L30" s="388">
        <f>L$42*外生化逆行列係数!L30</f>
        <v>0</v>
      </c>
      <c r="M30" s="388">
        <f>M$42*外生化逆行列係数!M30</f>
        <v>0</v>
      </c>
      <c r="N30" s="388">
        <f>N$42*外生化逆行列係数!N30</f>
        <v>0</v>
      </c>
      <c r="O30" s="388">
        <f>O$42*外生化逆行列係数!O30</f>
        <v>0</v>
      </c>
      <c r="P30" s="388">
        <f>P$42*外生化逆行列係数!P30</f>
        <v>0</v>
      </c>
      <c r="Q30" s="388">
        <f>Q$42*外生化逆行列係数!Q30</f>
        <v>0</v>
      </c>
      <c r="R30" s="388">
        <f>R$42*外生化逆行列係数!R30</f>
        <v>0</v>
      </c>
      <c r="S30" s="388">
        <f>S$42*外生化逆行列係数!S30</f>
        <v>0</v>
      </c>
      <c r="T30" s="388">
        <f>T$42*外生化逆行列係数!T30</f>
        <v>0</v>
      </c>
      <c r="U30" s="388">
        <f>U$42*外生化逆行列係数!U30</f>
        <v>0</v>
      </c>
      <c r="V30" s="388">
        <f>V$42*外生化逆行列係数!V30</f>
        <v>0</v>
      </c>
      <c r="W30" s="388">
        <f>W$42*外生化逆行列係数!W30</f>
        <v>0</v>
      </c>
      <c r="X30" s="388">
        <f>X$42*外生化逆行列係数!X30</f>
        <v>0</v>
      </c>
      <c r="Y30" s="388">
        <f>Y$42*外生化逆行列係数!Y30</f>
        <v>0</v>
      </c>
      <c r="Z30" s="388">
        <f>Z$42*外生化逆行列係数!Z30</f>
        <v>0</v>
      </c>
      <c r="AA30" s="388">
        <f>AA$42*外生化逆行列係数!AA30</f>
        <v>0</v>
      </c>
      <c r="AB30" s="388">
        <f>AB$42*外生化逆行列係数!AB30</f>
        <v>0</v>
      </c>
      <c r="AC30" s="388">
        <f>AC$42*外生化逆行列係数!AC30</f>
        <v>0</v>
      </c>
      <c r="AD30" s="388">
        <f>AD$42*外生化逆行列係数!AD30</f>
        <v>0</v>
      </c>
      <c r="AE30" s="388">
        <f>AE$42*外生化逆行列係数!AE30</f>
        <v>0</v>
      </c>
      <c r="AF30" s="388">
        <f>AF$42*外生化逆行列係数!AF30</f>
        <v>0</v>
      </c>
      <c r="AG30" s="388">
        <f>AG$42*外生化逆行列係数!AG30</f>
        <v>0</v>
      </c>
      <c r="AH30" s="388">
        <f>AH$42*外生化逆行列係数!AH30</f>
        <v>0</v>
      </c>
      <c r="AI30" s="388">
        <f>AI$42*外生化逆行列係数!AI30</f>
        <v>0</v>
      </c>
      <c r="AJ30" s="388">
        <f>AJ$42*外生化逆行列係数!AJ30</f>
        <v>0</v>
      </c>
      <c r="AK30" s="388">
        <f>AK$42*外生化逆行列係数!AK30</f>
        <v>0</v>
      </c>
      <c r="AL30" s="389">
        <f>AL$42*外生化逆行列係数!AL30</f>
        <v>0</v>
      </c>
      <c r="AM30" s="397">
        <f t="shared" si="0"/>
        <v>0</v>
      </c>
    </row>
    <row r="31" spans="1:39" ht="15" customHeight="1" x14ac:dyDescent="0.15">
      <c r="A31" s="102">
        <v>59</v>
      </c>
      <c r="B31" s="41" t="s">
        <v>25</v>
      </c>
      <c r="C31" s="387">
        <f>C$42*外生化逆行列係数!C31</f>
        <v>0</v>
      </c>
      <c r="D31" s="388">
        <f>D$42*外生化逆行列係数!D31</f>
        <v>0</v>
      </c>
      <c r="E31" s="388">
        <f>E$42*外生化逆行列係数!E31</f>
        <v>0</v>
      </c>
      <c r="F31" s="388">
        <f>F$42*外生化逆行列係数!F31</f>
        <v>0</v>
      </c>
      <c r="G31" s="388">
        <f>G$42*外生化逆行列係数!G31</f>
        <v>0</v>
      </c>
      <c r="H31" s="388">
        <f>H$42*外生化逆行列係数!H31</f>
        <v>0</v>
      </c>
      <c r="I31" s="388">
        <f>I$42*外生化逆行列係数!I31</f>
        <v>0</v>
      </c>
      <c r="J31" s="388">
        <f>J$42*外生化逆行列係数!J31</f>
        <v>0</v>
      </c>
      <c r="K31" s="388">
        <f>K$42*外生化逆行列係数!K31</f>
        <v>0</v>
      </c>
      <c r="L31" s="388">
        <f>L$42*外生化逆行列係数!L31</f>
        <v>0</v>
      </c>
      <c r="M31" s="388">
        <f>M$42*外生化逆行列係数!M31</f>
        <v>0</v>
      </c>
      <c r="N31" s="388">
        <f>N$42*外生化逆行列係数!N31</f>
        <v>0</v>
      </c>
      <c r="O31" s="388">
        <f>O$42*外生化逆行列係数!O31</f>
        <v>0</v>
      </c>
      <c r="P31" s="388">
        <f>P$42*外生化逆行列係数!P31</f>
        <v>0</v>
      </c>
      <c r="Q31" s="388">
        <f>Q$42*外生化逆行列係数!Q31</f>
        <v>0</v>
      </c>
      <c r="R31" s="388">
        <f>R$42*外生化逆行列係数!R31</f>
        <v>0</v>
      </c>
      <c r="S31" s="388">
        <f>S$42*外生化逆行列係数!S31</f>
        <v>0</v>
      </c>
      <c r="T31" s="388">
        <f>T$42*外生化逆行列係数!T31</f>
        <v>0</v>
      </c>
      <c r="U31" s="388">
        <f>U$42*外生化逆行列係数!U31</f>
        <v>0</v>
      </c>
      <c r="V31" s="388">
        <f>V$42*外生化逆行列係数!V31</f>
        <v>0</v>
      </c>
      <c r="W31" s="388">
        <f>W$42*外生化逆行列係数!W31</f>
        <v>0</v>
      </c>
      <c r="X31" s="388">
        <f>X$42*外生化逆行列係数!X31</f>
        <v>0</v>
      </c>
      <c r="Y31" s="388">
        <f>Y$42*外生化逆行列係数!Y31</f>
        <v>0</v>
      </c>
      <c r="Z31" s="388">
        <f>Z$42*外生化逆行列係数!Z31</f>
        <v>0</v>
      </c>
      <c r="AA31" s="388">
        <f>AA$42*外生化逆行列係数!AA31</f>
        <v>0</v>
      </c>
      <c r="AB31" s="388">
        <f>AB$42*外生化逆行列係数!AB31</f>
        <v>0</v>
      </c>
      <c r="AC31" s="388">
        <f>AC$42*外生化逆行列係数!AC31</f>
        <v>0</v>
      </c>
      <c r="AD31" s="388">
        <f>AD$42*外生化逆行列係数!AD31</f>
        <v>0</v>
      </c>
      <c r="AE31" s="388">
        <f>AE$42*外生化逆行列係数!AE31</f>
        <v>0</v>
      </c>
      <c r="AF31" s="388">
        <f>AF$42*外生化逆行列係数!AF31</f>
        <v>0</v>
      </c>
      <c r="AG31" s="388">
        <f>AG$42*外生化逆行列係数!AG31</f>
        <v>0</v>
      </c>
      <c r="AH31" s="388">
        <f>AH$42*外生化逆行列係数!AH31</f>
        <v>0</v>
      </c>
      <c r="AI31" s="388">
        <f>AI$42*外生化逆行列係数!AI31</f>
        <v>0</v>
      </c>
      <c r="AJ31" s="388">
        <f>AJ$42*外生化逆行列係数!AJ31</f>
        <v>0</v>
      </c>
      <c r="AK31" s="388">
        <f>AK$42*外生化逆行列係数!AK31</f>
        <v>0</v>
      </c>
      <c r="AL31" s="389">
        <f>AL$42*外生化逆行列係数!AL31</f>
        <v>0</v>
      </c>
      <c r="AM31" s="397">
        <f t="shared" si="0"/>
        <v>0</v>
      </c>
    </row>
    <row r="32" spans="1:39" ht="15" customHeight="1" x14ac:dyDescent="0.15">
      <c r="A32" s="102">
        <v>61</v>
      </c>
      <c r="B32" s="41" t="s">
        <v>26</v>
      </c>
      <c r="C32" s="387">
        <f>C$42*外生化逆行列係数!C32</f>
        <v>0</v>
      </c>
      <c r="D32" s="388">
        <f>D$42*外生化逆行列係数!D32</f>
        <v>0</v>
      </c>
      <c r="E32" s="388">
        <f>E$42*外生化逆行列係数!E32</f>
        <v>0</v>
      </c>
      <c r="F32" s="388">
        <f>F$42*外生化逆行列係数!F32</f>
        <v>0</v>
      </c>
      <c r="G32" s="388">
        <f>G$42*外生化逆行列係数!G32</f>
        <v>0</v>
      </c>
      <c r="H32" s="388">
        <f>H$42*外生化逆行列係数!H32</f>
        <v>0</v>
      </c>
      <c r="I32" s="388">
        <f>I$42*外生化逆行列係数!I32</f>
        <v>0</v>
      </c>
      <c r="J32" s="388">
        <f>J$42*外生化逆行列係数!J32</f>
        <v>0</v>
      </c>
      <c r="K32" s="388">
        <f>K$42*外生化逆行列係数!K32</f>
        <v>0</v>
      </c>
      <c r="L32" s="388">
        <f>L$42*外生化逆行列係数!L32</f>
        <v>0</v>
      </c>
      <c r="M32" s="388">
        <f>M$42*外生化逆行列係数!M32</f>
        <v>0</v>
      </c>
      <c r="N32" s="388">
        <f>N$42*外生化逆行列係数!N32</f>
        <v>0</v>
      </c>
      <c r="O32" s="388">
        <f>O$42*外生化逆行列係数!O32</f>
        <v>0</v>
      </c>
      <c r="P32" s="388">
        <f>P$42*外生化逆行列係数!P32</f>
        <v>0</v>
      </c>
      <c r="Q32" s="388">
        <f>Q$42*外生化逆行列係数!Q32</f>
        <v>0</v>
      </c>
      <c r="R32" s="388">
        <f>R$42*外生化逆行列係数!R32</f>
        <v>0</v>
      </c>
      <c r="S32" s="388">
        <f>S$42*外生化逆行列係数!S32</f>
        <v>0</v>
      </c>
      <c r="T32" s="388">
        <f>T$42*外生化逆行列係数!T32</f>
        <v>0</v>
      </c>
      <c r="U32" s="388">
        <f>U$42*外生化逆行列係数!U32</f>
        <v>0</v>
      </c>
      <c r="V32" s="388">
        <f>V$42*外生化逆行列係数!V32</f>
        <v>0</v>
      </c>
      <c r="W32" s="388">
        <f>W$42*外生化逆行列係数!W32</f>
        <v>0</v>
      </c>
      <c r="X32" s="388">
        <f>X$42*外生化逆行列係数!X32</f>
        <v>0</v>
      </c>
      <c r="Y32" s="388">
        <f>Y$42*外生化逆行列係数!Y32</f>
        <v>0</v>
      </c>
      <c r="Z32" s="388">
        <f>Z$42*外生化逆行列係数!Z32</f>
        <v>0</v>
      </c>
      <c r="AA32" s="388">
        <f>AA$42*外生化逆行列係数!AA32</f>
        <v>0</v>
      </c>
      <c r="AB32" s="388">
        <f>AB$42*外生化逆行列係数!AB32</f>
        <v>0</v>
      </c>
      <c r="AC32" s="388">
        <f>AC$42*外生化逆行列係数!AC32</f>
        <v>0</v>
      </c>
      <c r="AD32" s="388">
        <f>AD$42*外生化逆行列係数!AD32</f>
        <v>0</v>
      </c>
      <c r="AE32" s="388">
        <f>AE$42*外生化逆行列係数!AE32</f>
        <v>0</v>
      </c>
      <c r="AF32" s="388">
        <f>AF$42*外生化逆行列係数!AF32</f>
        <v>0</v>
      </c>
      <c r="AG32" s="388">
        <f>AG$42*外生化逆行列係数!AG32</f>
        <v>0</v>
      </c>
      <c r="AH32" s="388">
        <f>AH$42*外生化逆行列係数!AH32</f>
        <v>0</v>
      </c>
      <c r="AI32" s="388">
        <f>AI$42*外生化逆行列係数!AI32</f>
        <v>0</v>
      </c>
      <c r="AJ32" s="388">
        <f>AJ$42*外生化逆行列係数!AJ32</f>
        <v>0</v>
      </c>
      <c r="AK32" s="388">
        <f>AK$42*外生化逆行列係数!AK32</f>
        <v>0</v>
      </c>
      <c r="AL32" s="389">
        <f>AL$42*外生化逆行列係数!AL32</f>
        <v>0</v>
      </c>
      <c r="AM32" s="397">
        <f t="shared" si="0"/>
        <v>0</v>
      </c>
    </row>
    <row r="33" spans="1:39" ht="15" customHeight="1" x14ac:dyDescent="0.15">
      <c r="A33" s="103">
        <v>63</v>
      </c>
      <c r="B33" s="42" t="s">
        <v>27</v>
      </c>
      <c r="C33" s="390">
        <f>C$42*外生化逆行列係数!C33</f>
        <v>0</v>
      </c>
      <c r="D33" s="391">
        <f>D$42*外生化逆行列係数!D33</f>
        <v>0</v>
      </c>
      <c r="E33" s="391">
        <f>E$42*外生化逆行列係数!E33</f>
        <v>0</v>
      </c>
      <c r="F33" s="391">
        <f>F$42*外生化逆行列係数!F33</f>
        <v>0</v>
      </c>
      <c r="G33" s="391">
        <f>G$42*外生化逆行列係数!G33</f>
        <v>0</v>
      </c>
      <c r="H33" s="391">
        <f>H$42*外生化逆行列係数!H33</f>
        <v>0</v>
      </c>
      <c r="I33" s="391">
        <f>I$42*外生化逆行列係数!I33</f>
        <v>0</v>
      </c>
      <c r="J33" s="391">
        <f>J$42*外生化逆行列係数!J33</f>
        <v>0</v>
      </c>
      <c r="K33" s="391">
        <f>K$42*外生化逆行列係数!K33</f>
        <v>0</v>
      </c>
      <c r="L33" s="391">
        <f>L$42*外生化逆行列係数!L33</f>
        <v>0</v>
      </c>
      <c r="M33" s="391">
        <f>M$42*外生化逆行列係数!M33</f>
        <v>0</v>
      </c>
      <c r="N33" s="391">
        <f>N$42*外生化逆行列係数!N33</f>
        <v>0</v>
      </c>
      <c r="O33" s="391">
        <f>O$42*外生化逆行列係数!O33</f>
        <v>0</v>
      </c>
      <c r="P33" s="391">
        <f>P$42*外生化逆行列係数!P33</f>
        <v>0</v>
      </c>
      <c r="Q33" s="391">
        <f>Q$42*外生化逆行列係数!Q33</f>
        <v>0</v>
      </c>
      <c r="R33" s="391">
        <f>R$42*外生化逆行列係数!R33</f>
        <v>0</v>
      </c>
      <c r="S33" s="391">
        <f>S$42*外生化逆行列係数!S33</f>
        <v>0</v>
      </c>
      <c r="T33" s="391">
        <f>T$42*外生化逆行列係数!T33</f>
        <v>0</v>
      </c>
      <c r="U33" s="391">
        <f>U$42*外生化逆行列係数!U33</f>
        <v>0</v>
      </c>
      <c r="V33" s="391">
        <f>V$42*外生化逆行列係数!V33</f>
        <v>0</v>
      </c>
      <c r="W33" s="391">
        <f>W$42*外生化逆行列係数!W33</f>
        <v>0</v>
      </c>
      <c r="X33" s="391">
        <f>X$42*外生化逆行列係数!X33</f>
        <v>0</v>
      </c>
      <c r="Y33" s="391">
        <f>Y$42*外生化逆行列係数!Y33</f>
        <v>0</v>
      </c>
      <c r="Z33" s="391">
        <f>Z$42*外生化逆行列係数!Z33</f>
        <v>0</v>
      </c>
      <c r="AA33" s="391">
        <f>AA$42*外生化逆行列係数!AA33</f>
        <v>0</v>
      </c>
      <c r="AB33" s="391">
        <f>AB$42*外生化逆行列係数!AB33</f>
        <v>0</v>
      </c>
      <c r="AC33" s="391">
        <f>AC$42*外生化逆行列係数!AC33</f>
        <v>0</v>
      </c>
      <c r="AD33" s="391">
        <f>AD$42*外生化逆行列係数!AD33</f>
        <v>0</v>
      </c>
      <c r="AE33" s="391">
        <f>AE$42*外生化逆行列係数!AE33</f>
        <v>0</v>
      </c>
      <c r="AF33" s="391">
        <f>AF$42*外生化逆行列係数!AF33</f>
        <v>0</v>
      </c>
      <c r="AG33" s="391">
        <f>AG$42*外生化逆行列係数!AG33</f>
        <v>0</v>
      </c>
      <c r="AH33" s="391">
        <f>AH$42*外生化逆行列係数!AH33</f>
        <v>0</v>
      </c>
      <c r="AI33" s="391">
        <f>AI$42*外生化逆行列係数!AI33</f>
        <v>0</v>
      </c>
      <c r="AJ33" s="391">
        <f>AJ$42*外生化逆行列係数!AJ33</f>
        <v>0</v>
      </c>
      <c r="AK33" s="391">
        <f>AK$42*外生化逆行列係数!AK33</f>
        <v>0</v>
      </c>
      <c r="AL33" s="392">
        <f>AL$42*外生化逆行列係数!AL33</f>
        <v>0</v>
      </c>
      <c r="AM33" s="399">
        <f t="shared" si="0"/>
        <v>0</v>
      </c>
    </row>
    <row r="34" spans="1:39" ht="15" customHeight="1" x14ac:dyDescent="0.15">
      <c r="A34" s="102">
        <v>64</v>
      </c>
      <c r="B34" s="41" t="s">
        <v>191</v>
      </c>
      <c r="C34" s="387">
        <f>C$42*外生化逆行列係数!C34</f>
        <v>0</v>
      </c>
      <c r="D34" s="388">
        <f>D$42*外生化逆行列係数!D34</f>
        <v>0</v>
      </c>
      <c r="E34" s="388">
        <f>E$42*外生化逆行列係数!E34</f>
        <v>0</v>
      </c>
      <c r="F34" s="388">
        <f>F$42*外生化逆行列係数!F34</f>
        <v>0</v>
      </c>
      <c r="G34" s="388">
        <f>G$42*外生化逆行列係数!G34</f>
        <v>0</v>
      </c>
      <c r="H34" s="388">
        <f>H$42*外生化逆行列係数!H34</f>
        <v>0</v>
      </c>
      <c r="I34" s="388">
        <f>I$42*外生化逆行列係数!I34</f>
        <v>0</v>
      </c>
      <c r="J34" s="388">
        <f>J$42*外生化逆行列係数!J34</f>
        <v>0</v>
      </c>
      <c r="K34" s="388">
        <f>K$42*外生化逆行列係数!K34</f>
        <v>0</v>
      </c>
      <c r="L34" s="388">
        <f>L$42*外生化逆行列係数!L34</f>
        <v>0</v>
      </c>
      <c r="M34" s="388">
        <f>M$42*外生化逆行列係数!M34</f>
        <v>0</v>
      </c>
      <c r="N34" s="388">
        <f>N$42*外生化逆行列係数!N34</f>
        <v>0</v>
      </c>
      <c r="O34" s="388">
        <f>O$42*外生化逆行列係数!O34</f>
        <v>0</v>
      </c>
      <c r="P34" s="388">
        <f>P$42*外生化逆行列係数!P34</f>
        <v>0</v>
      </c>
      <c r="Q34" s="388">
        <f>Q$42*外生化逆行列係数!Q34</f>
        <v>0</v>
      </c>
      <c r="R34" s="388">
        <f>R$42*外生化逆行列係数!R34</f>
        <v>0</v>
      </c>
      <c r="S34" s="388">
        <f>S$42*外生化逆行列係数!S34</f>
        <v>0</v>
      </c>
      <c r="T34" s="388">
        <f>T$42*外生化逆行列係数!T34</f>
        <v>0</v>
      </c>
      <c r="U34" s="388">
        <f>U$42*外生化逆行列係数!U34</f>
        <v>0</v>
      </c>
      <c r="V34" s="388">
        <f>V$42*外生化逆行列係数!V34</f>
        <v>0</v>
      </c>
      <c r="W34" s="388">
        <f>W$42*外生化逆行列係数!W34</f>
        <v>0</v>
      </c>
      <c r="X34" s="388">
        <f>X$42*外生化逆行列係数!X34</f>
        <v>0</v>
      </c>
      <c r="Y34" s="388">
        <f>Y$42*外生化逆行列係数!Y34</f>
        <v>0</v>
      </c>
      <c r="Z34" s="388">
        <f>Z$42*外生化逆行列係数!Z34</f>
        <v>0</v>
      </c>
      <c r="AA34" s="388">
        <f>AA$42*外生化逆行列係数!AA34</f>
        <v>0</v>
      </c>
      <c r="AB34" s="388">
        <f>AB$42*外生化逆行列係数!AB34</f>
        <v>0</v>
      </c>
      <c r="AC34" s="388">
        <f>AC$42*外生化逆行列係数!AC34</f>
        <v>0</v>
      </c>
      <c r="AD34" s="388">
        <f>AD$42*外生化逆行列係数!AD34</f>
        <v>0</v>
      </c>
      <c r="AE34" s="388">
        <f>AE$42*外生化逆行列係数!AE34</f>
        <v>0</v>
      </c>
      <c r="AF34" s="388">
        <f>AF$42*外生化逆行列係数!AF34</f>
        <v>0</v>
      </c>
      <c r="AG34" s="388">
        <f>AG$42*外生化逆行列係数!AG34</f>
        <v>0</v>
      </c>
      <c r="AH34" s="388">
        <f>AH$42*外生化逆行列係数!AH34</f>
        <v>0</v>
      </c>
      <c r="AI34" s="388">
        <f>AI$42*外生化逆行列係数!AI34</f>
        <v>0</v>
      </c>
      <c r="AJ34" s="388">
        <f>AJ$42*外生化逆行列係数!AJ34</f>
        <v>0</v>
      </c>
      <c r="AK34" s="388">
        <f>AK$42*外生化逆行列係数!AK34</f>
        <v>0</v>
      </c>
      <c r="AL34" s="389">
        <f>AL$42*外生化逆行列係数!AL34</f>
        <v>0</v>
      </c>
      <c r="AM34" s="397">
        <f t="shared" si="0"/>
        <v>0</v>
      </c>
    </row>
    <row r="35" spans="1:39" ht="15" customHeight="1" x14ac:dyDescent="0.15">
      <c r="A35" s="102">
        <v>65</v>
      </c>
      <c r="B35" s="41" t="s">
        <v>192</v>
      </c>
      <c r="C35" s="387">
        <f>C$42*外生化逆行列係数!C35</f>
        <v>0</v>
      </c>
      <c r="D35" s="388">
        <f>D$42*外生化逆行列係数!D35</f>
        <v>0</v>
      </c>
      <c r="E35" s="388">
        <f>E$42*外生化逆行列係数!E35</f>
        <v>0</v>
      </c>
      <c r="F35" s="388">
        <f>F$42*外生化逆行列係数!F35</f>
        <v>0</v>
      </c>
      <c r="G35" s="388">
        <f>G$42*外生化逆行列係数!G35</f>
        <v>0</v>
      </c>
      <c r="H35" s="388">
        <f>H$42*外生化逆行列係数!H35</f>
        <v>0</v>
      </c>
      <c r="I35" s="388">
        <f>I$42*外生化逆行列係数!I35</f>
        <v>0</v>
      </c>
      <c r="J35" s="388">
        <f>J$42*外生化逆行列係数!J35</f>
        <v>0</v>
      </c>
      <c r="K35" s="388">
        <f>K$42*外生化逆行列係数!K35</f>
        <v>0</v>
      </c>
      <c r="L35" s="388">
        <f>L$42*外生化逆行列係数!L35</f>
        <v>0</v>
      </c>
      <c r="M35" s="388">
        <f>M$42*外生化逆行列係数!M35</f>
        <v>0</v>
      </c>
      <c r="N35" s="388">
        <f>N$42*外生化逆行列係数!N35</f>
        <v>0</v>
      </c>
      <c r="O35" s="388">
        <f>O$42*外生化逆行列係数!O35</f>
        <v>0</v>
      </c>
      <c r="P35" s="388">
        <f>P$42*外生化逆行列係数!P35</f>
        <v>0</v>
      </c>
      <c r="Q35" s="388">
        <f>Q$42*外生化逆行列係数!Q35</f>
        <v>0</v>
      </c>
      <c r="R35" s="388">
        <f>R$42*外生化逆行列係数!R35</f>
        <v>0</v>
      </c>
      <c r="S35" s="388">
        <f>S$42*外生化逆行列係数!S35</f>
        <v>0</v>
      </c>
      <c r="T35" s="388">
        <f>T$42*外生化逆行列係数!T35</f>
        <v>0</v>
      </c>
      <c r="U35" s="388">
        <f>U$42*外生化逆行列係数!U35</f>
        <v>0</v>
      </c>
      <c r="V35" s="388">
        <f>V$42*外生化逆行列係数!V35</f>
        <v>0</v>
      </c>
      <c r="W35" s="388">
        <f>W$42*外生化逆行列係数!W35</f>
        <v>0</v>
      </c>
      <c r="X35" s="388">
        <f>X$42*外生化逆行列係数!X35</f>
        <v>0</v>
      </c>
      <c r="Y35" s="388">
        <f>Y$42*外生化逆行列係数!Y35</f>
        <v>0</v>
      </c>
      <c r="Z35" s="388">
        <f>Z$42*外生化逆行列係数!Z35</f>
        <v>0</v>
      </c>
      <c r="AA35" s="388">
        <f>AA$42*外生化逆行列係数!AA35</f>
        <v>0</v>
      </c>
      <c r="AB35" s="388">
        <f>AB$42*外生化逆行列係数!AB35</f>
        <v>0</v>
      </c>
      <c r="AC35" s="388">
        <f>AC$42*外生化逆行列係数!AC35</f>
        <v>0</v>
      </c>
      <c r="AD35" s="388">
        <f>AD$42*外生化逆行列係数!AD35</f>
        <v>0</v>
      </c>
      <c r="AE35" s="388">
        <f>AE$42*外生化逆行列係数!AE35</f>
        <v>0</v>
      </c>
      <c r="AF35" s="388">
        <f>AF$42*外生化逆行列係数!AF35</f>
        <v>0</v>
      </c>
      <c r="AG35" s="388">
        <f>AG$42*外生化逆行列係数!AG35</f>
        <v>0</v>
      </c>
      <c r="AH35" s="388">
        <f>AH$42*外生化逆行列係数!AH35</f>
        <v>0</v>
      </c>
      <c r="AI35" s="388">
        <f>AI$42*外生化逆行列係数!AI35</f>
        <v>0</v>
      </c>
      <c r="AJ35" s="388">
        <f>AJ$42*外生化逆行列係数!AJ35</f>
        <v>0</v>
      </c>
      <c r="AK35" s="388">
        <f>AK$42*外生化逆行列係数!AK35</f>
        <v>0</v>
      </c>
      <c r="AL35" s="389">
        <f>AL$42*外生化逆行列係数!AL35</f>
        <v>0</v>
      </c>
      <c r="AM35" s="397">
        <f t="shared" si="0"/>
        <v>0</v>
      </c>
    </row>
    <row r="36" spans="1:39" ht="15" customHeight="1" x14ac:dyDescent="0.15">
      <c r="A36" s="102">
        <v>66</v>
      </c>
      <c r="B36" s="41" t="s">
        <v>28</v>
      </c>
      <c r="C36" s="387">
        <f>C$42*外生化逆行列係数!C36</f>
        <v>0</v>
      </c>
      <c r="D36" s="388">
        <f>D$42*外生化逆行列係数!D36</f>
        <v>0</v>
      </c>
      <c r="E36" s="388">
        <f>E$42*外生化逆行列係数!E36</f>
        <v>0</v>
      </c>
      <c r="F36" s="388">
        <f>F$42*外生化逆行列係数!F36</f>
        <v>0</v>
      </c>
      <c r="G36" s="388">
        <f>G$42*外生化逆行列係数!G36</f>
        <v>0</v>
      </c>
      <c r="H36" s="388">
        <f>H$42*外生化逆行列係数!H36</f>
        <v>0</v>
      </c>
      <c r="I36" s="388">
        <f>I$42*外生化逆行列係数!I36</f>
        <v>0</v>
      </c>
      <c r="J36" s="388">
        <f>J$42*外生化逆行列係数!J36</f>
        <v>0</v>
      </c>
      <c r="K36" s="388">
        <f>K$42*外生化逆行列係数!K36</f>
        <v>0</v>
      </c>
      <c r="L36" s="388">
        <f>L$42*外生化逆行列係数!L36</f>
        <v>0</v>
      </c>
      <c r="M36" s="388">
        <f>M$42*外生化逆行列係数!M36</f>
        <v>0</v>
      </c>
      <c r="N36" s="388">
        <f>N$42*外生化逆行列係数!N36</f>
        <v>0</v>
      </c>
      <c r="O36" s="388">
        <f>O$42*外生化逆行列係数!O36</f>
        <v>0</v>
      </c>
      <c r="P36" s="388">
        <f>P$42*外生化逆行列係数!P36</f>
        <v>0</v>
      </c>
      <c r="Q36" s="388">
        <f>Q$42*外生化逆行列係数!Q36</f>
        <v>0</v>
      </c>
      <c r="R36" s="388">
        <f>R$42*外生化逆行列係数!R36</f>
        <v>0</v>
      </c>
      <c r="S36" s="388">
        <f>S$42*外生化逆行列係数!S36</f>
        <v>0</v>
      </c>
      <c r="T36" s="388">
        <f>T$42*外生化逆行列係数!T36</f>
        <v>0</v>
      </c>
      <c r="U36" s="388">
        <f>U$42*外生化逆行列係数!U36</f>
        <v>0</v>
      </c>
      <c r="V36" s="388">
        <f>V$42*外生化逆行列係数!V36</f>
        <v>0</v>
      </c>
      <c r="W36" s="388">
        <f>W$42*外生化逆行列係数!W36</f>
        <v>0</v>
      </c>
      <c r="X36" s="388">
        <f>X$42*外生化逆行列係数!X36</f>
        <v>0</v>
      </c>
      <c r="Y36" s="388">
        <f>Y$42*外生化逆行列係数!Y36</f>
        <v>0</v>
      </c>
      <c r="Z36" s="388">
        <f>Z$42*外生化逆行列係数!Z36</f>
        <v>0</v>
      </c>
      <c r="AA36" s="388">
        <f>AA$42*外生化逆行列係数!AA36</f>
        <v>0</v>
      </c>
      <c r="AB36" s="388">
        <f>AB$42*外生化逆行列係数!AB36</f>
        <v>0</v>
      </c>
      <c r="AC36" s="388">
        <f>AC$42*外生化逆行列係数!AC36</f>
        <v>0</v>
      </c>
      <c r="AD36" s="388">
        <f>AD$42*外生化逆行列係数!AD36</f>
        <v>0</v>
      </c>
      <c r="AE36" s="388">
        <f>AE$42*外生化逆行列係数!AE36</f>
        <v>0</v>
      </c>
      <c r="AF36" s="388">
        <f>AF$42*外生化逆行列係数!AF36</f>
        <v>0</v>
      </c>
      <c r="AG36" s="388">
        <f>AG$42*外生化逆行列係数!AG36</f>
        <v>0</v>
      </c>
      <c r="AH36" s="388">
        <f>AH$42*外生化逆行列係数!AH36</f>
        <v>0</v>
      </c>
      <c r="AI36" s="388">
        <f>AI$42*外生化逆行列係数!AI36</f>
        <v>0</v>
      </c>
      <c r="AJ36" s="388">
        <f>AJ$42*外生化逆行列係数!AJ36</f>
        <v>0</v>
      </c>
      <c r="AK36" s="388">
        <f>AK$42*外生化逆行列係数!AK36</f>
        <v>0</v>
      </c>
      <c r="AL36" s="389">
        <f>AL$42*外生化逆行列係数!AL36</f>
        <v>0</v>
      </c>
      <c r="AM36" s="397">
        <f t="shared" si="0"/>
        <v>0</v>
      </c>
    </row>
    <row r="37" spans="1:39" ht="15" customHeight="1" x14ac:dyDescent="0.15">
      <c r="A37" s="102">
        <v>67</v>
      </c>
      <c r="B37" s="41" t="s">
        <v>29</v>
      </c>
      <c r="C37" s="387">
        <f>C$42*外生化逆行列係数!C37</f>
        <v>0</v>
      </c>
      <c r="D37" s="388">
        <f>D$42*外生化逆行列係数!D37</f>
        <v>0</v>
      </c>
      <c r="E37" s="388">
        <f>E$42*外生化逆行列係数!E37</f>
        <v>0</v>
      </c>
      <c r="F37" s="388">
        <f>F$42*外生化逆行列係数!F37</f>
        <v>0</v>
      </c>
      <c r="G37" s="388">
        <f>G$42*外生化逆行列係数!G37</f>
        <v>0</v>
      </c>
      <c r="H37" s="388">
        <f>H$42*外生化逆行列係数!H37</f>
        <v>0</v>
      </c>
      <c r="I37" s="388">
        <f>I$42*外生化逆行列係数!I37</f>
        <v>0</v>
      </c>
      <c r="J37" s="388">
        <f>J$42*外生化逆行列係数!J37</f>
        <v>0</v>
      </c>
      <c r="K37" s="388">
        <f>K$42*外生化逆行列係数!K37</f>
        <v>0</v>
      </c>
      <c r="L37" s="388">
        <f>L$42*外生化逆行列係数!L37</f>
        <v>0</v>
      </c>
      <c r="M37" s="388">
        <f>M$42*外生化逆行列係数!M37</f>
        <v>0</v>
      </c>
      <c r="N37" s="388">
        <f>N$42*外生化逆行列係数!N37</f>
        <v>0</v>
      </c>
      <c r="O37" s="388">
        <f>O$42*外生化逆行列係数!O37</f>
        <v>0</v>
      </c>
      <c r="P37" s="388">
        <f>P$42*外生化逆行列係数!P37</f>
        <v>0</v>
      </c>
      <c r="Q37" s="388">
        <f>Q$42*外生化逆行列係数!Q37</f>
        <v>0</v>
      </c>
      <c r="R37" s="388">
        <f>R$42*外生化逆行列係数!R37</f>
        <v>0</v>
      </c>
      <c r="S37" s="388">
        <f>S$42*外生化逆行列係数!S37</f>
        <v>0</v>
      </c>
      <c r="T37" s="388">
        <f>T$42*外生化逆行列係数!T37</f>
        <v>0</v>
      </c>
      <c r="U37" s="388">
        <f>U$42*外生化逆行列係数!U37</f>
        <v>0</v>
      </c>
      <c r="V37" s="388">
        <f>V$42*外生化逆行列係数!V37</f>
        <v>0</v>
      </c>
      <c r="W37" s="388">
        <f>W$42*外生化逆行列係数!W37</f>
        <v>0</v>
      </c>
      <c r="X37" s="388">
        <f>X$42*外生化逆行列係数!X37</f>
        <v>0</v>
      </c>
      <c r="Y37" s="388">
        <f>Y$42*外生化逆行列係数!Y37</f>
        <v>0</v>
      </c>
      <c r="Z37" s="388">
        <f>Z$42*外生化逆行列係数!Z37</f>
        <v>0</v>
      </c>
      <c r="AA37" s="388">
        <f>AA$42*外生化逆行列係数!AA37</f>
        <v>0</v>
      </c>
      <c r="AB37" s="388">
        <f>AB$42*外生化逆行列係数!AB37</f>
        <v>0</v>
      </c>
      <c r="AC37" s="388">
        <f>AC$42*外生化逆行列係数!AC37</f>
        <v>0</v>
      </c>
      <c r="AD37" s="388">
        <f>AD$42*外生化逆行列係数!AD37</f>
        <v>0</v>
      </c>
      <c r="AE37" s="388">
        <f>AE$42*外生化逆行列係数!AE37</f>
        <v>0</v>
      </c>
      <c r="AF37" s="388">
        <f>AF$42*外生化逆行列係数!AF37</f>
        <v>0</v>
      </c>
      <c r="AG37" s="388">
        <f>AG$42*外生化逆行列係数!AG37</f>
        <v>0</v>
      </c>
      <c r="AH37" s="388">
        <f>AH$42*外生化逆行列係数!AH37</f>
        <v>0</v>
      </c>
      <c r="AI37" s="388">
        <f>AI$42*外生化逆行列係数!AI37</f>
        <v>0</v>
      </c>
      <c r="AJ37" s="388">
        <f>AJ$42*外生化逆行列係数!AJ37</f>
        <v>0</v>
      </c>
      <c r="AK37" s="388">
        <f>AK$42*外生化逆行列係数!AK37</f>
        <v>0</v>
      </c>
      <c r="AL37" s="389">
        <f>AL$42*外生化逆行列係数!AL37</f>
        <v>0</v>
      </c>
      <c r="AM37" s="397">
        <f t="shared" si="0"/>
        <v>0</v>
      </c>
    </row>
    <row r="38" spans="1:39" ht="15" customHeight="1" x14ac:dyDescent="0.15">
      <c r="A38" s="103">
        <v>68</v>
      </c>
      <c r="B38" s="42" t="s">
        <v>30</v>
      </c>
      <c r="C38" s="390">
        <f>C$42*外生化逆行列係数!C38</f>
        <v>0</v>
      </c>
      <c r="D38" s="391">
        <f>D$42*外生化逆行列係数!D38</f>
        <v>0</v>
      </c>
      <c r="E38" s="391">
        <f>E$42*外生化逆行列係数!E38</f>
        <v>0</v>
      </c>
      <c r="F38" s="391">
        <f>F$42*外生化逆行列係数!F38</f>
        <v>0</v>
      </c>
      <c r="G38" s="391">
        <f>G$42*外生化逆行列係数!G38</f>
        <v>0</v>
      </c>
      <c r="H38" s="391">
        <f>H$42*外生化逆行列係数!H38</f>
        <v>0</v>
      </c>
      <c r="I38" s="391">
        <f>I$42*外生化逆行列係数!I38</f>
        <v>0</v>
      </c>
      <c r="J38" s="391">
        <f>J$42*外生化逆行列係数!J38</f>
        <v>0</v>
      </c>
      <c r="K38" s="391">
        <f>K$42*外生化逆行列係数!K38</f>
        <v>0</v>
      </c>
      <c r="L38" s="391">
        <f>L$42*外生化逆行列係数!L38</f>
        <v>0</v>
      </c>
      <c r="M38" s="391">
        <f>M$42*外生化逆行列係数!M38</f>
        <v>0</v>
      </c>
      <c r="N38" s="391">
        <f>N$42*外生化逆行列係数!N38</f>
        <v>0</v>
      </c>
      <c r="O38" s="391">
        <f>O$42*外生化逆行列係数!O38</f>
        <v>0</v>
      </c>
      <c r="P38" s="391">
        <f>P$42*外生化逆行列係数!P38</f>
        <v>0</v>
      </c>
      <c r="Q38" s="391">
        <f>Q$42*外生化逆行列係数!Q38</f>
        <v>0</v>
      </c>
      <c r="R38" s="391">
        <f>R$42*外生化逆行列係数!R38</f>
        <v>0</v>
      </c>
      <c r="S38" s="391">
        <f>S$42*外生化逆行列係数!S38</f>
        <v>0</v>
      </c>
      <c r="T38" s="391">
        <f>T$42*外生化逆行列係数!T38</f>
        <v>0</v>
      </c>
      <c r="U38" s="391">
        <f>U$42*外生化逆行列係数!U38</f>
        <v>0</v>
      </c>
      <c r="V38" s="391">
        <f>V$42*外生化逆行列係数!V38</f>
        <v>0</v>
      </c>
      <c r="W38" s="391">
        <f>W$42*外生化逆行列係数!W38</f>
        <v>0</v>
      </c>
      <c r="X38" s="391">
        <f>X$42*外生化逆行列係数!X38</f>
        <v>0</v>
      </c>
      <c r="Y38" s="391">
        <f>Y$42*外生化逆行列係数!Y38</f>
        <v>0</v>
      </c>
      <c r="Z38" s="391">
        <f>Z$42*外生化逆行列係数!Z38</f>
        <v>0</v>
      </c>
      <c r="AA38" s="391">
        <f>AA$42*外生化逆行列係数!AA38</f>
        <v>0</v>
      </c>
      <c r="AB38" s="391">
        <f>AB$42*外生化逆行列係数!AB38</f>
        <v>0</v>
      </c>
      <c r="AC38" s="391">
        <f>AC$42*外生化逆行列係数!AC38</f>
        <v>0</v>
      </c>
      <c r="AD38" s="391">
        <f>AD$42*外生化逆行列係数!AD38</f>
        <v>0</v>
      </c>
      <c r="AE38" s="391">
        <f>AE$42*外生化逆行列係数!AE38</f>
        <v>0</v>
      </c>
      <c r="AF38" s="391">
        <f>AF$42*外生化逆行列係数!AF38</f>
        <v>0</v>
      </c>
      <c r="AG38" s="391">
        <f>AG$42*外生化逆行列係数!AG38</f>
        <v>0</v>
      </c>
      <c r="AH38" s="391">
        <f>AH$42*外生化逆行列係数!AH38</f>
        <v>0</v>
      </c>
      <c r="AI38" s="391">
        <f>AI$42*外生化逆行列係数!AI38</f>
        <v>0</v>
      </c>
      <c r="AJ38" s="391">
        <f>AJ$42*外生化逆行列係数!AJ38</f>
        <v>0</v>
      </c>
      <c r="AK38" s="391">
        <f>AK$42*外生化逆行列係数!AK38</f>
        <v>0</v>
      </c>
      <c r="AL38" s="392">
        <f>AL$42*外生化逆行列係数!AL38</f>
        <v>0</v>
      </c>
      <c r="AM38" s="397">
        <f t="shared" si="0"/>
        <v>0</v>
      </c>
    </row>
    <row r="39" spans="1:39" ht="15" customHeight="1" x14ac:dyDescent="0.15">
      <c r="A39" s="368">
        <v>69</v>
      </c>
      <c r="B39" s="35" t="s">
        <v>31</v>
      </c>
      <c r="C39" s="393">
        <f>C$42*外生化逆行列係数!C39</f>
        <v>0</v>
      </c>
      <c r="D39" s="394">
        <f>D$42*外生化逆行列係数!D39</f>
        <v>0</v>
      </c>
      <c r="E39" s="394">
        <f>E$42*外生化逆行列係数!E39</f>
        <v>0</v>
      </c>
      <c r="F39" s="394">
        <f>F$42*外生化逆行列係数!F39</f>
        <v>0</v>
      </c>
      <c r="G39" s="394">
        <f>G$42*外生化逆行列係数!G39</f>
        <v>0</v>
      </c>
      <c r="H39" s="394">
        <f>H$42*外生化逆行列係数!H39</f>
        <v>0</v>
      </c>
      <c r="I39" s="394">
        <f>I$42*外生化逆行列係数!I39</f>
        <v>0</v>
      </c>
      <c r="J39" s="394">
        <f>J$42*外生化逆行列係数!J39</f>
        <v>0</v>
      </c>
      <c r="K39" s="394">
        <f>K$42*外生化逆行列係数!K39</f>
        <v>0</v>
      </c>
      <c r="L39" s="394">
        <f>L$42*外生化逆行列係数!L39</f>
        <v>0</v>
      </c>
      <c r="M39" s="394">
        <f>M$42*外生化逆行列係数!M39</f>
        <v>0</v>
      </c>
      <c r="N39" s="394">
        <f>N$42*外生化逆行列係数!N39</f>
        <v>0</v>
      </c>
      <c r="O39" s="394">
        <f>O$42*外生化逆行列係数!O39</f>
        <v>0</v>
      </c>
      <c r="P39" s="394">
        <f>P$42*外生化逆行列係数!P39</f>
        <v>0</v>
      </c>
      <c r="Q39" s="394">
        <f>Q$42*外生化逆行列係数!Q39</f>
        <v>0</v>
      </c>
      <c r="R39" s="394">
        <f>R$42*外生化逆行列係数!R39</f>
        <v>0</v>
      </c>
      <c r="S39" s="394">
        <f>S$42*外生化逆行列係数!S39</f>
        <v>0</v>
      </c>
      <c r="T39" s="394">
        <f>T$42*外生化逆行列係数!T39</f>
        <v>0</v>
      </c>
      <c r="U39" s="394">
        <f>U$42*外生化逆行列係数!U39</f>
        <v>0</v>
      </c>
      <c r="V39" s="394">
        <f>V$42*外生化逆行列係数!V39</f>
        <v>0</v>
      </c>
      <c r="W39" s="394">
        <f>W$42*外生化逆行列係数!W39</f>
        <v>0</v>
      </c>
      <c r="X39" s="394">
        <f>X$42*外生化逆行列係数!X39</f>
        <v>0</v>
      </c>
      <c r="Y39" s="394">
        <f>Y$42*外生化逆行列係数!Y39</f>
        <v>0</v>
      </c>
      <c r="Z39" s="394">
        <f>Z$42*外生化逆行列係数!Z39</f>
        <v>0</v>
      </c>
      <c r="AA39" s="394">
        <f>AA$42*外生化逆行列係数!AA39</f>
        <v>0</v>
      </c>
      <c r="AB39" s="394">
        <f>AB$42*外生化逆行列係数!AB39</f>
        <v>0</v>
      </c>
      <c r="AC39" s="394">
        <f>AC$42*外生化逆行列係数!AC39</f>
        <v>0</v>
      </c>
      <c r="AD39" s="394">
        <f>AD$42*外生化逆行列係数!AD39</f>
        <v>0</v>
      </c>
      <c r="AE39" s="394">
        <f>AE$42*外生化逆行列係数!AE39</f>
        <v>0</v>
      </c>
      <c r="AF39" s="394">
        <f>AF$42*外生化逆行列係数!AF39</f>
        <v>0</v>
      </c>
      <c r="AG39" s="394">
        <f>AG$42*外生化逆行列係数!AG39</f>
        <v>0</v>
      </c>
      <c r="AH39" s="394">
        <f>AH$42*外生化逆行列係数!AH39</f>
        <v>0</v>
      </c>
      <c r="AI39" s="394">
        <f>AI$42*外生化逆行列係数!AI39</f>
        <v>0</v>
      </c>
      <c r="AJ39" s="394">
        <f>AJ$42*外生化逆行列係数!AJ39</f>
        <v>0</v>
      </c>
      <c r="AK39" s="394">
        <f>AK$42*外生化逆行列係数!AK39</f>
        <v>0</v>
      </c>
      <c r="AL39" s="395">
        <f>AL$42*外生化逆行列係数!AL39</f>
        <v>0</v>
      </c>
      <c r="AM39" s="398">
        <f t="shared" si="0"/>
        <v>0</v>
      </c>
    </row>
    <row r="40" spans="1:39" ht="15" customHeight="1" x14ac:dyDescent="0.15">
      <c r="A40" s="55"/>
      <c r="B40" s="45" t="s">
        <v>257</v>
      </c>
      <c r="C40" s="381">
        <f>SUM(C4:C39)</f>
        <v>0</v>
      </c>
      <c r="D40" s="382">
        <f t="shared" ref="D40:AM40" si="1">SUM(D4:D39)</f>
        <v>0</v>
      </c>
      <c r="E40" s="382">
        <f t="shared" si="1"/>
        <v>0</v>
      </c>
      <c r="F40" s="382">
        <f t="shared" si="1"/>
        <v>0</v>
      </c>
      <c r="G40" s="382">
        <f t="shared" si="1"/>
        <v>0</v>
      </c>
      <c r="H40" s="382">
        <f t="shared" si="1"/>
        <v>0</v>
      </c>
      <c r="I40" s="382">
        <f t="shared" si="1"/>
        <v>0</v>
      </c>
      <c r="J40" s="382">
        <f t="shared" si="1"/>
        <v>0</v>
      </c>
      <c r="K40" s="382">
        <f t="shared" si="1"/>
        <v>0</v>
      </c>
      <c r="L40" s="382">
        <f t="shared" si="1"/>
        <v>0</v>
      </c>
      <c r="M40" s="382">
        <f t="shared" si="1"/>
        <v>0</v>
      </c>
      <c r="N40" s="382">
        <f t="shared" si="1"/>
        <v>0</v>
      </c>
      <c r="O40" s="382">
        <f t="shared" si="1"/>
        <v>0</v>
      </c>
      <c r="P40" s="382">
        <f t="shared" si="1"/>
        <v>0</v>
      </c>
      <c r="Q40" s="382">
        <f t="shared" si="1"/>
        <v>0</v>
      </c>
      <c r="R40" s="382">
        <f t="shared" si="1"/>
        <v>0</v>
      </c>
      <c r="S40" s="382">
        <f t="shared" si="1"/>
        <v>0</v>
      </c>
      <c r="T40" s="382">
        <f t="shared" si="1"/>
        <v>0</v>
      </c>
      <c r="U40" s="382">
        <f t="shared" si="1"/>
        <v>0</v>
      </c>
      <c r="V40" s="382">
        <f t="shared" si="1"/>
        <v>0</v>
      </c>
      <c r="W40" s="382">
        <f t="shared" si="1"/>
        <v>0</v>
      </c>
      <c r="X40" s="382">
        <f t="shared" si="1"/>
        <v>0</v>
      </c>
      <c r="Y40" s="382">
        <f t="shared" si="1"/>
        <v>0</v>
      </c>
      <c r="Z40" s="382">
        <f t="shared" si="1"/>
        <v>0</v>
      </c>
      <c r="AA40" s="382">
        <f t="shared" si="1"/>
        <v>0</v>
      </c>
      <c r="AB40" s="382">
        <f t="shared" si="1"/>
        <v>0</v>
      </c>
      <c r="AC40" s="382">
        <f t="shared" si="1"/>
        <v>0</v>
      </c>
      <c r="AD40" s="382">
        <f t="shared" si="1"/>
        <v>0</v>
      </c>
      <c r="AE40" s="382">
        <f t="shared" si="1"/>
        <v>0</v>
      </c>
      <c r="AF40" s="382">
        <f t="shared" si="1"/>
        <v>0</v>
      </c>
      <c r="AG40" s="382">
        <f t="shared" si="1"/>
        <v>0</v>
      </c>
      <c r="AH40" s="382">
        <f t="shared" si="1"/>
        <v>0</v>
      </c>
      <c r="AI40" s="382">
        <f t="shared" si="1"/>
        <v>0</v>
      </c>
      <c r="AJ40" s="382">
        <f t="shared" si="1"/>
        <v>0</v>
      </c>
      <c r="AK40" s="382">
        <f t="shared" si="1"/>
        <v>0</v>
      </c>
      <c r="AL40" s="383">
        <f t="shared" si="1"/>
        <v>0</v>
      </c>
      <c r="AM40" s="400">
        <f t="shared" si="1"/>
        <v>0</v>
      </c>
    </row>
    <row r="41" spans="1:39" ht="15" customHeight="1" x14ac:dyDescent="0.15"/>
    <row r="42" spans="1:39" ht="15" customHeight="1" x14ac:dyDescent="0.15">
      <c r="A42" s="55"/>
      <c r="B42" s="45" t="s">
        <v>258</v>
      </c>
      <c r="C42" s="381">
        <f t="array" ref="C42:AL42">TRANSPOSE(データ入力表!E14:E49)</f>
        <v>0</v>
      </c>
      <c r="D42" s="382">
        <v>0</v>
      </c>
      <c r="E42" s="382">
        <v>0</v>
      </c>
      <c r="F42" s="382">
        <v>0</v>
      </c>
      <c r="G42" s="382">
        <v>0</v>
      </c>
      <c r="H42" s="382">
        <v>0</v>
      </c>
      <c r="I42" s="382">
        <v>0</v>
      </c>
      <c r="J42" s="382">
        <v>0</v>
      </c>
      <c r="K42" s="382">
        <v>0</v>
      </c>
      <c r="L42" s="382">
        <v>0</v>
      </c>
      <c r="M42" s="382">
        <v>0</v>
      </c>
      <c r="N42" s="382">
        <v>0</v>
      </c>
      <c r="O42" s="382">
        <v>0</v>
      </c>
      <c r="P42" s="382">
        <v>0</v>
      </c>
      <c r="Q42" s="382">
        <v>0</v>
      </c>
      <c r="R42" s="382">
        <v>0</v>
      </c>
      <c r="S42" s="382">
        <v>0</v>
      </c>
      <c r="T42" s="382">
        <v>0</v>
      </c>
      <c r="U42" s="382">
        <v>0</v>
      </c>
      <c r="V42" s="382">
        <v>0</v>
      </c>
      <c r="W42" s="382">
        <v>0</v>
      </c>
      <c r="X42" s="382">
        <v>0</v>
      </c>
      <c r="Y42" s="382">
        <v>0</v>
      </c>
      <c r="Z42" s="382">
        <v>0</v>
      </c>
      <c r="AA42" s="382">
        <v>0</v>
      </c>
      <c r="AB42" s="382">
        <v>0</v>
      </c>
      <c r="AC42" s="382">
        <v>0</v>
      </c>
      <c r="AD42" s="382">
        <v>0</v>
      </c>
      <c r="AE42" s="382">
        <v>0</v>
      </c>
      <c r="AF42" s="382">
        <v>0</v>
      </c>
      <c r="AG42" s="382">
        <v>0</v>
      </c>
      <c r="AH42" s="382">
        <v>0</v>
      </c>
      <c r="AI42" s="382">
        <v>0</v>
      </c>
      <c r="AJ42" s="382">
        <v>0</v>
      </c>
      <c r="AK42" s="382">
        <v>0</v>
      </c>
      <c r="AL42" s="383">
        <v>0</v>
      </c>
      <c r="AM42" s="400">
        <f>SUM(C42:AL42)</f>
        <v>0</v>
      </c>
    </row>
    <row r="43" spans="1:39" ht="15" customHeight="1" x14ac:dyDescent="0.15"/>
    <row r="44" spans="1:39" ht="15" customHeight="1" x14ac:dyDescent="0.15"/>
  </sheetData>
  <mergeCells count="1">
    <mergeCell ref="A2:B3"/>
  </mergeCells>
  <phoneticPr fontId="38"/>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0"/>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1" bestFit="1" customWidth="1"/>
    <col min="2" max="2" width="31.6640625" style="31" bestFit="1" customWidth="1"/>
    <col min="3" max="16384" width="10.33203125" style="31"/>
  </cols>
  <sheetData>
    <row r="1" spans="1:38" ht="21" customHeight="1" x14ac:dyDescent="0.15">
      <c r="A1" s="277" t="s">
        <v>254</v>
      </c>
      <c r="J1" s="277" t="s">
        <v>39</v>
      </c>
    </row>
    <row r="2" spans="1:38" x14ac:dyDescent="0.15">
      <c r="A2" s="449" t="s">
        <v>255</v>
      </c>
      <c r="B2" s="450"/>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row>
    <row r="3" spans="1:38" ht="33.75" x14ac:dyDescent="0.15">
      <c r="A3" s="451"/>
      <c r="B3" s="452"/>
      <c r="C3" s="36" t="s">
        <v>0</v>
      </c>
      <c r="D3" s="37" t="s">
        <v>1</v>
      </c>
      <c r="E3" s="37" t="s">
        <v>2</v>
      </c>
      <c r="F3" s="37" t="s">
        <v>3</v>
      </c>
      <c r="G3" s="37" t="s">
        <v>4</v>
      </c>
      <c r="H3" s="37" t="s">
        <v>5</v>
      </c>
      <c r="I3" s="37" t="s">
        <v>6</v>
      </c>
      <c r="J3" s="37" t="s">
        <v>7</v>
      </c>
      <c r="K3" s="37" t="s">
        <v>198</v>
      </c>
      <c r="L3" s="37" t="s">
        <v>199</v>
      </c>
      <c r="M3" s="37" t="s">
        <v>10</v>
      </c>
      <c r="N3" s="37" t="s">
        <v>11</v>
      </c>
      <c r="O3" s="37" t="s">
        <v>12</v>
      </c>
      <c r="P3" s="37" t="s">
        <v>13</v>
      </c>
      <c r="Q3" s="37" t="s">
        <v>16</v>
      </c>
      <c r="R3" s="37" t="s">
        <v>14</v>
      </c>
      <c r="S3" s="37" t="s">
        <v>200</v>
      </c>
      <c r="T3" s="37" t="s">
        <v>17</v>
      </c>
      <c r="U3" s="37" t="s">
        <v>18</v>
      </c>
      <c r="V3" s="37" t="s">
        <v>19</v>
      </c>
      <c r="W3" s="37" t="s">
        <v>201</v>
      </c>
      <c r="X3" s="37" t="s">
        <v>187</v>
      </c>
      <c r="Y3" s="37" t="s">
        <v>188</v>
      </c>
      <c r="Z3" s="37" t="s">
        <v>21</v>
      </c>
      <c r="AA3" s="37" t="s">
        <v>22</v>
      </c>
      <c r="AB3" s="37" t="s">
        <v>23</v>
      </c>
      <c r="AC3" s="37" t="s">
        <v>197</v>
      </c>
      <c r="AD3" s="37" t="s">
        <v>25</v>
      </c>
      <c r="AE3" s="37" t="s">
        <v>26</v>
      </c>
      <c r="AF3" s="37" t="s">
        <v>27</v>
      </c>
      <c r="AG3" s="37" t="s">
        <v>191</v>
      </c>
      <c r="AH3" s="37" t="s">
        <v>192</v>
      </c>
      <c r="AI3" s="37" t="s">
        <v>202</v>
      </c>
      <c r="AJ3" s="37" t="s">
        <v>203</v>
      </c>
      <c r="AK3" s="37" t="s">
        <v>30</v>
      </c>
      <c r="AL3" s="38" t="s">
        <v>31</v>
      </c>
    </row>
    <row r="4" spans="1:38" x14ac:dyDescent="0.15">
      <c r="A4" s="87">
        <v>1</v>
      </c>
      <c r="B4" s="33" t="s">
        <v>0</v>
      </c>
      <c r="C4" s="369">
        <f>逆行列係数!C4/逆行列係数!$C$4</f>
        <v>1</v>
      </c>
      <c r="D4" s="370">
        <f>逆行列係数!D4/逆行列係数!$D$5</f>
        <v>2.5338088739229126E-3</v>
      </c>
      <c r="E4" s="370">
        <f>逆行列係数!E4/逆行列係数!$E$6</f>
        <v>4.74809271942867E-3</v>
      </c>
      <c r="F4" s="370">
        <f>逆行列係数!F4/逆行列係数!$F$7</f>
        <v>2.8996723370259161E-5</v>
      </c>
      <c r="G4" s="370">
        <f>逆行列係数!G4/逆行列係数!$G$8</f>
        <v>0.12099288601095844</v>
      </c>
      <c r="H4" s="370">
        <f>逆行列係数!H4/逆行列係数!$H$9</f>
        <v>6.7481411076299666E-3</v>
      </c>
      <c r="I4" s="370">
        <f>逆行列係数!I4/逆行列係数!$I$10</f>
        <v>3.0629807178071005E-4</v>
      </c>
      <c r="J4" s="370">
        <f>逆行列係数!J4/逆行列係数!$J$11</f>
        <v>2.4517400016057172E-4</v>
      </c>
      <c r="K4" s="370">
        <f>逆行列係数!K4/逆行列係数!$K$12</f>
        <v>3.9230917101149072E-6</v>
      </c>
      <c r="L4" s="370">
        <f>逆行列係数!L4/逆行列係数!$L$13</f>
        <v>5.0556363053020977E-5</v>
      </c>
      <c r="M4" s="370">
        <f>逆行列係数!M4/逆行列係数!$M$14</f>
        <v>1.1551710929985688E-5</v>
      </c>
      <c r="N4" s="370">
        <f>逆行列係数!N4/逆行列係数!$N$15</f>
        <v>1.7690591553725345E-5</v>
      </c>
      <c r="O4" s="370">
        <f>逆行列係数!O4/逆行列係数!$O$16</f>
        <v>1.8699480646529625E-5</v>
      </c>
      <c r="P4" s="370">
        <f>逆行列係数!P4/逆行列係数!$P$17</f>
        <v>3.2285552997713593E-5</v>
      </c>
      <c r="Q4" s="370">
        <f>逆行列係数!Q4/逆行列係数!$Q$18</f>
        <v>3.1146977721150836E-5</v>
      </c>
      <c r="R4" s="370">
        <f>逆行列係数!R4/逆行列係数!$R$19</f>
        <v>3.5694207722441841E-5</v>
      </c>
      <c r="S4" s="370">
        <f>逆行列係数!S4/逆行列係数!$S$20</f>
        <v>2.8942462384779057E-5</v>
      </c>
      <c r="T4" s="370">
        <f>逆行列係数!T4/逆行列係数!$T$21</f>
        <v>2.3794940490616419E-5</v>
      </c>
      <c r="U4" s="370">
        <f>逆行列係数!U4/逆行列係数!$U$22</f>
        <v>1.5496622063039451E-3</v>
      </c>
      <c r="V4" s="370">
        <f>逆行列係数!V4/逆行列係数!$V$23</f>
        <v>9.3562369754091729E-4</v>
      </c>
      <c r="W4" s="370">
        <f>逆行列係数!W4/逆行列係数!$W$24</f>
        <v>2.2697611076434208E-5</v>
      </c>
      <c r="X4" s="370">
        <f>逆行列係数!X4/逆行列係数!$X$25</f>
        <v>7.5756443035640425E-5</v>
      </c>
      <c r="Y4" s="370">
        <f>逆行列係数!Y4/逆行列係数!$Y$26</f>
        <v>2.4982936654265138E-5</v>
      </c>
      <c r="Z4" s="370">
        <f>逆行列係数!Z4/逆行列係数!$Z$27</f>
        <v>1.3019189888362933E-4</v>
      </c>
      <c r="AA4" s="370">
        <f>逆行列係数!AA4/逆行列係数!$AA$28</f>
        <v>2.703814502874734E-5</v>
      </c>
      <c r="AB4" s="370">
        <f>逆行列係数!AB4/逆行列係数!$AB$29</f>
        <v>1.7528159475090054E-5</v>
      </c>
      <c r="AC4" s="370">
        <f>逆行列係数!AC4/逆行列係数!$AC$30</f>
        <v>4.3935926773455374E-5</v>
      </c>
      <c r="AD4" s="370">
        <f>逆行列係数!AD4/逆行列係数!$AD$31</f>
        <v>8.7277728310602919E-5</v>
      </c>
      <c r="AE4" s="370">
        <f>逆行列係数!AE4/逆行列係数!$AE$32</f>
        <v>5.8974994602288626E-5</v>
      </c>
      <c r="AF4" s="370">
        <f>逆行列係数!AF4/逆行列係数!$AF$33</f>
        <v>1.9528828270303784E-3</v>
      </c>
      <c r="AG4" s="370">
        <f>逆行列係数!AG4/逆行列係数!$AG$34</f>
        <v>2.2278850371889214E-3</v>
      </c>
      <c r="AH4" s="370">
        <f>逆行列係数!AH4/逆行列係数!$AH$35</f>
        <v>1.692392431117229E-3</v>
      </c>
      <c r="AI4" s="370">
        <f>逆行列係数!AI4/逆行列係数!$AI$36</f>
        <v>4.2747194947653265E-5</v>
      </c>
      <c r="AJ4" s="370">
        <f>逆行列係数!AJ4/逆行列係数!$AJ$37</f>
        <v>1.5857473032384925E-2</v>
      </c>
      <c r="AK4" s="370">
        <f>逆行列係数!AK4/逆行列係数!$AK$38</f>
        <v>1.1995261871560735E-4</v>
      </c>
      <c r="AL4" s="371">
        <f>逆行列係数!AL4/逆行列係数!$AL$39</f>
        <v>1.517526431915977E-4</v>
      </c>
    </row>
    <row r="5" spans="1:38" x14ac:dyDescent="0.15">
      <c r="A5" s="102">
        <v>2</v>
      </c>
      <c r="B5" s="41" t="s">
        <v>1</v>
      </c>
      <c r="C5" s="372">
        <f>逆行列係数!C5/逆行列係数!$C$4</f>
        <v>4.4630555668487119E-4</v>
      </c>
      <c r="D5" s="373">
        <f>逆行列係数!D5/逆行列係数!$D$5</f>
        <v>1</v>
      </c>
      <c r="E5" s="373">
        <f>逆行列係数!E5/逆行列係数!$E$6</f>
        <v>3.1393960075072521E-4</v>
      </c>
      <c r="F5" s="373">
        <f>逆行列係数!F5/逆行列係数!$F$7</f>
        <v>9.2989492187382824E-5</v>
      </c>
      <c r="G5" s="373">
        <f>逆行列係数!G5/逆行列係数!$G$8</f>
        <v>3.9130321361387362E-4</v>
      </c>
      <c r="H5" s="373">
        <f>逆行列係数!H5/逆行列係数!$H$9</f>
        <v>1.0560777273207309E-4</v>
      </c>
      <c r="I5" s="373">
        <f>逆行列係数!I5/逆行列係数!$I$10</f>
        <v>9.2112095370523422E-2</v>
      </c>
      <c r="J5" s="373">
        <f>逆行列係数!J5/逆行列係数!$J$11</f>
        <v>6.3020077506062444E-5</v>
      </c>
      <c r="K5" s="373">
        <f>逆行列係数!K5/逆行列係数!$K$12</f>
        <v>2.9423187825861806E-6</v>
      </c>
      <c r="L5" s="373">
        <f>逆行列係数!L5/逆行列係数!$L$13</f>
        <v>2.4597615100796749E-4</v>
      </c>
      <c r="M5" s="373">
        <f>逆行列係数!M5/逆行列係数!$M$14</f>
        <v>8.5117870010420858E-6</v>
      </c>
      <c r="N5" s="373">
        <f>逆行列係数!N5/逆行列係数!$N$15</f>
        <v>1.3759348986230823E-5</v>
      </c>
      <c r="O5" s="373">
        <f>逆行列係数!O5/逆行列係数!$O$16</f>
        <v>4.035151086882708E-5</v>
      </c>
      <c r="P5" s="373">
        <f>逆行列係数!P5/逆行列係数!$P$17</f>
        <v>5.8701005450388356E-5</v>
      </c>
      <c r="Q5" s="373">
        <f>逆行列係数!Q5/逆行列係数!$Q$18</f>
        <v>5.8400583227157829E-5</v>
      </c>
      <c r="R5" s="373">
        <f>逆行列係数!R5/逆行列係数!$R$19</f>
        <v>9.2210036616308089E-5</v>
      </c>
      <c r="S5" s="373">
        <f>逆行列係数!S5/逆行列係数!$S$20</f>
        <v>7.185714798979628E-5</v>
      </c>
      <c r="T5" s="373">
        <f>逆行列係数!T5/逆行列係数!$T$21</f>
        <v>5.4640233719193262E-5</v>
      </c>
      <c r="U5" s="373">
        <f>逆行列係数!U5/逆行列係数!$U$22</f>
        <v>2.9014134302776906E-4</v>
      </c>
      <c r="V5" s="373">
        <f>逆行列係数!V5/逆行列係数!$V$23</f>
        <v>5.5817891881042986E-4</v>
      </c>
      <c r="W5" s="373">
        <f>逆行列係数!W5/逆行列係数!$W$24</f>
        <v>5.2961092511679812E-5</v>
      </c>
      <c r="X5" s="373">
        <f>逆行列係数!X5/逆行列係数!$X$25</f>
        <v>8.2734010157344134E-5</v>
      </c>
      <c r="Y5" s="373">
        <f>逆行列係数!Y5/逆行列係数!$Y$26</f>
        <v>7.1950857564283597E-5</v>
      </c>
      <c r="Z5" s="373">
        <f>逆行列係数!Z5/逆行列係数!$Z$27</f>
        <v>1.1826592341337318E-4</v>
      </c>
      <c r="AA5" s="373">
        <f>逆行列係数!AA5/逆行列係数!$AA$28</f>
        <v>8.5942675269946905E-5</v>
      </c>
      <c r="AB5" s="373">
        <f>逆行列係数!AB5/逆行列係数!$AB$29</f>
        <v>1.8501946112595055E-5</v>
      </c>
      <c r="AC5" s="373">
        <f>逆行列係数!AC5/逆行列係数!$AC$30</f>
        <v>5.1258581235697941E-5</v>
      </c>
      <c r="AD5" s="373">
        <f>逆行列係数!AD5/逆行列係数!$AD$31</f>
        <v>1.8513457520430925E-4</v>
      </c>
      <c r="AE5" s="373">
        <f>逆行列係数!AE5/逆行列係数!$AE$32</f>
        <v>4.8979232805290555E-5</v>
      </c>
      <c r="AF5" s="373">
        <f>逆行列係数!AF5/逆行列係数!$AF$33</f>
        <v>1.2499250044997301E-4</v>
      </c>
      <c r="AG5" s="373">
        <f>逆行列係数!AG5/逆行列係数!$AG$34</f>
        <v>1.4589689624069043E-4</v>
      </c>
      <c r="AH5" s="373">
        <f>逆行列係数!AH5/逆行列係数!$AH$35</f>
        <v>2.6190597575470408E-4</v>
      </c>
      <c r="AI5" s="373">
        <f>逆行列係数!AI5/逆行列係数!$AI$36</f>
        <v>7.8060095121801611E-5</v>
      </c>
      <c r="AJ5" s="373">
        <f>逆行列係数!AJ5/逆行列係数!$AJ$37</f>
        <v>8.285529659421123E-4</v>
      </c>
      <c r="AK5" s="373">
        <f>逆行列係数!AK5/逆行列係数!$AK$38</f>
        <v>5.0440076169912893E-3</v>
      </c>
      <c r="AL5" s="374">
        <f>逆行列係数!AL5/逆行列係数!$AL$39</f>
        <v>4.5925142018509825E-5</v>
      </c>
    </row>
    <row r="6" spans="1:38" x14ac:dyDescent="0.15">
      <c r="A6" s="102">
        <v>3</v>
      </c>
      <c r="B6" s="41" t="s">
        <v>2</v>
      </c>
      <c r="C6" s="372">
        <f>逆行列係数!C6/逆行列係数!$C$4</f>
        <v>7.8148645047047295E-4</v>
      </c>
      <c r="D6" s="373">
        <f>逆行列係数!D6/逆行列係数!$D$5</f>
        <v>1.75619166778795E-4</v>
      </c>
      <c r="E6" s="373">
        <f>逆行列係数!E6/逆行列係数!$E$6</f>
        <v>1</v>
      </c>
      <c r="F6" s="373">
        <f>逆行列係数!F6/逆行列係数!$F$7</f>
        <v>1.9997740255351143E-6</v>
      </c>
      <c r="G6" s="373">
        <f>逆行列係数!G6/逆行列係数!$G$8</f>
        <v>2.4147756093460603E-2</v>
      </c>
      <c r="H6" s="373">
        <f>逆行列係数!H6/逆行列係数!$H$9</f>
        <v>1.0756347222711148E-5</v>
      </c>
      <c r="I6" s="373">
        <f>逆行列係数!I6/逆行列係数!$I$10</f>
        <v>2.5281745607296699E-5</v>
      </c>
      <c r="J6" s="373">
        <f>逆行列係数!J6/逆行列係数!$J$11</f>
        <v>9.496176062557354E-6</v>
      </c>
      <c r="K6" s="373">
        <f>逆行列係数!K6/逆行列係数!$K$12</f>
        <v>0</v>
      </c>
      <c r="L6" s="373">
        <f>逆行列係数!L6/逆行列係数!$L$13</f>
        <v>4.8611887550981712E-6</v>
      </c>
      <c r="M6" s="373">
        <f>逆行列係数!M6/逆行列係数!$M$14</f>
        <v>6.0798478578872036E-7</v>
      </c>
      <c r="N6" s="373">
        <f>逆行列係数!N6/逆行列係数!$N$15</f>
        <v>9.8281064187363009E-7</v>
      </c>
      <c r="O6" s="373">
        <f>逆行列係数!O6/逆行列係数!$O$16</f>
        <v>9.8418319192261174E-7</v>
      </c>
      <c r="P6" s="373">
        <f>逆行列係数!P6/逆行列係数!$P$17</f>
        <v>1.9567001816796118E-6</v>
      </c>
      <c r="Q6" s="373">
        <f>逆行列係数!Q6/逆行列係数!$Q$18</f>
        <v>1.9466861075719273E-6</v>
      </c>
      <c r="R6" s="373">
        <f>逆行列係数!R6/逆行列係数!$R$19</f>
        <v>1.9830115401356577E-6</v>
      </c>
      <c r="S6" s="373">
        <f>逆行列係数!S6/逆行列係数!$S$20</f>
        <v>1.996031888605452E-6</v>
      </c>
      <c r="T6" s="373">
        <f>逆行列係数!T6/逆行列係数!$T$21</f>
        <v>1.7625881844901051E-6</v>
      </c>
      <c r="U6" s="373">
        <f>逆行列係数!U6/逆行列係数!$U$22</f>
        <v>1.143272179480282E-4</v>
      </c>
      <c r="V6" s="373">
        <f>逆行列係数!V6/逆行列係数!$V$23</f>
        <v>2.9955934819879959E-6</v>
      </c>
      <c r="W6" s="373">
        <f>逆行列係数!W6/逆行列係数!$W$24</f>
        <v>9.4573379485142522E-7</v>
      </c>
      <c r="X6" s="373">
        <f>逆行列係数!X6/逆行列係数!$X$25</f>
        <v>2.9903859093015956E-6</v>
      </c>
      <c r="Y6" s="373">
        <f>逆行列係数!Y6/逆行列係数!$Y$26</f>
        <v>1.998634932341211E-6</v>
      </c>
      <c r="Z6" s="373">
        <f>逆行列係数!Z6/逆行列係数!$Z$27</f>
        <v>2.98149386756403E-6</v>
      </c>
      <c r="AA6" s="373">
        <f>逆行列係数!AA6/逆行列係数!$AA$28</f>
        <v>1.9312960734819529E-6</v>
      </c>
      <c r="AB6" s="373">
        <f>逆行列係数!AB6/逆行列係数!$AB$29</f>
        <v>9.7378663750500297E-7</v>
      </c>
      <c r="AC6" s="373">
        <f>逆行列係数!AC6/逆行列係数!$AC$30</f>
        <v>3.6613272311212813E-6</v>
      </c>
      <c r="AD6" s="373">
        <f>逆行列係数!AD6/逆行列係数!$AD$31</f>
        <v>9.697525367844769E-6</v>
      </c>
      <c r="AE6" s="373">
        <f>逆行列係数!AE6/逆行列係数!$AE$32</f>
        <v>5.9974570781988436E-6</v>
      </c>
      <c r="AF6" s="373">
        <f>逆行列係数!AF6/逆行列係数!$AF$33</f>
        <v>7.49955002699838E-5</v>
      </c>
      <c r="AG6" s="373">
        <f>逆行列係数!AG6/逆行列係数!$AG$34</f>
        <v>3.1939590798637639E-4</v>
      </c>
      <c r="AH6" s="373">
        <f>逆行列係数!AH6/逆行列係数!$AH$35</f>
        <v>1.5994258061355972E-5</v>
      </c>
      <c r="AI6" s="373">
        <f>逆行列係数!AI6/逆行列係数!$AI$36</f>
        <v>2.7878605400643436E-6</v>
      </c>
      <c r="AJ6" s="373">
        <f>逆行列係数!AJ6/逆行列係数!$AJ$37</f>
        <v>2.2884315769860493E-3</v>
      </c>
      <c r="AK6" s="373">
        <f>逆行列係数!AK6/逆行列係数!$AK$38</f>
        <v>6.9972360917437613E-6</v>
      </c>
      <c r="AL6" s="374">
        <f>逆行列係数!AL6/逆行列係数!$AL$39</f>
        <v>2.4959316314407517E-5</v>
      </c>
    </row>
    <row r="7" spans="1:38" x14ac:dyDescent="0.15">
      <c r="A7" s="102">
        <v>6</v>
      </c>
      <c r="B7" s="41" t="s">
        <v>3</v>
      </c>
      <c r="C7" s="372">
        <f>逆行列係数!C7/逆行列係数!$C$4</f>
        <v>3.252429158027402E-5</v>
      </c>
      <c r="D7" s="373">
        <f>逆行列係数!D7/逆行列係数!$D$5</f>
        <v>2.8832997530846941E-5</v>
      </c>
      <c r="E7" s="373">
        <f>逆行列係数!E7/逆行列係数!$E$6</f>
        <v>5.3623223730713926E-5</v>
      </c>
      <c r="F7" s="373">
        <f>逆行列係数!F7/逆行列係数!$F$7</f>
        <v>1</v>
      </c>
      <c r="G7" s="373">
        <f>逆行列係数!G7/逆行列係数!$G$8</f>
        <v>2.9951604005012552E-5</v>
      </c>
      <c r="H7" s="373">
        <f>逆行列係数!H7/逆行列係数!$H$9</f>
        <v>4.7914637628440569E-5</v>
      </c>
      <c r="I7" s="373">
        <f>逆行列係数!I7/逆行列係数!$I$10</f>
        <v>1.0307173209128655E-4</v>
      </c>
      <c r="J7" s="373">
        <f>逆行列係数!J7/逆行列係数!$J$11</f>
        <v>3.0301434526887561E-4</v>
      </c>
      <c r="K7" s="373">
        <f>逆行列係数!K7/逆行列係数!$K$12</f>
        <v>3.0570692151070415E-3</v>
      </c>
      <c r="L7" s="373">
        <f>逆行列係数!L7/逆行列係数!$L$13</f>
        <v>7.6028992129735398E-4</v>
      </c>
      <c r="M7" s="373">
        <f>逆行列係数!M7/逆行列係数!$M$14</f>
        <v>6.0433687707398811E-4</v>
      </c>
      <c r="N7" s="373">
        <f>逆行列係数!N7/逆行列係数!$N$15</f>
        <v>2.6044482009651201E-3</v>
      </c>
      <c r="O7" s="373">
        <f>逆行列係数!O7/逆行列係数!$O$16</f>
        <v>2.5687181309180167E-4</v>
      </c>
      <c r="P7" s="373">
        <f>逆行列係数!P7/逆行列係数!$P$17</f>
        <v>7.631130708550486E-5</v>
      </c>
      <c r="Q7" s="373">
        <f>逆行列係数!Q7/逆行列係数!$Q$18</f>
        <v>7.494741514151921E-5</v>
      </c>
      <c r="R7" s="373">
        <f>逆行列係数!R7/逆行列係数!$R$19</f>
        <v>7.6345944295222828E-5</v>
      </c>
      <c r="S7" s="373">
        <f>逆行列係数!S7/逆行列係数!$S$20</f>
        <v>5.7884924769558114E-5</v>
      </c>
      <c r="T7" s="373">
        <f>逆行列係数!T7/逆行列係数!$T$21</f>
        <v>1.0046752651593601E-4</v>
      </c>
      <c r="U7" s="373">
        <f>逆行列係数!U7/逆行列係数!$U$22</f>
        <v>6.2447640055645644E-5</v>
      </c>
      <c r="V7" s="373">
        <f>逆行列係数!V7/逆行列係数!$V$23</f>
        <v>1.0883989651223052E-4</v>
      </c>
      <c r="W7" s="373">
        <f>逆行列係数!W7/逆行列係数!$W$24</f>
        <v>1.6247706595547485E-3</v>
      </c>
      <c r="X7" s="373">
        <f>逆行列係数!X7/逆行列係数!$X$25</f>
        <v>7.475964773253988E-5</v>
      </c>
      <c r="Y7" s="373">
        <f>逆行列係数!Y7/逆行列係数!$Y$26</f>
        <v>9.6933794218548731E-5</v>
      </c>
      <c r="Z7" s="373">
        <f>逆行列係数!Z7/逆行列係数!$Z$27</f>
        <v>3.2796432543204334E-5</v>
      </c>
      <c r="AA7" s="373">
        <f>逆行列係数!AA7/逆行列係数!$AA$28</f>
        <v>1.0622128404150742E-5</v>
      </c>
      <c r="AB7" s="373">
        <f>逆行列係数!AB7/逆行列係数!$AB$29</f>
        <v>5.8427198250300174E-6</v>
      </c>
      <c r="AC7" s="373">
        <f>逆行列係数!AC7/逆行列係数!$AC$30</f>
        <v>1.17162471395881E-4</v>
      </c>
      <c r="AD7" s="373">
        <f>逆行列係数!AD7/逆行列係数!$AD$31</f>
        <v>1.3223898228879233E-5</v>
      </c>
      <c r="AE7" s="373">
        <f>逆行列係数!AE7/逆行列係数!$AE$32</f>
        <v>3.0986861570694025E-5</v>
      </c>
      <c r="AF7" s="373">
        <f>逆行列係数!AF7/逆行列係数!$AF$33</f>
        <v>3.3997960122392655E-5</v>
      </c>
      <c r="AG7" s="373">
        <f>逆行列係数!AG7/逆行列係数!$AG$34</f>
        <v>3.5488434220708485E-5</v>
      </c>
      <c r="AH7" s="373">
        <f>逆行列係数!AH7/逆行列係数!$AH$35</f>
        <v>1.5994258061355972E-5</v>
      </c>
      <c r="AI7" s="373">
        <f>逆行列係数!AI7/逆行列係数!$AI$36</f>
        <v>1.3010015853633602E-5</v>
      </c>
      <c r="AJ7" s="373">
        <f>逆行列係数!AJ7/逆行列係数!$AJ$37</f>
        <v>5.7483339742395348E-5</v>
      </c>
      <c r="AK7" s="373">
        <f>逆行列係数!AK7/逆行列係数!$AK$38</f>
        <v>1.8992497963304496E-5</v>
      </c>
      <c r="AL7" s="374">
        <f>逆行列係数!AL7/逆行列係数!$AL$39</f>
        <v>4.9918632628815035E-5</v>
      </c>
    </row>
    <row r="8" spans="1:38" x14ac:dyDescent="0.15">
      <c r="A8" s="103">
        <v>11</v>
      </c>
      <c r="B8" s="42" t="s">
        <v>4</v>
      </c>
      <c r="C8" s="375">
        <f>逆行列係数!C8/逆行列係数!$C$4</f>
        <v>3.2332759640967962E-2</v>
      </c>
      <c r="D8" s="376">
        <f>逆行列係数!D8/逆行列係数!$D$5</f>
        <v>7.2528094698048606E-3</v>
      </c>
      <c r="E8" s="376">
        <f>逆行列係数!E8/逆行列係数!$E$6</f>
        <v>3.8840763399712389E-2</v>
      </c>
      <c r="F8" s="376">
        <f>逆行列係数!F8/逆行列係数!$F$7</f>
        <v>2.9996610383026717E-5</v>
      </c>
      <c r="G8" s="376">
        <f>逆行列係数!G8/逆行列係数!$G$8</f>
        <v>1</v>
      </c>
      <c r="H8" s="376">
        <f>逆行列係数!H8/逆行列係数!$H$9</f>
        <v>4.0678549496798522E-4</v>
      </c>
      <c r="I8" s="376">
        <f>逆行列係数!I8/逆行列係数!$I$10</f>
        <v>1.0064079501366184E-3</v>
      </c>
      <c r="J8" s="376">
        <f>逆行列係数!J8/逆行列係数!$J$11</f>
        <v>2.72799239615284E-4</v>
      </c>
      <c r="K8" s="376">
        <f>逆行列係数!K8/逆行列係数!$K$12</f>
        <v>2.9423187825861806E-6</v>
      </c>
      <c r="L8" s="376">
        <f>逆行列係数!L8/逆行列係数!$L$13</f>
        <v>1.5750251566518076E-4</v>
      </c>
      <c r="M8" s="376">
        <f>逆行列係数!M8/逆行列係数!$M$14</f>
        <v>6.0798478578872044E-6</v>
      </c>
      <c r="N8" s="376">
        <f>逆行列係数!N8/逆行列係数!$N$15</f>
        <v>7.8624851349890407E-6</v>
      </c>
      <c r="O8" s="376">
        <f>逆行列係数!O8/逆行列係数!$O$16</f>
        <v>1.2794381494993952E-5</v>
      </c>
      <c r="P8" s="376">
        <f>逆行列係数!P8/逆行列係数!$P$17</f>
        <v>1.8588651725956313E-5</v>
      </c>
      <c r="Q8" s="376">
        <f>逆行列係数!Q8/逆行列係数!$Q$18</f>
        <v>1.6546831914361384E-5</v>
      </c>
      <c r="R8" s="376">
        <f>逆行列係数!R8/逆行列係数!$R$19</f>
        <v>1.5864092321085261E-5</v>
      </c>
      <c r="S8" s="376">
        <f>逆行列係数!S8/逆行列係数!$S$20</f>
        <v>1.5968255108843616E-5</v>
      </c>
      <c r="T8" s="376">
        <f>逆行列係数!T8/逆行列係数!$T$21</f>
        <v>1.4100705475920841E-5</v>
      </c>
      <c r="U8" s="376">
        <f>逆行列係数!U8/逆行列係数!$U$22</f>
        <v>3.0455233688676418E-4</v>
      </c>
      <c r="V8" s="376">
        <f>逆行列係数!V8/逆行列係数!$V$23</f>
        <v>6.8898650085723903E-5</v>
      </c>
      <c r="W8" s="376">
        <f>逆行列係数!W8/逆行列係数!$W$24</f>
        <v>1.0403071743365677E-5</v>
      </c>
      <c r="X8" s="376">
        <f>逆行列係数!X8/逆行列係数!$X$25</f>
        <v>3.3891040305418079E-5</v>
      </c>
      <c r="Y8" s="376">
        <f>逆行列係数!Y8/逆行列係数!$Y$26</f>
        <v>2.598225412043574E-5</v>
      </c>
      <c r="Z8" s="376">
        <f>逆行列係数!Z8/逆行列係数!$Z$27</f>
        <v>6.9568190243160684E-5</v>
      </c>
      <c r="AA8" s="376">
        <f>逆行列係数!AA8/逆行列係数!$AA$28</f>
        <v>2.0278608771560507E-5</v>
      </c>
      <c r="AB8" s="376">
        <f>逆行列係数!AB8/逆行列係数!$AB$29</f>
        <v>1.2659226287565036E-5</v>
      </c>
      <c r="AC8" s="376">
        <f>逆行列係数!AC8/逆行列係数!$AC$30</f>
        <v>4.9427917620137298E-5</v>
      </c>
      <c r="AD8" s="376">
        <f>逆行列係数!AD8/逆行列係数!$AD$31</f>
        <v>1.3400216871930956E-4</v>
      </c>
      <c r="AE8" s="376">
        <f>逆行列係数!AE8/逆行列係数!$AE$32</f>
        <v>1.0595507504817957E-4</v>
      </c>
      <c r="AF8" s="376">
        <f>逆行列係数!AF8/逆行列係数!$AF$33</f>
        <v>1.7448953062816231E-3</v>
      </c>
      <c r="AG8" s="376">
        <f>逆行列係数!AG8/逆行列係数!$AG$34</f>
        <v>2.6458599291217105E-3</v>
      </c>
      <c r="AH8" s="376">
        <f>逆行列係数!AH8/逆行列係数!$AH$35</f>
        <v>4.9182343538669616E-4</v>
      </c>
      <c r="AI8" s="376">
        <f>逆行列係数!AI8/逆行列係数!$AI$36</f>
        <v>3.8100760714212696E-5</v>
      </c>
      <c r="AJ8" s="376">
        <f>逆行列係数!AJ8/逆行列係数!$AJ$37</f>
        <v>3.1133175022894231E-2</v>
      </c>
      <c r="AK8" s="376">
        <f>逆行列係数!AK8/逆行列係数!$AK$38</f>
        <v>7.9968412477071573E-5</v>
      </c>
      <c r="AL8" s="377">
        <f>逆行列係数!AL8/逆行列係数!$AL$39</f>
        <v>8.7956630691972079E-4</v>
      </c>
    </row>
    <row r="9" spans="1:38" x14ac:dyDescent="0.15">
      <c r="A9" s="102">
        <v>15</v>
      </c>
      <c r="B9" s="41" t="s">
        <v>5</v>
      </c>
      <c r="C9" s="372">
        <f>逆行列係数!C9/逆行列係数!$C$4</f>
        <v>4.0384328712173576E-4</v>
      </c>
      <c r="D9" s="373">
        <f>逆行列係数!D9/逆行列係数!$D$5</f>
        <v>2.0532589150754638E-4</v>
      </c>
      <c r="E9" s="373">
        <f>逆行列係数!E9/逆行列係数!$E$6</f>
        <v>1.4458771053208863E-3</v>
      </c>
      <c r="F9" s="373">
        <f>逆行列係数!F9/逆行列係数!$F$7</f>
        <v>3.6095921160908816E-4</v>
      </c>
      <c r="G9" s="373">
        <f>逆行列係数!G9/逆行列係数!$G$8</f>
        <v>1.6521691241474666E-4</v>
      </c>
      <c r="H9" s="373">
        <f>逆行列係数!H9/逆行列係数!$H$9</f>
        <v>1</v>
      </c>
      <c r="I9" s="373">
        <f>逆行列係数!I9/逆行列係数!$I$10</f>
        <v>5.3675090673952993E-4</v>
      </c>
      <c r="J9" s="373">
        <f>逆行列係数!J9/逆行列係数!$J$11</f>
        <v>5.0070746511666055E-5</v>
      </c>
      <c r="K9" s="373">
        <f>逆行列係数!K9/逆行列係数!$K$12</f>
        <v>1.1769275130344722E-5</v>
      </c>
      <c r="L9" s="373">
        <f>逆行列係数!L9/逆行列係数!$L$13</f>
        <v>1.9736426345698575E-4</v>
      </c>
      <c r="M9" s="373">
        <f>逆行列係数!M9/逆行列係数!$M$14</f>
        <v>3.0399239289436022E-5</v>
      </c>
      <c r="N9" s="373">
        <f>逆行列係数!N9/逆行列係数!$N$15</f>
        <v>3.4398372465577056E-5</v>
      </c>
      <c r="O9" s="373">
        <f>逆行列係数!O9/逆行列係数!$O$16</f>
        <v>1.3876983006108826E-4</v>
      </c>
      <c r="P9" s="373">
        <f>逆行列係数!P9/逆行列係数!$P$17</f>
        <v>1.4088241308093206E-4</v>
      </c>
      <c r="Q9" s="373">
        <f>逆行列係数!Q9/逆行列係数!$Q$18</f>
        <v>5.3144530736713626E-4</v>
      </c>
      <c r="R9" s="373">
        <f>逆行列係数!R9/逆行列係数!$R$19</f>
        <v>2.1614825787478673E-4</v>
      </c>
      <c r="S9" s="373">
        <f>逆行列係数!S9/逆行列係数!$S$20</f>
        <v>1.3273612059226257E-4</v>
      </c>
      <c r="T9" s="373">
        <f>逆行列係数!T9/逆行列係数!$T$21</f>
        <v>2.4940622810534991E-4</v>
      </c>
      <c r="U9" s="373">
        <f>逆行列係数!U9/逆行列係数!$U$22</f>
        <v>4.313690828459215E-4</v>
      </c>
      <c r="V9" s="373">
        <f>逆行列係数!V9/逆行列係数!$V$23</f>
        <v>3.1553584676940219E-4</v>
      </c>
      <c r="W9" s="373">
        <f>逆行列係数!W9/逆行列係数!$W$24</f>
        <v>3.6883617999205581E-5</v>
      </c>
      <c r="X9" s="373">
        <f>逆行列係数!X9/逆行列係数!$X$25</f>
        <v>1.6247763440538669E-4</v>
      </c>
      <c r="Y9" s="373">
        <f>逆行列係数!Y9/逆行列係数!$Y$26</f>
        <v>2.1685189015902139E-4</v>
      </c>
      <c r="Z9" s="373">
        <f>逆行列係数!Z9/逆行列係数!$Z$27</f>
        <v>4.1939680403734023E-4</v>
      </c>
      <c r="AA9" s="373">
        <f>逆行列係数!AA9/逆行列係数!$AA$28</f>
        <v>1.680227583929299E-4</v>
      </c>
      <c r="AB9" s="373">
        <f>逆行列係数!AB9/逆行列係数!$AB$29</f>
        <v>1.947573275010006E-5</v>
      </c>
      <c r="AC9" s="373">
        <f>逆行列係数!AC9/逆行列係数!$AC$30</f>
        <v>2.837528604118993E-4</v>
      </c>
      <c r="AD9" s="373">
        <f>逆行列係数!AD9/逆行列係数!$AD$31</f>
        <v>9.8738440108964926E-5</v>
      </c>
      <c r="AE9" s="373">
        <f>逆行列係数!AE9/逆行列係数!$AE$32</f>
        <v>3.3685717255883509E-4</v>
      </c>
      <c r="AF9" s="373">
        <f>逆行列係数!AF9/逆行列係数!$AF$33</f>
        <v>5.2996820190788556E-5</v>
      </c>
      <c r="AG9" s="373">
        <f>逆行列係数!AG9/逆行列係数!$AG$34</f>
        <v>3.213674876653046E-4</v>
      </c>
      <c r="AH9" s="373">
        <f>逆行列係数!AH9/逆行列係数!$AH$35</f>
        <v>2.3981390680745613E-3</v>
      </c>
      <c r="AI9" s="373">
        <f>逆行列係数!AI9/逆行列係数!$AI$36</f>
        <v>2.1838240897170691E-4</v>
      </c>
      <c r="AJ9" s="373">
        <f>逆行列係数!AJ9/逆行列係数!$AJ$37</f>
        <v>4.9851930845560102E-4</v>
      </c>
      <c r="AK9" s="373">
        <f>逆行列係数!AK9/逆行列係数!$AK$38</f>
        <v>1.8752592725873281E-3</v>
      </c>
      <c r="AL9" s="374">
        <f>逆行列係数!AL9/逆行列係数!$AL$39</f>
        <v>1.7072172359054741E-4</v>
      </c>
    </row>
    <row r="10" spans="1:38" x14ac:dyDescent="0.15">
      <c r="A10" s="102">
        <v>16</v>
      </c>
      <c r="B10" s="41" t="s">
        <v>6</v>
      </c>
      <c r="C10" s="372">
        <f>逆行列係数!C10/逆行列係数!$C$4</f>
        <v>3.5252718262841448E-3</v>
      </c>
      <c r="D10" s="373">
        <f>逆行列係数!D10/逆行列係数!$D$5</f>
        <v>1.3158331600441058E-3</v>
      </c>
      <c r="E10" s="373">
        <f>逆行列係数!E10/逆行列係数!$E$6</f>
        <v>8.8527067540887711E-4</v>
      </c>
      <c r="F10" s="373">
        <f>逆行列係数!F10/逆行列係数!$F$7</f>
        <v>4.8394531417949769E-4</v>
      </c>
      <c r="G10" s="373">
        <f>逆行列係数!G10/逆行列係数!$G$8</f>
        <v>2.9555469887526898E-3</v>
      </c>
      <c r="H10" s="373">
        <f>逆行列係数!H10/逆行列係数!$H$9</f>
        <v>1.1274607588896322E-3</v>
      </c>
      <c r="I10" s="373">
        <f>逆行列係数!I10/逆行列係数!$I$10</f>
        <v>1</v>
      </c>
      <c r="J10" s="373">
        <f>逆行列係数!J10/逆行列係数!$J$11</f>
        <v>5.343757257020911E-4</v>
      </c>
      <c r="K10" s="373">
        <f>逆行列係数!K10/逆行列係数!$K$12</f>
        <v>3.0403960753390534E-5</v>
      </c>
      <c r="L10" s="373">
        <f>逆行列係数!L10/逆行列係数!$L$13</f>
        <v>2.6600424867897193E-3</v>
      </c>
      <c r="M10" s="373">
        <f>逆行列係数!M10/逆行列係数!$M$14</f>
        <v>8.5725854796209588E-5</v>
      </c>
      <c r="N10" s="373">
        <f>逆行列係数!N10/逆行列係数!$N$15</f>
        <v>1.4643878563917089E-4</v>
      </c>
      <c r="O10" s="373">
        <f>逆行列係数!O10/逆行列係数!$O$16</f>
        <v>4.2910387167825878E-4</v>
      </c>
      <c r="P10" s="373">
        <f>逆行列係数!P10/逆行列係数!$P$17</f>
        <v>6.2516570804663598E-4</v>
      </c>
      <c r="Q10" s="373">
        <f>逆行列係数!Q10/逆行列係数!$Q$18</f>
        <v>6.2780626969194658E-4</v>
      </c>
      <c r="R10" s="373">
        <f>逆行列係数!R10/逆行列係数!$R$19</f>
        <v>9.9448028737803246E-4</v>
      </c>
      <c r="S10" s="373">
        <f>逆行列係数!S10/逆行列係数!$S$20</f>
        <v>7.704683090017045E-4</v>
      </c>
      <c r="T10" s="373">
        <f>逆行列係数!T10/逆行列係数!$T$21</f>
        <v>5.7636633632826442E-4</v>
      </c>
      <c r="U10" s="373">
        <f>逆行列係数!U10/逆行列係数!$U$22</f>
        <v>2.6708375285337677E-3</v>
      </c>
      <c r="V10" s="373">
        <f>逆行列係数!V10/逆行列係数!$V$23</f>
        <v>5.7695130463088799E-3</v>
      </c>
      <c r="W10" s="373">
        <f>逆行列係数!W10/逆行列係数!$W$24</f>
        <v>5.7311467967996368E-4</v>
      </c>
      <c r="X10" s="373">
        <f>逆行列係数!X10/逆行列係数!$X$25</f>
        <v>8.8316063854707114E-4</v>
      </c>
      <c r="Y10" s="373">
        <f>逆行列係数!Y10/逆行列係数!$Y$26</f>
        <v>7.7347171881604864E-4</v>
      </c>
      <c r="Z10" s="373">
        <f>逆行列係数!Z10/逆行列係数!$Z$27</f>
        <v>1.2750855440282168E-3</v>
      </c>
      <c r="AA10" s="373">
        <f>逆行列係数!AA10/逆行列係数!$AA$28</f>
        <v>9.299190593815604E-4</v>
      </c>
      <c r="AB10" s="373">
        <f>逆行列係数!AB10/逆行列係数!$AB$29</f>
        <v>1.9962626068852559E-4</v>
      </c>
      <c r="AC10" s="373">
        <f>逆行列係数!AC10/逆行列係数!$AC$30</f>
        <v>5.5286041189931356E-4</v>
      </c>
      <c r="AD10" s="373">
        <f>逆行列係数!AD10/逆行列係数!$AD$31</f>
        <v>1.9765319886098157E-3</v>
      </c>
      <c r="AE10" s="373">
        <f>逆行列係数!AE10/逆行列係数!$AE$32</f>
        <v>5.0178724220930324E-4</v>
      </c>
      <c r="AF10" s="373">
        <f>逆行列係数!AF10/逆行列係数!$AF$33</f>
        <v>8.4594924304541726E-4</v>
      </c>
      <c r="AG10" s="373">
        <f>逆行列係数!AG10/逆行列係数!$AG$34</f>
        <v>1.0281788025610821E-3</v>
      </c>
      <c r="AH10" s="373">
        <f>逆行列係数!AH10/逆行列係数!$AH$35</f>
        <v>2.8159890599274862E-3</v>
      </c>
      <c r="AI10" s="373">
        <f>逆行列係数!AI10/逆行列係数!$AI$36</f>
        <v>8.3171172778586245E-4</v>
      </c>
      <c r="AJ10" s="373">
        <f>逆行列係数!AJ10/逆行列係数!$AJ$37</f>
        <v>1.1427291503962385E-3</v>
      </c>
      <c r="AK10" s="373">
        <f>逆行列係数!AK10/逆行列係数!$AK$38</f>
        <v>5.4736379130243561E-2</v>
      </c>
      <c r="AL10" s="374">
        <f>逆行列係数!AL10/逆行列係数!$AL$39</f>
        <v>4.7622375527889537E-4</v>
      </c>
    </row>
    <row r="11" spans="1:38" x14ac:dyDescent="0.15">
      <c r="A11" s="102">
        <v>20</v>
      </c>
      <c r="B11" s="41" t="s">
        <v>7</v>
      </c>
      <c r="C11" s="372">
        <f>逆行列係数!C11/逆行列係数!$C$4</f>
        <v>2.3329855041039332E-2</v>
      </c>
      <c r="D11" s="373">
        <f>逆行列係数!D11/逆行列係数!$D$5</f>
        <v>5.8015485940855652E-4</v>
      </c>
      <c r="E11" s="373">
        <f>逆行列係数!E11/逆行列係数!$E$6</f>
        <v>7.4819021619908855E-3</v>
      </c>
      <c r="F11" s="373">
        <f>逆行列係数!F11/逆行列係数!$F$7</f>
        <v>9.4179357732576217E-3</v>
      </c>
      <c r="G11" s="373">
        <f>逆行列係数!G11/逆行列係数!$G$8</f>
        <v>5.662785518496082E-3</v>
      </c>
      <c r="H11" s="373">
        <f>逆行列係数!H11/逆行列係数!$H$9</f>
        <v>3.7306923567352338E-2</v>
      </c>
      <c r="I11" s="373">
        <f>逆行列係数!I11/逆行列係数!$I$10</f>
        <v>9.0985112941336637E-3</v>
      </c>
      <c r="J11" s="373">
        <f>逆行列係数!J11/逆行列係数!$J$11</f>
        <v>1</v>
      </c>
      <c r="K11" s="373">
        <f>逆行列係数!K11/逆行列係数!$K$12</f>
        <v>3.4523207049011185E-4</v>
      </c>
      <c r="L11" s="373">
        <f>逆行列係数!L11/逆行列係数!$L$13</f>
        <v>5.6632848996893701E-3</v>
      </c>
      <c r="M11" s="373">
        <f>逆行列係数!M11/逆行列係数!$M$14</f>
        <v>1.1971220432179903E-3</v>
      </c>
      <c r="N11" s="373">
        <f>逆行列係数!N11/逆行列係数!$N$15</f>
        <v>1.3739692773393349E-3</v>
      </c>
      <c r="O11" s="373">
        <f>逆行列係数!O11/逆行列係数!$O$16</f>
        <v>4.2585606714491409E-3</v>
      </c>
      <c r="P11" s="373">
        <f>逆行列係数!P11/逆行列係数!$P$17</f>
        <v>5.1656884796341751E-3</v>
      </c>
      <c r="Q11" s="373">
        <f>逆行列係数!Q11/逆行列係数!$Q$18</f>
        <v>6.7335872460912967E-3</v>
      </c>
      <c r="R11" s="373">
        <f>逆行列係数!R11/逆行列係数!$R$19</f>
        <v>4.3180076286453957E-3</v>
      </c>
      <c r="S11" s="373">
        <f>逆行列係数!S11/逆行列係数!$S$20</f>
        <v>6.7765282618155098E-3</v>
      </c>
      <c r="T11" s="373">
        <f>逆行列係数!T11/逆行列係数!$T$21</f>
        <v>5.2886458475625607E-3</v>
      </c>
      <c r="U11" s="373">
        <f>逆行列係数!U11/逆行列係数!$U$22</f>
        <v>4.6180510187611927E-2</v>
      </c>
      <c r="V11" s="373">
        <f>逆行列係数!V11/逆行列係数!$V$23</f>
        <v>2.6690737924513043E-3</v>
      </c>
      <c r="W11" s="373">
        <f>逆行列係数!W11/逆行列係数!$W$24</f>
        <v>4.6246382568234691E-4</v>
      </c>
      <c r="X11" s="373">
        <f>逆行列係数!X11/逆行列係数!$X$25</f>
        <v>4.5932327566872511E-3</v>
      </c>
      <c r="Y11" s="373">
        <f>逆行列係数!Y11/逆行列係数!$Y$26</f>
        <v>5.8809832884140125E-3</v>
      </c>
      <c r="Z11" s="373">
        <f>逆行列係数!Z11/逆行列係数!$Z$27</f>
        <v>3.7169290215631571E-4</v>
      </c>
      <c r="AA11" s="373">
        <f>逆行列係数!AA11/逆行列係数!$AA$28</f>
        <v>4.7606448211330138E-4</v>
      </c>
      <c r="AB11" s="373">
        <f>逆行列係数!AB11/逆行列係数!$AB$29</f>
        <v>1.1003789003806532E-4</v>
      </c>
      <c r="AC11" s="373">
        <f>逆行列係数!AC11/逆行列係数!$AC$30</f>
        <v>5.7391304347826082E-4</v>
      </c>
      <c r="AD11" s="373">
        <f>逆行列係数!AD11/逆行列係数!$AD$31</f>
        <v>1.0094242314711147E-3</v>
      </c>
      <c r="AE11" s="373">
        <f>逆行列係数!AE11/逆行列係数!$AE$32</f>
        <v>8.0365924847864507E-4</v>
      </c>
      <c r="AF11" s="373">
        <f>逆行列係数!AF11/逆行列係数!$AF$33</f>
        <v>1.3409195448273103E-3</v>
      </c>
      <c r="AG11" s="373">
        <f>逆行列係数!AG11/逆行列係数!$AG$34</f>
        <v>4.7353400728498689E-2</v>
      </c>
      <c r="AH11" s="373">
        <f>逆行列係数!AH11/逆行列係数!$AH$35</f>
        <v>1.9243091730068906E-3</v>
      </c>
      <c r="AI11" s="373">
        <f>逆行列係数!AI11/逆行列係数!$AI$36</f>
        <v>1.8799472908500557E-3</v>
      </c>
      <c r="AJ11" s="373">
        <f>逆行列係数!AJ11/逆行列係数!$AJ$37</f>
        <v>3.0258040729919484E-3</v>
      </c>
      <c r="AK11" s="373">
        <f>逆行列係数!AK11/逆行列係数!$AK$38</f>
        <v>6.5124275911015153E-3</v>
      </c>
      <c r="AL11" s="374">
        <f>逆行列係数!AL11/逆行列係数!$AL$39</f>
        <v>3.3794914289707774E-3</v>
      </c>
    </row>
    <row r="12" spans="1:38" x14ac:dyDescent="0.15">
      <c r="A12" s="102">
        <v>21</v>
      </c>
      <c r="B12" s="41" t="s">
        <v>8</v>
      </c>
      <c r="C12" s="372">
        <f>逆行列係数!C12/逆行列係数!$C$4</f>
        <v>5.8579862946249095E-3</v>
      </c>
      <c r="D12" s="373">
        <f>逆行列係数!D12/逆行列係数!$D$5</f>
        <v>6.0689091166443278E-3</v>
      </c>
      <c r="E12" s="373">
        <f>逆行列係数!E12/逆行列係数!$E$6</f>
        <v>1.3435054963804326E-2</v>
      </c>
      <c r="F12" s="373">
        <f>逆行列係数!F12/逆行列係数!$F$7</f>
        <v>1.2912540882880234E-2</v>
      </c>
      <c r="G12" s="373">
        <f>逆行列係数!G12/逆行列係数!$G$8</f>
        <v>2.988397135080768E-3</v>
      </c>
      <c r="H12" s="373">
        <f>逆行列係数!H12/逆行列係数!$H$9</f>
        <v>5.2041163562971575E-3</v>
      </c>
      <c r="I12" s="373">
        <f>逆行列係数!I12/逆行列係数!$I$10</f>
        <v>4.4826479711399152E-3</v>
      </c>
      <c r="J12" s="373">
        <f>逆行列係数!J12/逆行列係数!$J$11</f>
        <v>8.289384742752906E-2</v>
      </c>
      <c r="K12" s="373">
        <f>逆行列係数!K12/逆行列係数!$K$12</f>
        <v>1</v>
      </c>
      <c r="L12" s="373">
        <f>逆行列係数!L12/逆行列係数!$L$13</f>
        <v>1.0444750159203932E-2</v>
      </c>
      <c r="M12" s="373">
        <f>逆行列係数!M12/逆行列係数!$M$14</f>
        <v>1.4747886948876991E-2</v>
      </c>
      <c r="N12" s="373">
        <f>逆行列係数!N12/逆行列係数!$N$15</f>
        <v>2.3656252149898277E-3</v>
      </c>
      <c r="O12" s="373">
        <f>逆行列係数!O12/逆行列係数!$O$16</f>
        <v>6.9906532122263115E-3</v>
      </c>
      <c r="P12" s="373">
        <f>逆行列係数!P12/逆行列係数!$P$17</f>
        <v>2.4899009811873061E-3</v>
      </c>
      <c r="Q12" s="373">
        <f>逆行列係数!Q12/逆行列係数!$Q$18</f>
        <v>2.2883295194508005E-3</v>
      </c>
      <c r="R12" s="373">
        <f>逆行列係数!R12/逆行列係数!$R$19</f>
        <v>2.1783381768390201E-3</v>
      </c>
      <c r="S12" s="373">
        <f>逆行列係数!S12/逆行列係数!$S$20</f>
        <v>1.5808572557755179E-3</v>
      </c>
      <c r="T12" s="373">
        <f>逆行列係数!T12/逆行列係数!$T$21</f>
        <v>3.1858781434658656E-3</v>
      </c>
      <c r="U12" s="373">
        <f>逆行列係数!U12/逆行列係数!$U$22</f>
        <v>7.8270911312822329E-3</v>
      </c>
      <c r="V12" s="373">
        <f>逆行列係数!V12/逆行列係数!$V$23</f>
        <v>7.3721555591724575E-3</v>
      </c>
      <c r="W12" s="373">
        <f>逆行列係数!W12/逆行列係数!$W$24</f>
        <v>2.1312111066976867E-2</v>
      </c>
      <c r="X12" s="373">
        <f>逆行列係数!X12/逆行列係数!$X$25</f>
        <v>6.4831566513658592E-3</v>
      </c>
      <c r="Y12" s="373">
        <f>逆行列係数!Y12/逆行列係数!$Y$26</f>
        <v>6.8143458018173593E-3</v>
      </c>
      <c r="Z12" s="373">
        <f>逆行列係数!Z12/逆行列係数!$Z$27</f>
        <v>2.0602122624867446E-3</v>
      </c>
      <c r="AA12" s="373">
        <f>逆行列係数!AA12/逆行列係数!$AA$28</f>
        <v>1.1384990353176113E-3</v>
      </c>
      <c r="AB12" s="373">
        <f>逆行列係数!AB12/逆行列係数!$AB$29</f>
        <v>3.8269814853946616E-4</v>
      </c>
      <c r="AC12" s="373">
        <f>逆行列係数!AC12/逆行列係数!$AC$30</f>
        <v>3.4587643020594964E-2</v>
      </c>
      <c r="AD12" s="373">
        <f>逆行列係数!AD12/逆行列係数!$AD$31</f>
        <v>1.1707557898634412E-3</v>
      </c>
      <c r="AE12" s="373">
        <f>逆行列係数!AE12/逆行列係数!$AE$32</f>
        <v>4.8019639672778744E-3</v>
      </c>
      <c r="AF12" s="373">
        <f>逆行列係数!AF12/逆行列係数!$AF$33</f>
        <v>1.8788872667639942E-3</v>
      </c>
      <c r="AG12" s="373">
        <f>逆行列係数!AG12/逆行列係数!$AG$34</f>
        <v>5.3863556828319765E-3</v>
      </c>
      <c r="AH12" s="373">
        <f>逆行列係数!AH12/逆行列係数!$AH$35</f>
        <v>2.3971394269457266E-3</v>
      </c>
      <c r="AI12" s="373">
        <f>逆行列係数!AI12/逆行列係数!$AI$36</f>
        <v>1.492434675781112E-3</v>
      </c>
      <c r="AJ12" s="373">
        <f>逆行列係数!AJ12/逆行列係数!$AJ$37</f>
        <v>3.8454372103533443E-3</v>
      </c>
      <c r="AK12" s="373">
        <f>逆行列係数!AK12/逆行列係数!$AK$38</f>
        <v>2.07018227800019E-3</v>
      </c>
      <c r="AL12" s="374">
        <f>逆行列係数!AL12/逆行列係数!$AL$39</f>
        <v>1.0008685842077413E-2</v>
      </c>
    </row>
    <row r="13" spans="1:38" x14ac:dyDescent="0.15">
      <c r="A13" s="103">
        <v>25</v>
      </c>
      <c r="B13" s="42" t="s">
        <v>9</v>
      </c>
      <c r="C13" s="375">
        <f>逆行列係数!C13/逆行列係数!$C$4</f>
        <v>1.4175170413736093E-3</v>
      </c>
      <c r="D13" s="376">
        <f>逆行列係数!D13/逆行列係数!$D$5</f>
        <v>4.6307541488935987E-4</v>
      </c>
      <c r="E13" s="376">
        <f>逆行列係数!E13/逆行列係数!$E$6</f>
        <v>2.7299095717454359E-4</v>
      </c>
      <c r="F13" s="376">
        <f>逆行列係数!F13/逆行列係数!$F$7</f>
        <v>2.6497005838340266E-4</v>
      </c>
      <c r="G13" s="376">
        <f>逆行列係数!G13/逆行列係数!$G$8</f>
        <v>3.4579609914174169E-3</v>
      </c>
      <c r="H13" s="376">
        <f>逆行列係数!H13/逆行列係数!$H$9</f>
        <v>6.5907072982793766E-4</v>
      </c>
      <c r="I13" s="376">
        <f>逆行列係数!I13/逆行列係数!$I$10</f>
        <v>1.6870703318715298E-3</v>
      </c>
      <c r="J13" s="376">
        <f>逆行列係数!J13/逆行列係数!$J$11</f>
        <v>1.2232801346039794E-3</v>
      </c>
      <c r="K13" s="376">
        <f>逆行列係数!K13/逆行列係数!$K$12</f>
        <v>6.3750240289367239E-5</v>
      </c>
      <c r="L13" s="376">
        <f>逆行列係数!L13/逆行列係数!$L$13</f>
        <v>1</v>
      </c>
      <c r="M13" s="376">
        <f>逆行列係数!M13/逆行列係数!$M$14</f>
        <v>1.77227565057412E-3</v>
      </c>
      <c r="N13" s="376">
        <f>逆行列係数!N13/逆行列係数!$N$15</f>
        <v>5.2088964019302399E-4</v>
      </c>
      <c r="O13" s="376">
        <f>逆行列係数!O13/逆行列係数!$O$16</f>
        <v>2.3699131261496493E-3</v>
      </c>
      <c r="P13" s="376">
        <f>逆行列係数!P13/逆行列係数!$P$17</f>
        <v>5.7164995807769854E-3</v>
      </c>
      <c r="Q13" s="376">
        <f>逆行列係数!Q13/逆行列係数!$Q$18</f>
        <v>1.1480581319405443E-2</v>
      </c>
      <c r="R13" s="376">
        <f>逆行列係数!R13/逆行列係数!$R$19</f>
        <v>3.1668694295966453E-3</v>
      </c>
      <c r="S13" s="376">
        <f>逆行列係数!S13/逆行列係数!$S$20</f>
        <v>3.082871251951121E-3</v>
      </c>
      <c r="T13" s="376">
        <f>逆行列係数!T13/逆行列係数!$T$21</f>
        <v>2.9355906212682704E-3</v>
      </c>
      <c r="U13" s="376">
        <f>逆行列係数!U13/逆行列係数!$U$22</f>
        <v>1.3709658824524055E-3</v>
      </c>
      <c r="V13" s="376">
        <f>逆行列係数!V13/逆行列係数!$V$23</f>
        <v>2.5451560754130676E-2</v>
      </c>
      <c r="W13" s="376">
        <f>逆行列係数!W13/逆行列係数!$W$24</f>
        <v>3.6978191378690727E-4</v>
      </c>
      <c r="X13" s="376">
        <f>逆行列係数!X13/逆行列係数!$X$25</f>
        <v>3.2375911444705273E-3</v>
      </c>
      <c r="Y13" s="376">
        <f>逆行列係数!Y13/逆行列係数!$Y$26</f>
        <v>4.426976375135782E-4</v>
      </c>
      <c r="Z13" s="376">
        <f>逆行列係数!Z13/逆行列係数!$Z$27</f>
        <v>2.5143931616456654E-4</v>
      </c>
      <c r="AA13" s="376">
        <f>逆行列係数!AA13/逆行列係数!$AA$28</f>
        <v>1.4484720551114646E-4</v>
      </c>
      <c r="AB13" s="376">
        <f>逆行列係数!AB13/逆行列係数!$AB$29</f>
        <v>2.8239812487645087E-4</v>
      </c>
      <c r="AC13" s="376">
        <f>逆行列係数!AC13/逆行列係数!$AC$30</f>
        <v>2.4622425629290613E-4</v>
      </c>
      <c r="AD13" s="376">
        <f>逆行列係数!AD13/逆行列係数!$AD$31</f>
        <v>1.9130572771111954E-4</v>
      </c>
      <c r="AE13" s="376">
        <f>逆行列係数!AE13/逆行列係数!$AE$32</f>
        <v>3.6384572941072985E-4</v>
      </c>
      <c r="AF13" s="376">
        <f>逆行列係数!AF13/逆行列係数!$AF$33</f>
        <v>1.0449373037617743E-3</v>
      </c>
      <c r="AG13" s="376">
        <f>逆行列係数!AG13/逆行列係数!$AG$34</f>
        <v>5.7668705608651292E-4</v>
      </c>
      <c r="AH13" s="376">
        <f>逆行列係数!AH13/逆行列係数!$AH$35</f>
        <v>3.7386578218419586E-4</v>
      </c>
      <c r="AI13" s="376">
        <f>逆行列係数!AI13/逆行列係数!$AI$36</f>
        <v>4.4234053902354254E-4</v>
      </c>
      <c r="AJ13" s="376">
        <f>逆行列係数!AJ13/逆行列係数!$AJ$37</f>
        <v>9.4054636923333076E-4</v>
      </c>
      <c r="AK13" s="376">
        <f>逆行列係数!AK13/逆行列係数!$AK$38</f>
        <v>2.6489536633029953E-3</v>
      </c>
      <c r="AL13" s="377">
        <f>逆行列係数!AL13/逆行列係数!$AL$39</f>
        <v>2.4050797200563085E-3</v>
      </c>
    </row>
    <row r="14" spans="1:38" x14ac:dyDescent="0.15">
      <c r="A14" s="102">
        <v>26</v>
      </c>
      <c r="B14" s="41" t="s">
        <v>10</v>
      </c>
      <c r="C14" s="372">
        <f>逆行列係数!C14/逆行列係数!$C$4</f>
        <v>4.7792639572124873E-4</v>
      </c>
      <c r="D14" s="373">
        <f>逆行列係数!D14/逆行列係数!$D$5</f>
        <v>3.0580451926655842E-4</v>
      </c>
      <c r="E14" s="373">
        <f>逆行列係数!E14/逆行列係数!$E$6</f>
        <v>2.2950739756745562E-3</v>
      </c>
      <c r="F14" s="373">
        <f>逆行列係数!F14/逆行列係数!$F$7</f>
        <v>3.0126595694686502E-3</v>
      </c>
      <c r="G14" s="373">
        <f>逆行列係数!G14/逆行列係数!$G$8</f>
        <v>2.1091726304174967E-3</v>
      </c>
      <c r="H14" s="373">
        <f>逆行列係数!H14/逆行列係数!$H$9</f>
        <v>8.595299280693727E-4</v>
      </c>
      <c r="I14" s="373">
        <f>逆行列係数!I14/逆行列係数!$I$10</f>
        <v>8.3089429313211657E-3</v>
      </c>
      <c r="J14" s="373">
        <f>逆行列係数!J14/逆行列係数!$J$11</f>
        <v>4.1092543688884555E-4</v>
      </c>
      <c r="K14" s="373">
        <f>逆行列係数!K14/逆行列係数!$K$12</f>
        <v>1.0003883860793013E-4</v>
      </c>
      <c r="L14" s="373">
        <f>逆行列係数!L14/逆行列係数!$L$13</f>
        <v>9.5182075824822195E-3</v>
      </c>
      <c r="M14" s="373">
        <f>逆行列係数!M14/逆行列係数!$M$14</f>
        <v>1</v>
      </c>
      <c r="N14" s="373">
        <f>逆行列係数!N14/逆行列係数!$N$15</f>
        <v>5.7297860421232636E-4</v>
      </c>
      <c r="O14" s="373">
        <f>逆行列係数!O14/逆行列係数!$O$16</f>
        <v>0.32463873095482498</v>
      </c>
      <c r="P14" s="373">
        <f>逆行列係数!P14/逆行列係数!$P$17</f>
        <v>6.3215112769523227E-2</v>
      </c>
      <c r="Q14" s="373">
        <f>逆行列係数!Q14/逆行列係数!$Q$18</f>
        <v>2.662093252104611E-3</v>
      </c>
      <c r="R14" s="373">
        <f>逆行列係数!R14/逆行列係数!$R$19</f>
        <v>5.5253642048569904E-2</v>
      </c>
      <c r="S14" s="373">
        <f>逆行列係数!S14/逆行列係数!$S$20</f>
        <v>2.769893451817786E-2</v>
      </c>
      <c r="T14" s="373">
        <f>逆行列係数!T14/逆行列係数!$T$21</f>
        <v>0.11639779852735757</v>
      </c>
      <c r="U14" s="373">
        <f>逆行列係数!U14/逆行列係数!$U$22</f>
        <v>3.4759317187896305E-3</v>
      </c>
      <c r="V14" s="373">
        <f>逆行列係数!V14/逆行列係数!$V$23</f>
        <v>3.7541776047434222E-2</v>
      </c>
      <c r="W14" s="373">
        <f>逆行列係数!W14/逆行列係数!$W$24</f>
        <v>6.0054095973065508E-4</v>
      </c>
      <c r="X14" s="373">
        <f>逆行列係数!X14/逆行列係数!$X$25</f>
        <v>1.632750706478671E-3</v>
      </c>
      <c r="Y14" s="373">
        <f>逆行列係数!Y14/逆行列係数!$Y$26</f>
        <v>3.97728351535901E-4</v>
      </c>
      <c r="Z14" s="373">
        <f>逆行列係数!Z14/逆行列係数!$Z$27</f>
        <v>5.5058253421015754E-4</v>
      </c>
      <c r="AA14" s="373">
        <f>逆行列係数!AA14/逆行列係数!$AA$28</f>
        <v>2.9548829924273882E-4</v>
      </c>
      <c r="AB14" s="373">
        <f>逆行列係数!AB14/逆行列係数!$AB$29</f>
        <v>4.138593209396262E-4</v>
      </c>
      <c r="AC14" s="373">
        <f>逆行列係数!AC14/逆行列係数!$AC$30</f>
        <v>9.8123569794050336E-4</v>
      </c>
      <c r="AD14" s="373">
        <f>逆行列係数!AD14/逆行列係数!$AD$31</f>
        <v>3.9407216722060111E-4</v>
      </c>
      <c r="AE14" s="373">
        <f>逆行列係数!AE14/逆行列係数!$AE$32</f>
        <v>1.1015329500291876E-3</v>
      </c>
      <c r="AF14" s="373">
        <f>逆行列係数!AF14/逆行列係数!$AF$33</f>
        <v>3.6597804131752095E-4</v>
      </c>
      <c r="AG14" s="373">
        <f>逆行列係数!AG14/逆行列係数!$AG$34</f>
        <v>3.4601223365190775E-4</v>
      </c>
      <c r="AH14" s="373">
        <f>逆行列係数!AH14/逆行列係数!$AH$35</f>
        <v>5.0681805231921734E-4</v>
      </c>
      <c r="AI14" s="373">
        <f>逆行列係数!AI14/逆行列係数!$AI$36</f>
        <v>1.5277475759552604E-3</v>
      </c>
      <c r="AJ14" s="373">
        <f>逆行列係数!AJ14/逆行列係数!$AJ$37</f>
        <v>5.232966100687025E-4</v>
      </c>
      <c r="AK14" s="373">
        <f>逆行列係数!AK14/逆行列係数!$AK$38</f>
        <v>9.5662213425696857E-4</v>
      </c>
      <c r="AL14" s="374">
        <f>逆行列係数!AL14/逆行列係数!$AL$39</f>
        <v>7.0854507153340057E-3</v>
      </c>
    </row>
    <row r="15" spans="1:38" x14ac:dyDescent="0.15">
      <c r="A15" s="102">
        <v>27</v>
      </c>
      <c r="B15" s="41" t="s">
        <v>11</v>
      </c>
      <c r="C15" s="372">
        <f>逆行列係数!C15/逆行列係数!$C$4</f>
        <v>4.4269174650928525E-5</v>
      </c>
      <c r="D15" s="373">
        <f>逆行列係数!D15/逆行列係数!$D$5</f>
        <v>2.2716907145515766E-5</v>
      </c>
      <c r="E15" s="373">
        <f>逆行列係数!E15/逆行列係数!$E$6</f>
        <v>8.2872254856557897E-5</v>
      </c>
      <c r="F15" s="373">
        <f>逆行列係数!F15/逆行列係数!$F$7</f>
        <v>2.2697435189823547E-4</v>
      </c>
      <c r="G15" s="373">
        <f>逆行列係数!G15/逆行列係数!$G$8</f>
        <v>3.1014402856803318E-4</v>
      </c>
      <c r="H15" s="373">
        <f>逆行列係数!H15/逆行列係数!$H$9</f>
        <v>4.2047539143325402E-5</v>
      </c>
      <c r="I15" s="373">
        <f>逆行列係数!I15/逆行列係数!$I$10</f>
        <v>4.2103830184459504E-4</v>
      </c>
      <c r="J15" s="373">
        <f>逆行列係数!J15/逆行列係数!$J$11</f>
        <v>4.161051692866041E-4</v>
      </c>
      <c r="K15" s="373">
        <f>逆行列係数!K15/逆行列係数!$K$12</f>
        <v>7.8461834202298144E-6</v>
      </c>
      <c r="L15" s="373">
        <f>逆行列係数!L15/逆行列係数!$L$13</f>
        <v>2.18072927553704E-3</v>
      </c>
      <c r="M15" s="373">
        <f>逆行列係数!M15/逆行列係数!$M$14</f>
        <v>3.8363839983268259E-4</v>
      </c>
      <c r="N15" s="373">
        <f>逆行列係数!N15/逆行列係数!$N$15</f>
        <v>1</v>
      </c>
      <c r="O15" s="373">
        <f>逆行列係数!O15/逆行列係数!$O$16</f>
        <v>1.1355505668403093E-2</v>
      </c>
      <c r="P15" s="373">
        <f>逆行列係数!P15/逆行列係数!$P$17</f>
        <v>5.0306761670982818E-3</v>
      </c>
      <c r="Q15" s="373">
        <f>逆行列係数!Q15/逆行列係数!$Q$18</f>
        <v>8.4067639555493699E-3</v>
      </c>
      <c r="R15" s="373">
        <f>逆行列係数!R15/逆行列係数!$R$19</f>
        <v>9.9229897468388322E-3</v>
      </c>
      <c r="S15" s="373">
        <f>逆行列係数!S15/逆行列係数!$S$20</f>
        <v>1.0079961037457534E-2</v>
      </c>
      <c r="T15" s="373">
        <f>逆行列係数!T15/逆行列係数!$T$21</f>
        <v>3.8865069468006818E-3</v>
      </c>
      <c r="U15" s="373">
        <f>逆行列係数!U15/逆行列係数!$U$22</f>
        <v>6.0718320792566233E-4</v>
      </c>
      <c r="V15" s="373">
        <f>逆行列係数!V15/逆行列係数!$V$23</f>
        <v>2.368515913091842E-3</v>
      </c>
      <c r="W15" s="373">
        <f>逆行列係数!W15/逆行列係数!$W$24</f>
        <v>8.8898976716033967E-5</v>
      </c>
      <c r="X15" s="373">
        <f>逆行列係数!X15/逆行列係数!$X$25</f>
        <v>1.7842635925499519E-4</v>
      </c>
      <c r="Y15" s="373">
        <f>逆行列係数!Y15/逆行列係数!$Y$26</f>
        <v>4.1971333579165431E-5</v>
      </c>
      <c r="Z15" s="373">
        <f>逆行列係数!Z15/逆行列係数!$Z$27</f>
        <v>3.97532515675204E-5</v>
      </c>
      <c r="AA15" s="373">
        <f>逆行列係数!AA15/逆行列係数!$AA$28</f>
        <v>2.800379306548832E-5</v>
      </c>
      <c r="AB15" s="373">
        <f>逆行列係数!AB15/逆行列係数!$AB$29</f>
        <v>2.7266025850140082E-5</v>
      </c>
      <c r="AC15" s="373">
        <f>逆行列係数!AC15/逆行列係数!$AC$30</f>
        <v>6.0411899313501145E-5</v>
      </c>
      <c r="AD15" s="373">
        <f>逆行列係数!AD15/逆行列係数!$AD$31</f>
        <v>5.289559291551693E-5</v>
      </c>
      <c r="AE15" s="373">
        <f>逆行列係数!AE15/逆行列係数!$AE$32</f>
        <v>1.0395592268877996E-4</v>
      </c>
      <c r="AF15" s="373">
        <f>逆行列係数!AF15/逆行列係数!$AF$33</f>
        <v>3.7997720136791794E-5</v>
      </c>
      <c r="AG15" s="373">
        <f>逆行列係数!AG15/逆行列係数!$AG$34</f>
        <v>2.9968011119709388E-4</v>
      </c>
      <c r="AH15" s="373">
        <f>逆行列係数!AH15/逆行列係数!$AH$35</f>
        <v>8.496949595095361E-5</v>
      </c>
      <c r="AI15" s="373">
        <f>逆行列係数!AI15/逆行列係数!$AI$36</f>
        <v>1.5519090339691512E-4</v>
      </c>
      <c r="AJ15" s="373">
        <f>逆行列係数!AJ15/逆行列係数!$AJ$37</f>
        <v>1.1793995567836289E-4</v>
      </c>
      <c r="AK15" s="373">
        <f>逆行列係数!AK15/逆行列係数!$AK$38</f>
        <v>3.1987364990828629E-4</v>
      </c>
      <c r="AL15" s="374">
        <f>逆行列係数!AL15/逆行列係数!$AL$39</f>
        <v>8.6858420774138154E-4</v>
      </c>
    </row>
    <row r="16" spans="1:38" x14ac:dyDescent="0.15">
      <c r="A16" s="102">
        <v>28</v>
      </c>
      <c r="B16" s="41" t="s">
        <v>12</v>
      </c>
      <c r="C16" s="372">
        <f>逆行列係数!C16/逆行列係数!$C$4</f>
        <v>7.0559643678316688E-4</v>
      </c>
      <c r="D16" s="373">
        <f>逆行列係数!D16/逆行列係数!$D$5</f>
        <v>2.9881470168332283E-4</v>
      </c>
      <c r="E16" s="373">
        <f>逆行列係数!E16/逆行列係数!$E$6</f>
        <v>9.3401906061861713E-4</v>
      </c>
      <c r="F16" s="373">
        <f>逆行列係数!F16/逆行列係数!$F$7</f>
        <v>3.7205795745080803E-3</v>
      </c>
      <c r="G16" s="373">
        <f>逆行列係数!G16/逆行列係数!$G$8</f>
        <v>5.7323505342496599E-3</v>
      </c>
      <c r="H16" s="373">
        <f>逆行列係数!H16/逆行列係数!$H$9</f>
        <v>6.747163257882447E-4</v>
      </c>
      <c r="I16" s="373">
        <f>逆行列係数!I16/逆行列係数!$I$10</f>
        <v>3.2778755554691221E-3</v>
      </c>
      <c r="J16" s="373">
        <f>逆行列係数!J16/逆行列係数!$J$11</f>
        <v>8.1321798644809354E-4</v>
      </c>
      <c r="K16" s="373">
        <f>逆行列係数!K16/逆行列係数!$K$12</f>
        <v>1.9615458550574537E-4</v>
      </c>
      <c r="L16" s="373">
        <f>逆行列係数!L16/逆行列係数!$L$13</f>
        <v>2.3712878747368881E-3</v>
      </c>
      <c r="M16" s="373">
        <f>逆行列係数!M16/逆行列係数!$M$14</f>
        <v>1.3922851594561699E-4</v>
      </c>
      <c r="N16" s="373">
        <f>逆行列係数!N16/逆行列係数!$N$15</f>
        <v>2.1032147736095686E-4</v>
      </c>
      <c r="O16" s="373">
        <f>逆行列係数!O16/逆行列係数!$O$16</f>
        <v>1</v>
      </c>
      <c r="P16" s="373">
        <f>逆行列係数!P16/逆行列係数!$P$17</f>
        <v>5.8192263403151652E-3</v>
      </c>
      <c r="Q16" s="373">
        <f>逆行列係数!Q16/逆行列係数!$Q$18</f>
        <v>3.8437317194007711E-3</v>
      </c>
      <c r="R16" s="373">
        <f>逆行列係数!R16/逆行列係数!$R$19</f>
        <v>8.390121826313969E-3</v>
      </c>
      <c r="S16" s="373">
        <f>逆行列係数!S16/逆行列係数!$S$20</f>
        <v>7.2585699629137265E-3</v>
      </c>
      <c r="T16" s="373">
        <f>逆行列係数!T16/逆行列係数!$T$21</f>
        <v>4.7351931576326677E-3</v>
      </c>
      <c r="U16" s="373">
        <f>逆行列係数!U16/逆行列係数!$U$22</f>
        <v>1.942601972192546E-3</v>
      </c>
      <c r="V16" s="373">
        <f>逆行列係数!V16/逆行列係数!$V$23</f>
        <v>2.4186421773571078E-2</v>
      </c>
      <c r="W16" s="373">
        <f>逆行列係数!W16/逆行列係数!$W$24</f>
        <v>4.463863511698727E-4</v>
      </c>
      <c r="X16" s="373">
        <f>逆行列係数!X16/逆行列係数!$X$25</f>
        <v>1.0904940615919817E-3</v>
      </c>
      <c r="Y16" s="373">
        <f>逆行列係数!Y16/逆行列係数!$Y$26</f>
        <v>2.3783755694860412E-4</v>
      </c>
      <c r="Z16" s="373">
        <f>逆行列係数!Z16/逆行列係数!$Z$27</f>
        <v>9.103494608962171E-4</v>
      </c>
      <c r="AA16" s="373">
        <f>逆行列係数!AA16/逆行列係数!$AA$28</f>
        <v>1.7574794268685774E-4</v>
      </c>
      <c r="AB16" s="373">
        <f>逆行列係数!AB16/逆行列係数!$AB$29</f>
        <v>3.2719231020168099E-4</v>
      </c>
      <c r="AC16" s="373">
        <f>逆行列係数!AC16/逆行列係数!$AC$30</f>
        <v>6.4897025171624715E-4</v>
      </c>
      <c r="AD16" s="373">
        <f>逆行列係数!AD16/逆行列係数!$AD$31</f>
        <v>3.1120240498629125E-4</v>
      </c>
      <c r="AE16" s="373">
        <f>逆行列係数!AE16/逆行列係数!$AE$32</f>
        <v>1.4593812223617185E-3</v>
      </c>
      <c r="AF16" s="373">
        <f>逆行列係数!AF16/逆行列係数!$AF$33</f>
        <v>2.3698578085314882E-4</v>
      </c>
      <c r="AG16" s="373">
        <f>逆行列係数!AG16/逆行列係数!$AG$34</f>
        <v>2.7799273472888317E-4</v>
      </c>
      <c r="AH16" s="373">
        <f>逆行列係数!AH16/逆行列係数!$AH$35</f>
        <v>8.2470393128866737E-4</v>
      </c>
      <c r="AI16" s="373">
        <f>逆行列係数!AI16/逆行列係数!$AI$36</f>
        <v>4.4698697325698305E-4</v>
      </c>
      <c r="AJ16" s="373">
        <f>逆行列係数!AJ16/逆行列係数!$AJ$37</f>
        <v>9.0090268665236851E-4</v>
      </c>
      <c r="AK16" s="373">
        <f>逆行列係数!AK16/逆行列係数!$AK$38</f>
        <v>5.1579626047711157E-4</v>
      </c>
      <c r="AL16" s="374">
        <f>逆行列係数!AL16/逆行列係数!$AL$39</f>
        <v>2.0137176402463984E-3</v>
      </c>
    </row>
    <row r="17" spans="1:38" x14ac:dyDescent="0.15">
      <c r="A17" s="102">
        <v>29</v>
      </c>
      <c r="B17" s="41" t="s">
        <v>13</v>
      </c>
      <c r="C17" s="372">
        <f>逆行列係数!C17/逆行列係数!$C$4</f>
        <v>8.7634896757960541E-5</v>
      </c>
      <c r="D17" s="373">
        <f>逆行列係数!D17/逆行列係数!$D$5</f>
        <v>1.0746844534224768E-4</v>
      </c>
      <c r="E17" s="373">
        <f>逆行列係数!E17/逆行列係数!$E$6</f>
        <v>7.019767470202551E-5</v>
      </c>
      <c r="F17" s="373">
        <f>逆行列係数!F17/逆行列係数!$F$7</f>
        <v>4.2095243237514159E-4</v>
      </c>
      <c r="G17" s="373">
        <f>逆行列係数!G17/逆行列係数!$G$8</f>
        <v>9.6618077435524358E-5</v>
      </c>
      <c r="H17" s="373">
        <f>逆行列係数!H17/逆行列係数!$H$9</f>
        <v>7.3338731063939645E-5</v>
      </c>
      <c r="I17" s="373">
        <f>逆行列係数!I17/逆行列係数!$I$10</f>
        <v>3.1213232076700927E-4</v>
      </c>
      <c r="J17" s="373">
        <f>逆行列係数!J17/逆行列係数!$J$11</f>
        <v>4.9207457778706298E-5</v>
      </c>
      <c r="K17" s="373">
        <f>逆行列係数!K17/逆行列係数!$K$12</f>
        <v>1.4711593912930903E-5</v>
      </c>
      <c r="L17" s="373">
        <f>逆行列係数!L17/逆行列係数!$L$13</f>
        <v>6.1931544739950704E-4</v>
      </c>
      <c r="M17" s="373">
        <f>逆行列係数!M17/逆行列係数!$M$14</f>
        <v>2.4927376217337537E-5</v>
      </c>
      <c r="N17" s="373">
        <f>逆行列係数!N17/逆行列係数!$N$15</f>
        <v>2.8501508614335277E-5</v>
      </c>
      <c r="O17" s="373">
        <f>逆行列係数!O17/逆行列係数!$O$16</f>
        <v>3.5529013228406285E-4</v>
      </c>
      <c r="P17" s="373">
        <f>逆行列係数!P17/逆行列係数!$P$17</f>
        <v>1</v>
      </c>
      <c r="Q17" s="373">
        <f>逆行列係数!Q17/逆行列係数!$Q$18</f>
        <v>8.0398136242720614E-4</v>
      </c>
      <c r="R17" s="373">
        <f>逆行列係数!R17/逆行列係数!$R$19</f>
        <v>1.4466069185289623E-3</v>
      </c>
      <c r="S17" s="373">
        <f>逆行列係数!S17/逆行列係数!$S$20</f>
        <v>1.3014127913707548E-3</v>
      </c>
      <c r="T17" s="373">
        <f>逆行列係数!T17/逆行列係数!$T$21</f>
        <v>1.7696385372280654E-3</v>
      </c>
      <c r="U17" s="373">
        <f>逆行列係数!U17/逆行列係数!$U$22</f>
        <v>3.1704186489789327E-4</v>
      </c>
      <c r="V17" s="373">
        <f>逆行列係数!V17/逆行列係数!$V$23</f>
        <v>9.7356788164609852E-4</v>
      </c>
      <c r="W17" s="373">
        <f>逆行列係数!W17/逆行列係数!$W$24</f>
        <v>9.5519113279993951E-5</v>
      </c>
      <c r="X17" s="373">
        <f>逆行列係数!X17/逆行列係数!$X$25</f>
        <v>1.7164815119391158E-3</v>
      </c>
      <c r="Y17" s="373">
        <f>逆行列係数!Y17/逆行列係数!$Y$26</f>
        <v>1.3790581033154355E-4</v>
      </c>
      <c r="Z17" s="373">
        <f>逆行列係数!Z17/逆行列係数!$Z$27</f>
        <v>2.7032211065913873E-4</v>
      </c>
      <c r="AA17" s="373">
        <f>逆行列係数!AA17/逆行列係数!$AA$28</f>
        <v>1.8830136716449042E-4</v>
      </c>
      <c r="AB17" s="373">
        <f>逆行列係数!AB17/逆行列係数!$AB$29</f>
        <v>5.6479624975290167E-5</v>
      </c>
      <c r="AC17" s="373">
        <f>逆行列係数!AC17/逆行列係数!$AC$30</f>
        <v>1.9130434782608697E-4</v>
      </c>
      <c r="AD17" s="373">
        <f>逆行列係数!AD17/逆行列係数!$AD$31</f>
        <v>2.2216149024517108E-4</v>
      </c>
      <c r="AE17" s="373">
        <f>逆行列係数!AE17/逆行列係数!$AE$32</f>
        <v>5.8875036984318654E-4</v>
      </c>
      <c r="AF17" s="373">
        <f>逆行列係数!AF17/逆行列係数!$AF$33</f>
        <v>1.0899346039237648E-4</v>
      </c>
      <c r="AG17" s="373">
        <f>逆行列係数!AG17/逆行列係数!$AG$34</f>
        <v>1.3081431169688934E-3</v>
      </c>
      <c r="AH17" s="373">
        <f>逆行列係数!AH17/逆行列係数!$AH$35</f>
        <v>1.5594401609822075E-4</v>
      </c>
      <c r="AI17" s="373">
        <f>逆行列係数!AI17/逆行列係数!$AI$36</f>
        <v>2.6112960391936019E-3</v>
      </c>
      <c r="AJ17" s="373">
        <f>逆行列係数!AJ17/逆行列係数!$AJ$37</f>
        <v>2.1506697800172052E-4</v>
      </c>
      <c r="AK17" s="373">
        <f>逆行列係数!AK17/逆行列係数!$AK$38</f>
        <v>3.0068123091378904E-3</v>
      </c>
      <c r="AL17" s="374">
        <f>逆行列係数!AL17/逆行列係数!$AL$39</f>
        <v>2.3361920070285433E-4</v>
      </c>
    </row>
    <row r="18" spans="1:38" x14ac:dyDescent="0.15">
      <c r="A18" s="103">
        <v>32</v>
      </c>
      <c r="B18" s="42" t="s">
        <v>16</v>
      </c>
      <c r="C18" s="375">
        <f>逆行列係数!C18/逆行列係数!$C$4</f>
        <v>2.3489766141309013E-5</v>
      </c>
      <c r="D18" s="376">
        <f>逆行列係数!D18/逆行列係数!$D$5</f>
        <v>3.5822815114082558E-5</v>
      </c>
      <c r="E18" s="376">
        <f>逆行列係数!E18/逆行列係数!$E$6</f>
        <v>3.3148901942623156E-5</v>
      </c>
      <c r="F18" s="376">
        <f>逆行列係数!F18/逆行列係数!$F$7</f>
        <v>6.1992994791588554E-5</v>
      </c>
      <c r="G18" s="376">
        <f>逆行列係数!G18/逆行列係数!$G$8</f>
        <v>4.1545773297275473E-5</v>
      </c>
      <c r="H18" s="376">
        <f>逆行列係数!H18/逆行列係数!$H$9</f>
        <v>3.5202590910691031E-5</v>
      </c>
      <c r="I18" s="376">
        <f>逆行列係数!I18/逆行列係数!$I$10</f>
        <v>3.208836942464581E-5</v>
      </c>
      <c r="J18" s="376">
        <f>逆行列係数!J18/逆行列係数!$J$11</f>
        <v>2.1582218323993989E-5</v>
      </c>
      <c r="K18" s="376">
        <f>逆行列係数!K18/逆行列係数!$K$12</f>
        <v>4.903864637643635E-6</v>
      </c>
      <c r="L18" s="376">
        <f>逆行列係数!L18/逆行列係数!$L$13</f>
        <v>4.7639649799962077E-5</v>
      </c>
      <c r="M18" s="376">
        <f>逆行列係数!M18/逆行列係数!$M$14</f>
        <v>9.1197717868308066E-6</v>
      </c>
      <c r="N18" s="376">
        <f>逆行列係数!N18/逆行列係数!$N$15</f>
        <v>1.5724970269978081E-5</v>
      </c>
      <c r="O18" s="376">
        <f>逆行列係数!O18/逆行列係数!$O$16</f>
        <v>1.5550094432377265E-4</v>
      </c>
      <c r="P18" s="376">
        <f>逆行列係数!P18/逆行列係数!$P$17</f>
        <v>9.0379981391781258E-3</v>
      </c>
      <c r="Q18" s="376">
        <f>逆行列係数!Q18/逆行列係数!$Q$18</f>
        <v>1</v>
      </c>
      <c r="R18" s="376">
        <f>逆行列係数!R18/逆行列係数!$R$19</f>
        <v>1.4904314735659605E-2</v>
      </c>
      <c r="S18" s="376">
        <f>逆行列係数!S18/逆行列係数!$S$20</f>
        <v>3.1035301819981872E-2</v>
      </c>
      <c r="T18" s="376">
        <f>逆行列係数!T18/逆行列係数!$T$21</f>
        <v>8.6895597495362177E-4</v>
      </c>
      <c r="U18" s="376">
        <f>逆行列係数!U18/逆行列係数!$U$22</f>
        <v>5.9565441283846625E-5</v>
      </c>
      <c r="V18" s="376">
        <f>逆行列係数!V18/逆行列係数!$V$23</f>
        <v>1.3080758204680914E-4</v>
      </c>
      <c r="W18" s="376">
        <f>逆行列係数!W18/逆行列係数!$W$24</f>
        <v>4.1612286973462708E-5</v>
      </c>
      <c r="X18" s="376">
        <f>逆行列係数!X18/逆行列係数!$X$25</f>
        <v>1.3656095652477286E-4</v>
      </c>
      <c r="Y18" s="376">
        <f>逆行列係数!Y18/逆行列係数!$Y$26</f>
        <v>6.595495276725997E-5</v>
      </c>
      <c r="Z18" s="376">
        <f>逆行列係数!Z18/逆行列係数!$Z$27</f>
        <v>8.0500334424228807E-5</v>
      </c>
      <c r="AA18" s="376">
        <f>逆行列係数!AA18/逆行列係数!$AA$28</f>
        <v>1.0525563600476645E-4</v>
      </c>
      <c r="AB18" s="376">
        <f>逆行列係数!AB18/逆行列係数!$AB$29</f>
        <v>2.5318452575130072E-5</v>
      </c>
      <c r="AC18" s="376">
        <f>逆行列係数!AC18/逆行列係数!$AC$30</f>
        <v>8.6041189931350105E-5</v>
      </c>
      <c r="AD18" s="376">
        <f>逆行列係数!AD18/逆行列係数!$AD$31</f>
        <v>1.9747688021792985E-4</v>
      </c>
      <c r="AE18" s="376">
        <f>逆行列係数!AE18/逆行列係数!$AE$32</f>
        <v>3.4085547727763429E-4</v>
      </c>
      <c r="AF18" s="376">
        <f>逆行列係数!AF18/逆行列係数!$AF$33</f>
        <v>9.7994120352778833E-5</v>
      </c>
      <c r="AG18" s="376">
        <f>逆行列係数!AG18/逆行列係数!$AG$34</f>
        <v>6.2104759886239842E-5</v>
      </c>
      <c r="AH18" s="376">
        <f>逆行列係数!AH18/逆行列係数!$AH$35</f>
        <v>8.7968419337457846E-5</v>
      </c>
      <c r="AI18" s="376">
        <f>逆行列係数!AI18/逆行列係数!$AI$36</f>
        <v>1.2563958167223308E-3</v>
      </c>
      <c r="AJ18" s="376">
        <f>逆行列係数!AJ18/逆行列係数!$AJ$37</f>
        <v>4.6581327032630712E-5</v>
      </c>
      <c r="AK18" s="376">
        <f>逆行列係数!AK18/逆行列係数!$AK$38</f>
        <v>4.0883850878902835E-3</v>
      </c>
      <c r="AL18" s="377">
        <f>逆行列係数!AL18/逆行列係数!$AL$39</f>
        <v>1.2879007218234278E-4</v>
      </c>
    </row>
    <row r="19" spans="1:38" x14ac:dyDescent="0.15">
      <c r="A19" s="102">
        <v>33</v>
      </c>
      <c r="B19" s="41" t="s">
        <v>14</v>
      </c>
      <c r="C19" s="372">
        <f>逆行列係数!C19/逆行列係数!$C$4</f>
        <v>1.2648335614551007E-5</v>
      </c>
      <c r="D19" s="373">
        <f>逆行列係数!D19/逆行列係数!$D$5</f>
        <v>1.1358453572757883E-5</v>
      </c>
      <c r="E19" s="373">
        <f>逆行列係数!E19/逆行列係数!$E$6</f>
        <v>8.1897287152363077E-5</v>
      </c>
      <c r="F19" s="373">
        <f>逆行列係数!F19/逆行列係数!$F$7</f>
        <v>9.0989718161847718E-5</v>
      </c>
      <c r="G19" s="373">
        <f>逆行列係数!G19/逆行列係数!$G$8</f>
        <v>1.6425073164039141E-5</v>
      </c>
      <c r="H19" s="373">
        <f>逆行列係数!H19/逆行列係数!$H$9</f>
        <v>1.2712046717749538E-5</v>
      </c>
      <c r="I19" s="373">
        <f>逆行列係数!I19/逆行列係数!$I$10</f>
        <v>2.5281745607296699E-5</v>
      </c>
      <c r="J19" s="373">
        <f>逆行列係数!J19/逆行列係数!$J$11</f>
        <v>8.6328873295975954E-6</v>
      </c>
      <c r="K19" s="373">
        <f>逆行列係数!K19/逆行列係数!$K$12</f>
        <v>2.9423187825861806E-6</v>
      </c>
      <c r="L19" s="373">
        <f>逆行列係数!L19/逆行列係数!$L$13</f>
        <v>2.1389230522431952E-5</v>
      </c>
      <c r="M19" s="373">
        <f>逆行列係数!M19/逆行列係数!$M$14</f>
        <v>4.8638782863097628E-6</v>
      </c>
      <c r="N19" s="373">
        <f>逆行列係数!N19/逆行列係数!$N$15</f>
        <v>5.896863851241781E-6</v>
      </c>
      <c r="O19" s="373">
        <f>逆行列係数!O19/逆行列係数!$O$16</f>
        <v>4.6256610020362748E-5</v>
      </c>
      <c r="P19" s="373">
        <f>逆行列係数!P19/逆行列係数!$P$17</f>
        <v>1.3471880750864126E-3</v>
      </c>
      <c r="Q19" s="373">
        <f>逆行列係数!Q19/逆行列係数!$Q$18</f>
        <v>1.3646269614079212E-3</v>
      </c>
      <c r="R19" s="373">
        <f>逆行列係数!R19/逆行列係数!$R$19</f>
        <v>1</v>
      </c>
      <c r="S19" s="373">
        <f>逆行列係数!S19/逆行列係数!$S$20</f>
        <v>1.3692778755833401E-3</v>
      </c>
      <c r="T19" s="373">
        <f>逆行列係数!T19/逆行列係数!$T$21</f>
        <v>1.7176421857856075E-3</v>
      </c>
      <c r="U19" s="373">
        <f>逆行列係数!U19/逆行列係数!$U$22</f>
        <v>2.2096857250459231E-5</v>
      </c>
      <c r="V19" s="373">
        <f>逆行列係数!V19/逆行列係数!$V$23</f>
        <v>5.5019066952512847E-4</v>
      </c>
      <c r="W19" s="373">
        <f>逆行列係数!W19/逆行列係数!$W$24</f>
        <v>2.0806143486731354E-5</v>
      </c>
      <c r="X19" s="373">
        <f>逆行列係数!X19/逆行列係数!$X$25</f>
        <v>7.1769261823238298E-5</v>
      </c>
      <c r="Y19" s="373">
        <f>逆行列係数!Y19/逆行列係数!$Y$26</f>
        <v>2.1984984255753321E-5</v>
      </c>
      <c r="Z19" s="373">
        <f>逆行列係数!Z19/逆行列係数!$Z$27</f>
        <v>3.97532515675204E-5</v>
      </c>
      <c r="AA19" s="373">
        <f>逆行列係数!AA19/逆行列係数!$AA$28</f>
        <v>3.0900737175711247E-5</v>
      </c>
      <c r="AB19" s="373">
        <f>逆行列係数!AB19/逆行列係数!$AB$29</f>
        <v>1.3633012925070041E-5</v>
      </c>
      <c r="AC19" s="373">
        <f>逆行列係数!AC19/逆行列係数!$AC$30</f>
        <v>4.7597254004576655E-5</v>
      </c>
      <c r="AD19" s="373">
        <f>逆行列係数!AD19/逆行列係数!$AD$31</f>
        <v>4.3198067547672156E-5</v>
      </c>
      <c r="AE19" s="373">
        <f>逆行列係数!AE19/逆行列係数!$AE$32</f>
        <v>1.5393473167377034E-4</v>
      </c>
      <c r="AF19" s="373">
        <f>逆行列係数!AF19/逆行列係数!$AF$33</f>
        <v>5.6996580205187695E-5</v>
      </c>
      <c r="AG19" s="373">
        <f>逆行列係数!AG19/逆行列係数!$AG$34</f>
        <v>2.1687376468210739E-5</v>
      </c>
      <c r="AH19" s="373">
        <f>逆行列係数!AH19/逆行列係数!$AH$35</f>
        <v>2.3991387092033962E-5</v>
      </c>
      <c r="AI19" s="373">
        <f>逆行列係数!AI19/逆行列係数!$AI$36</f>
        <v>4.2840123632322078E-4</v>
      </c>
      <c r="AJ19" s="373">
        <f>逆行列係数!AJ19/逆行列係数!$AJ$37</f>
        <v>2.6759485742149559E-5</v>
      </c>
      <c r="AK19" s="373">
        <f>逆行列係数!AK19/逆行列係数!$AK$38</f>
        <v>1.6993287651377708E-5</v>
      </c>
      <c r="AL19" s="374">
        <f>逆行列係数!AL19/逆行列係数!$AL$39</f>
        <v>1.2879007218234278E-4</v>
      </c>
    </row>
    <row r="20" spans="1:38" x14ac:dyDescent="0.15">
      <c r="A20" s="102">
        <v>34</v>
      </c>
      <c r="B20" s="41" t="s">
        <v>15</v>
      </c>
      <c r="C20" s="372">
        <f>逆行列係数!C20/逆行列係数!$C$4</f>
        <v>2.7103576316895014E-6</v>
      </c>
      <c r="D20" s="373">
        <f>逆行列係数!D20/逆行列係数!$D$5</f>
        <v>1.3979635166471242E-5</v>
      </c>
      <c r="E20" s="373">
        <f>逆行列係数!E20/逆行列係数!$E$6</f>
        <v>1.0724644746142784E-5</v>
      </c>
      <c r="F20" s="373">
        <f>逆行列係数!F20/逆行列係数!$F$7</f>
        <v>4.9994350638377865E-6</v>
      </c>
      <c r="G20" s="373">
        <f>逆行列係数!G20/逆行列係数!$G$8</f>
        <v>6.7632654204867047E-6</v>
      </c>
      <c r="H20" s="373">
        <f>逆行列係数!H20/逆行列係数!$H$9</f>
        <v>3.9113989900767813E-6</v>
      </c>
      <c r="I20" s="373">
        <f>逆行列係数!I20/逆行列係数!$I$10</f>
        <v>4.861874155249366E-6</v>
      </c>
      <c r="J20" s="373">
        <f>逆行列係数!J20/逆行列係数!$J$11</f>
        <v>2.5898661988792786E-6</v>
      </c>
      <c r="K20" s="373">
        <f>逆行列係数!K20/逆行列係数!$K$12</f>
        <v>9.807729275287268E-7</v>
      </c>
      <c r="L20" s="373">
        <f>逆行列係数!L20/逆行列係数!$L$13</f>
        <v>4.8611887550981712E-6</v>
      </c>
      <c r="M20" s="373">
        <f>逆行列係数!M20/逆行列係数!$M$14</f>
        <v>1.2159695715774407E-6</v>
      </c>
      <c r="N20" s="373">
        <f>逆行列係数!N20/逆行列係数!$N$15</f>
        <v>1.9656212837472602E-6</v>
      </c>
      <c r="O20" s="373">
        <f>逆行列係数!O20/逆行列係数!$O$16</f>
        <v>6.8892823434582824E-6</v>
      </c>
      <c r="P20" s="373">
        <f>逆行列係数!P20/逆行列係数!$P$17</f>
        <v>4.8917504541990299E-5</v>
      </c>
      <c r="Q20" s="373">
        <f>逆行列係数!Q20/逆行列係数!$Q$18</f>
        <v>1.1680116645431566E-5</v>
      </c>
      <c r="R20" s="373">
        <f>逆行列係数!R20/逆行列係数!$R$19</f>
        <v>5.9490346204069739E-6</v>
      </c>
      <c r="S20" s="373">
        <f>逆行列係数!S20/逆行列係数!$S$20</f>
        <v>1</v>
      </c>
      <c r="T20" s="373">
        <f>逆行列係数!T20/逆行列係数!$T$21</f>
        <v>5.6402821903683376E-4</v>
      </c>
      <c r="U20" s="373">
        <f>逆行列係数!U20/逆行列係数!$U$22</f>
        <v>5.7643975435980598E-6</v>
      </c>
      <c r="V20" s="373">
        <f>逆行列係数!V20/逆行列係数!$V$23</f>
        <v>1.0784136535156783E-4</v>
      </c>
      <c r="W20" s="373">
        <f>逆行列係数!W20/逆行列係数!$W$24</f>
        <v>5.674402769108552E-6</v>
      </c>
      <c r="X20" s="373">
        <f>逆行列係数!X20/逆行列係数!$X$25</f>
        <v>1.2958338940306913E-5</v>
      </c>
      <c r="Y20" s="373">
        <f>逆行列係数!Y20/逆行列係数!$Y$26</f>
        <v>6.9952222631942386E-6</v>
      </c>
      <c r="Z20" s="373">
        <f>逆行列係数!Z20/逆行列係数!$Z$27</f>
        <v>2.4845782229700251E-5</v>
      </c>
      <c r="AA20" s="373">
        <f>逆行列係数!AA20/逆行列係数!$AA$28</f>
        <v>1.5450368587855624E-5</v>
      </c>
      <c r="AB20" s="373">
        <f>逆行列係数!AB20/逆行列係数!$AB$29</f>
        <v>6.8165064625350205E-6</v>
      </c>
      <c r="AC20" s="373">
        <f>逆行列係数!AC20/逆行列係数!$AC$30</f>
        <v>1.4645308924485125E-5</v>
      </c>
      <c r="AD20" s="373">
        <f>逆行列係数!AD20/逆行列係数!$AD$31</f>
        <v>1.8513457520430925E-5</v>
      </c>
      <c r="AE20" s="373">
        <f>逆行列係数!AE20/逆行列係数!$AE$32</f>
        <v>1.1095295594667862E-4</v>
      </c>
      <c r="AF20" s="373">
        <f>逆行列係数!AF20/逆行列係数!$AF$33</f>
        <v>6.9995800251984883E-6</v>
      </c>
      <c r="AG20" s="373">
        <f>逆行列係数!AG20/逆行列係数!$AG$34</f>
        <v>5.9147390367847473E-6</v>
      </c>
      <c r="AH20" s="373">
        <f>逆行列係数!AH20/逆行列係数!$AH$35</f>
        <v>1.1995693546016981E-5</v>
      </c>
      <c r="AI20" s="373">
        <f>逆行列係数!AI20/逆行列係数!$AI$36</f>
        <v>9.5716545208875798E-5</v>
      </c>
      <c r="AJ20" s="373">
        <f>逆行列係数!AJ20/逆行列係数!$AJ$37</f>
        <v>1.288419683881275E-5</v>
      </c>
      <c r="AK20" s="373">
        <f>逆行列係数!AK20/逆行列係数!$AK$38</f>
        <v>3.9984206238535776E-6</v>
      </c>
      <c r="AL20" s="374">
        <f>逆行列係数!AL20/逆行列係数!$AL$39</f>
        <v>3.194792488244162E-5</v>
      </c>
    </row>
    <row r="21" spans="1:38" x14ac:dyDescent="0.15">
      <c r="A21" s="102">
        <v>35</v>
      </c>
      <c r="B21" s="41" t="s">
        <v>17</v>
      </c>
      <c r="C21" s="372">
        <f>逆行列係数!C21/逆行列係数!$C$4</f>
        <v>2.6561504790557114E-4</v>
      </c>
      <c r="D21" s="373">
        <f>逆行列係数!D21/逆行列係数!$D$5</f>
        <v>3.2677397201626526E-4</v>
      </c>
      <c r="E21" s="373">
        <f>逆行列係数!E21/逆行列係数!$E$6</f>
        <v>1.1752260706364103E-2</v>
      </c>
      <c r="F21" s="373">
        <f>逆行列係数!F21/逆行列係数!$F$7</f>
        <v>7.5591458165227333E-4</v>
      </c>
      <c r="G21" s="373">
        <f>逆行列係数!G21/逆行列係数!$G$8</f>
        <v>6.077277070694482E-4</v>
      </c>
      <c r="H21" s="373">
        <f>逆行列係数!H21/逆行列係数!$H$9</f>
        <v>2.50329535364914E-4</v>
      </c>
      <c r="I21" s="373">
        <f>逆行列係数!I21/逆行列係数!$I$10</f>
        <v>2.7809920168026371E-4</v>
      </c>
      <c r="J21" s="373">
        <f>逆行列係数!J21/逆行列係数!$J$11</f>
        <v>1.7611090152379094E-4</v>
      </c>
      <c r="K21" s="373">
        <f>逆行列係数!K21/逆行列係数!$K$12</f>
        <v>7.7481061274769424E-5</v>
      </c>
      <c r="L21" s="373">
        <f>逆行列係数!L21/逆行列係数!$L$13</f>
        <v>3.7820048514663774E-4</v>
      </c>
      <c r="M21" s="373">
        <f>逆行列係数!M21/逆行列係数!$M$14</f>
        <v>8.8157793939364464E-5</v>
      </c>
      <c r="N21" s="373">
        <f>逆行列係数!N21/逆行列係数!$N$15</f>
        <v>1.5921532398352809E-4</v>
      </c>
      <c r="O21" s="373">
        <f>逆行列係数!O21/逆行列係数!$O$16</f>
        <v>2.5096671394026599E-4</v>
      </c>
      <c r="P21" s="373">
        <f>逆行列係数!P21/逆行列係数!$P$17</f>
        <v>2.7393802543514563E-4</v>
      </c>
      <c r="Q21" s="373">
        <f>逆行列係数!Q21/逆行列係数!$Q$18</f>
        <v>3.0562971888879259E-4</v>
      </c>
      <c r="R21" s="373">
        <f>逆行列係数!R21/逆行列係数!$R$19</f>
        <v>2.8158763869926343E-4</v>
      </c>
      <c r="S21" s="373">
        <f>逆行列係数!S21/逆行列係数!$S$20</f>
        <v>1.8064088591879344E-4</v>
      </c>
      <c r="T21" s="373">
        <f>逆行列係数!T21/逆行列係数!$T$21</f>
        <v>1</v>
      </c>
      <c r="U21" s="373">
        <f>逆行列係数!U21/逆行列係数!$U$22</f>
        <v>5.5818582880507882E-4</v>
      </c>
      <c r="V21" s="373">
        <f>逆行列係数!V21/逆行列係数!$V$23</f>
        <v>5.7415541738103253E-4</v>
      </c>
      <c r="W21" s="373">
        <f>逆行列係数!W21/逆行列係数!$W$24</f>
        <v>3.4046416614651312E-4</v>
      </c>
      <c r="X21" s="373">
        <f>逆行列係数!X21/逆行列係数!$X$25</f>
        <v>7.8746828944942021E-4</v>
      </c>
      <c r="Y21" s="373">
        <f>逆行列係数!Y21/逆行列係数!$Y$26</f>
        <v>4.7467579643103758E-4</v>
      </c>
      <c r="Z21" s="373">
        <f>逆行列係数!Z21/逆行列係数!$Z$27</f>
        <v>5.3666889616152543E-4</v>
      </c>
      <c r="AA21" s="373">
        <f>逆行列係数!AA21/逆行列係数!$AA$28</f>
        <v>6.1704909547748404E-4</v>
      </c>
      <c r="AB21" s="373">
        <f>逆行列係数!AB21/逆行列係数!$AB$29</f>
        <v>1.5775343527581049E-4</v>
      </c>
      <c r="AC21" s="373">
        <f>逆行列係数!AC21/逆行列係数!$AC$30</f>
        <v>4.5446224256292904E-3</v>
      </c>
      <c r="AD21" s="373">
        <f>逆行列係数!AD21/逆行列係数!$AD$31</f>
        <v>6.744188096728408E-4</v>
      </c>
      <c r="AE21" s="373">
        <f>逆行列係数!AE21/逆行列係数!$AE$32</f>
        <v>2.2740358088170617E-3</v>
      </c>
      <c r="AF21" s="373">
        <f>逆行列係数!AF21/逆行列係数!$AF$33</f>
        <v>3.389796612203268E-4</v>
      </c>
      <c r="AG21" s="373">
        <f>逆行列係数!AG21/逆行列係数!$AG$34</f>
        <v>2.967227416787015E-4</v>
      </c>
      <c r="AH21" s="373">
        <f>逆行列係数!AH21/逆行列係数!$AH$35</f>
        <v>4.9582199990203522E-4</v>
      </c>
      <c r="AI21" s="373">
        <f>逆行列係数!AI21/逆行列係数!$AI$36</f>
        <v>8.301319401464927E-3</v>
      </c>
      <c r="AJ21" s="373">
        <f>逆行列係数!AJ21/逆行列係数!$AJ$37</f>
        <v>3.6571297180937735E-4</v>
      </c>
      <c r="AK21" s="373">
        <f>逆行列係数!AK21/逆行列係数!$AK$38</f>
        <v>2.1591471368809321E-4</v>
      </c>
      <c r="AL21" s="374">
        <f>逆行列係数!AL21/逆行列係数!$AL$39</f>
        <v>1.0033645158391822E-3</v>
      </c>
    </row>
    <row r="22" spans="1:38" x14ac:dyDescent="0.15">
      <c r="A22" s="102">
        <v>39</v>
      </c>
      <c r="B22" s="41" t="s">
        <v>18</v>
      </c>
      <c r="C22" s="372">
        <f>逆行列係数!C22/逆行列係数!$C$4</f>
        <v>3.0157245915265183E-3</v>
      </c>
      <c r="D22" s="373">
        <f>逆行列係数!D22/逆行列係数!$D$5</f>
        <v>5.5376829803184206E-3</v>
      </c>
      <c r="E22" s="373">
        <f>逆行列係数!E22/逆行列係数!$E$6</f>
        <v>5.5563409462061576E-3</v>
      </c>
      <c r="F22" s="373">
        <f>逆行列係数!F22/逆行列係数!$F$7</f>
        <v>3.084651434387914E-3</v>
      </c>
      <c r="G22" s="373">
        <f>逆行列係数!G22/逆行列係数!$G$8</f>
        <v>7.5748572709451092E-3</v>
      </c>
      <c r="H22" s="373">
        <f>逆行列係数!H22/逆行列係数!$H$9</f>
        <v>7.882446814752234E-3</v>
      </c>
      <c r="I22" s="373">
        <f>逆行列係数!I22/逆行列係数!$I$10</f>
        <v>1.0634863527192463E-2</v>
      </c>
      <c r="J22" s="373">
        <f>逆行列係数!J22/逆行列係数!$J$11</f>
        <v>2.0390879872509522E-3</v>
      </c>
      <c r="K22" s="373">
        <f>逆行列係数!K22/逆行列係数!$K$12</f>
        <v>8.8269563477585413E-4</v>
      </c>
      <c r="L22" s="373">
        <f>逆行列係数!L22/逆行列係数!$L$13</f>
        <v>4.8650777061022494E-3</v>
      </c>
      <c r="M22" s="373">
        <f>逆行列係数!M22/逆行列係数!$M$14</f>
        <v>2.8654322954222394E-3</v>
      </c>
      <c r="N22" s="373">
        <f>逆行列係数!N22/逆行列係数!$N$15</f>
        <v>5.206930780646493E-3</v>
      </c>
      <c r="O22" s="373">
        <f>逆行列係数!O22/逆行列係数!$O$16</f>
        <v>2.8147639288986699E-3</v>
      </c>
      <c r="P22" s="373">
        <f>逆行列係数!P22/逆行列係数!$P$17</f>
        <v>1.2030771067057093E-2</v>
      </c>
      <c r="Q22" s="373">
        <f>逆行列係数!Q22/逆行列係数!$Q$18</f>
        <v>9.5806156784152413E-3</v>
      </c>
      <c r="R22" s="373">
        <f>逆行列係数!R22/逆行列係数!$R$19</f>
        <v>1.5220605076311242E-2</v>
      </c>
      <c r="S22" s="373">
        <f>逆行列係数!S22/逆行列係数!$S$20</f>
        <v>1.2509131845890368E-2</v>
      </c>
      <c r="T22" s="373">
        <f>逆行列係数!T22/逆行列係数!$T$21</f>
        <v>9.0896672674154726E-3</v>
      </c>
      <c r="U22" s="373">
        <f>逆行列係数!U22/逆行列係数!$U$22</f>
        <v>1</v>
      </c>
      <c r="V22" s="373">
        <f>逆行列係数!V22/逆行列係数!$V$23</f>
        <v>5.1274575100027859E-3</v>
      </c>
      <c r="W22" s="373">
        <f>逆行列係数!W22/逆行列係数!$W$24</f>
        <v>2.8457129887079387E-3</v>
      </c>
      <c r="X22" s="373">
        <f>逆行列係数!X22/逆行列係数!$X$25</f>
        <v>1.2767951037414712E-2</v>
      </c>
      <c r="Y22" s="373">
        <f>逆行列係数!Y22/逆行列係数!$Y$26</f>
        <v>5.3653354758699803E-3</v>
      </c>
      <c r="Z22" s="373">
        <f>逆行列係数!Z22/逆行列係数!$Z$27</f>
        <v>3.7358118160577295E-3</v>
      </c>
      <c r="AA22" s="373">
        <f>逆行列係数!AA22/逆行列係数!$AA$28</f>
        <v>5.6683539756695323E-3</v>
      </c>
      <c r="AB22" s="373">
        <f>逆行列係数!AB22/逆行列係数!$AB$29</f>
        <v>6.6412248677841202E-4</v>
      </c>
      <c r="AC22" s="373">
        <f>逆行列係数!AC22/逆行列係数!$AC$30</f>
        <v>2.0759725400457665E-3</v>
      </c>
      <c r="AD22" s="373">
        <f>逆行列係数!AD22/逆行列係数!$AD$31</f>
        <v>5.9560437622872059E-3</v>
      </c>
      <c r="AE22" s="373">
        <f>逆行列係数!AE22/逆行列係数!$AE$32</f>
        <v>3.6194653466930025E-3</v>
      </c>
      <c r="AF22" s="373">
        <f>逆行列係数!AF22/逆行列係数!$AF$33</f>
        <v>3.7727736335819852E-3</v>
      </c>
      <c r="AG22" s="373">
        <f>逆行列係数!AG22/逆行列係数!$AG$34</f>
        <v>2.4546167002656703E-3</v>
      </c>
      <c r="AH22" s="373">
        <f>逆行列係数!AH22/逆行列係数!$AH$35</f>
        <v>1.4962628416398513E-2</v>
      </c>
      <c r="AI22" s="373">
        <f>逆行列係数!AI22/逆行列係数!$AI$36</f>
        <v>5.2513999706345349E-3</v>
      </c>
      <c r="AJ22" s="373">
        <f>逆行列係数!AJ22/逆行列係数!$AJ$37</f>
        <v>3.5193679211249292E-3</v>
      </c>
      <c r="AK22" s="373">
        <f>逆行列係数!AK22/逆行列係数!$AK$38</f>
        <v>5.0120202520004598E-2</v>
      </c>
      <c r="AL22" s="374">
        <f>逆行列係数!AL22/逆行列係数!$AL$39</f>
        <v>3.0829747511556165E-3</v>
      </c>
    </row>
    <row r="23" spans="1:38" x14ac:dyDescent="0.15">
      <c r="A23" s="103">
        <v>41</v>
      </c>
      <c r="B23" s="42" t="s">
        <v>19</v>
      </c>
      <c r="C23" s="375">
        <f>逆行列係数!C23/逆行列係数!$C$4</f>
        <v>3.2840499970637795E-3</v>
      </c>
      <c r="D23" s="376">
        <f>逆行列係数!D23/逆行列係数!$D$5</f>
        <v>1.8269635708182104E-3</v>
      </c>
      <c r="E23" s="376">
        <f>逆行列係数!E23/逆行列係数!$E$6</f>
        <v>1.8504887025617277E-3</v>
      </c>
      <c r="F23" s="376">
        <f>逆行列係数!F23/逆行列係数!$F$7</f>
        <v>3.6395887264739084E-3</v>
      </c>
      <c r="G23" s="376">
        <f>逆行列係数!G23/逆行列係数!$G$8</f>
        <v>1.459899150050773E-3</v>
      </c>
      <c r="H23" s="376">
        <f>逆行列係数!H23/逆行列係数!$H$9</f>
        <v>2.5648998877428491E-3</v>
      </c>
      <c r="I23" s="376">
        <f>逆行列係数!I23/逆行列係数!$I$10</f>
        <v>4.7306035530576326E-3</v>
      </c>
      <c r="J23" s="376">
        <f>逆行列係数!J23/逆行列係数!$J$11</f>
        <v>2.9774828399782103E-3</v>
      </c>
      <c r="K23" s="376">
        <f>逆行列係数!K23/逆行列係数!$K$12</f>
        <v>5.3059815379304131E-4</v>
      </c>
      <c r="L23" s="376">
        <f>逆行列係数!L23/逆行列係数!$L$13</f>
        <v>6.8571928579414807E-3</v>
      </c>
      <c r="M23" s="376">
        <f>逆行列係数!M23/逆行列係数!$M$14</f>
        <v>3.5415113772192964E-3</v>
      </c>
      <c r="N23" s="376">
        <f>逆行列係数!N23/逆行列係数!$N$15</f>
        <v>3.2491719820342212E-3</v>
      </c>
      <c r="O23" s="376">
        <f>逆行列係数!O23/逆行列係数!$O$16</f>
        <v>4.958314920906118E-3</v>
      </c>
      <c r="P23" s="376">
        <f>逆行列係数!P23/逆行列係数!$P$17</f>
        <v>1.788423966055165E-3</v>
      </c>
      <c r="Q23" s="376">
        <f>逆行列係数!Q23/逆行列係数!$Q$18</f>
        <v>2.0917142225860361E-3</v>
      </c>
      <c r="R23" s="376">
        <f>逆行列係数!R23/逆行列係数!$R$19</f>
        <v>2.2289049711124794E-3</v>
      </c>
      <c r="S23" s="376">
        <f>逆行列係数!S23/逆行列係数!$S$20</f>
        <v>8.6627783965476622E-4</v>
      </c>
      <c r="T23" s="376">
        <f>逆行列係数!T23/逆行列係数!$T$21</f>
        <v>1.3210598442753338E-3</v>
      </c>
      <c r="U23" s="376">
        <f>逆行列係数!U23/逆行列係数!$U$22</f>
        <v>3.1079710089232872E-3</v>
      </c>
      <c r="V23" s="376">
        <f>逆行列係数!V23/逆行列係数!$V$23</f>
        <v>1</v>
      </c>
      <c r="W23" s="376">
        <f>逆行列係数!W23/逆行列係数!$W$24</f>
        <v>1.2689856059316423E-2</v>
      </c>
      <c r="X23" s="376">
        <f>逆行列係数!X23/逆行列係数!$X$25</f>
        <v>3.1038212147944357E-2</v>
      </c>
      <c r="Y23" s="376">
        <f>逆行列係数!Y23/逆行列係数!$Y$26</f>
        <v>4.0392411982615867E-3</v>
      </c>
      <c r="Z23" s="376">
        <f>逆行列係数!Z23/逆行列係数!$Z$27</f>
        <v>3.6692251196821326E-3</v>
      </c>
      <c r="AA23" s="376">
        <f>逆行列係数!AA23/逆行列係数!$AA$28</f>
        <v>3.1624973203266981E-3</v>
      </c>
      <c r="AB23" s="376">
        <f>逆行列係数!AB23/逆行列係数!$AB$29</f>
        <v>9.1740439119346335E-3</v>
      </c>
      <c r="AC23" s="376">
        <f>逆行列係数!AC23/逆行列係数!$AC$30</f>
        <v>5.4654462242562929E-3</v>
      </c>
      <c r="AD23" s="376">
        <f>逆行列係数!AD23/逆行列係数!$AD$31</f>
        <v>4.6874311255300583E-3</v>
      </c>
      <c r="AE23" s="376">
        <f>逆行列係数!AE23/逆行列係数!$AE$32</f>
        <v>8.4514165993618707E-3</v>
      </c>
      <c r="AF23" s="376">
        <f>逆行列係数!AF23/逆行列係数!$AF$33</f>
        <v>5.3626782393056413E-3</v>
      </c>
      <c r="AG23" s="376">
        <f>逆行列係数!AG23/逆行列係数!$AG$34</f>
        <v>2.9997584814893314E-3</v>
      </c>
      <c r="AH23" s="376">
        <f>逆行列係数!AH23/逆行列係数!$AH$35</f>
        <v>2.4701132293506634E-3</v>
      </c>
      <c r="AI23" s="376">
        <f>逆行列係数!AI23/逆行列係数!$AI$36</f>
        <v>1.6634234555717249E-3</v>
      </c>
      <c r="AJ23" s="376">
        <f>逆行列係数!AJ23/逆行列係数!$AJ$37</f>
        <v>3.2844791018327275E-3</v>
      </c>
      <c r="AK23" s="376">
        <f>逆行列係数!AK23/逆行列係数!$AK$38</f>
        <v>9.5062450332118818E-4</v>
      </c>
      <c r="AL23" s="377">
        <f>逆行列係数!AL23/逆行列係数!$AL$39</f>
        <v>3.0210756466958859E-3</v>
      </c>
    </row>
    <row r="24" spans="1:38" x14ac:dyDescent="0.15">
      <c r="A24" s="102">
        <v>46</v>
      </c>
      <c r="B24" s="41" t="s">
        <v>20</v>
      </c>
      <c r="C24" s="372">
        <f>逆行列係数!C24/逆行列係数!$C$4</f>
        <v>8.1066796763832986E-3</v>
      </c>
      <c r="D24" s="373">
        <f>逆行列係数!D24/逆行列係数!$D$5</f>
        <v>5.6521412432439045E-3</v>
      </c>
      <c r="E24" s="373">
        <f>逆行列係数!E24/逆行列係数!$E$6</f>
        <v>6.9310454091208234E-3</v>
      </c>
      <c r="F24" s="373">
        <f>逆行列係数!F24/逆行列係数!$F$7</f>
        <v>2.9668647442838959E-2</v>
      </c>
      <c r="G24" s="373">
        <f>逆行列係数!G24/逆行列係数!$G$8</f>
        <v>9.6724357320703436E-3</v>
      </c>
      <c r="H24" s="373">
        <f>逆行列係数!H24/逆行列係数!$H$9</f>
        <v>1.8996687045055406E-2</v>
      </c>
      <c r="I24" s="373">
        <f>逆行列係数!I24/逆行列係数!$I$10</f>
        <v>4.0356472613062883E-2</v>
      </c>
      <c r="J24" s="373">
        <f>逆行列係数!J24/逆行列係数!$J$11</f>
        <v>1.8272369321826271E-2</v>
      </c>
      <c r="K24" s="373">
        <f>逆行列係数!K24/逆行列係数!$K$12</f>
        <v>5.1176731358448975E-3</v>
      </c>
      <c r="L24" s="373">
        <f>逆行列係数!L24/逆行列係数!$L$13</f>
        <v>5.804356597362318E-2</v>
      </c>
      <c r="M24" s="373">
        <f>逆行列係数!M24/逆行列係数!$M$14</f>
        <v>1.6382150053077072E-2</v>
      </c>
      <c r="N24" s="373">
        <f>逆行列係数!N24/逆行列係数!$N$15</f>
        <v>2.2898505145013709E-2</v>
      </c>
      <c r="O24" s="373">
        <f>逆行列係数!O24/逆行列係数!$O$16</f>
        <v>1.9728936265280675E-2</v>
      </c>
      <c r="P24" s="373">
        <f>逆行列係数!P24/逆行列係数!$P$17</f>
        <v>1.1513223869002836E-2</v>
      </c>
      <c r="Q24" s="373">
        <f>逆行列係数!Q24/逆行列係数!$Q$18</f>
        <v>2.3942292437027134E-2</v>
      </c>
      <c r="R24" s="373">
        <f>逆行列係数!R24/逆行列係数!$R$19</f>
        <v>8.2582515588949471E-3</v>
      </c>
      <c r="S24" s="373">
        <f>逆行列係数!S24/逆行列係数!$S$20</f>
        <v>6.5170441162968017E-3</v>
      </c>
      <c r="T24" s="373">
        <f>逆行列係数!T24/逆行列係数!$T$21</f>
        <v>1.0713010985330861E-2</v>
      </c>
      <c r="U24" s="373">
        <f>逆行列係数!U24/逆行列係数!$U$22</f>
        <v>2.0772967281279541E-2</v>
      </c>
      <c r="V24" s="373">
        <f>逆行列係数!V24/逆行列係数!$V$23</f>
        <v>5.8973250348737004E-3</v>
      </c>
      <c r="W24" s="373">
        <f>逆行列係数!W24/逆行列係数!$W$24</f>
        <v>1</v>
      </c>
      <c r="X24" s="373">
        <f>逆行列係数!X24/逆行列係数!$X$25</f>
        <v>3.2373917854099071E-2</v>
      </c>
      <c r="Y24" s="373">
        <f>逆行列係数!Y24/逆行列係数!$Y$26</f>
        <v>4.8413933283567322E-2</v>
      </c>
      <c r="Z24" s="373">
        <f>逆行列係数!Z24/逆行列係数!$Z$27</f>
        <v>1.6435981860591309E-2</v>
      </c>
      <c r="AA24" s="373">
        <f>逆行列係数!AA24/逆行列係数!$AA$28</f>
        <v>4.5337175324988849E-3</v>
      </c>
      <c r="AB24" s="373">
        <f>逆行列係数!AB24/逆行列係数!$AB$29</f>
        <v>2.5756656562007331E-3</v>
      </c>
      <c r="AC24" s="373">
        <f>逆行列係数!AC24/逆行列係数!$AC$30</f>
        <v>6.791762013729977E-3</v>
      </c>
      <c r="AD24" s="373">
        <f>逆行列係数!AD24/逆行列係数!$AD$31</f>
        <v>5.9313591522599639E-3</v>
      </c>
      <c r="AE24" s="373">
        <f>逆行列係数!AE24/逆行列係数!$AE$32</f>
        <v>9.4589893884992754E-3</v>
      </c>
      <c r="AF24" s="373">
        <f>逆行列係数!AF24/逆行列係数!$AF$33</f>
        <v>1.7424954502729836E-2</v>
      </c>
      <c r="AG24" s="373">
        <f>逆行列係数!AG24/逆行列係数!$AG$34</f>
        <v>1.0638643947496832E-2</v>
      </c>
      <c r="AH24" s="373">
        <f>逆行列係数!AH24/逆行列係数!$AH$35</f>
        <v>4.5933509869956687E-3</v>
      </c>
      <c r="AI24" s="373">
        <f>逆行列係数!AI24/逆行列係数!$AI$36</f>
        <v>4.5572226961585142E-3</v>
      </c>
      <c r="AJ24" s="373">
        <f>逆行列係数!AJ24/逆行列係数!$AJ$37</f>
        <v>2.8515700880486189E-2</v>
      </c>
      <c r="AK24" s="373">
        <f>逆行列係数!AK24/逆行列係数!$AK$38</f>
        <v>5.3478875844041604E-3</v>
      </c>
      <c r="AL24" s="374">
        <f>逆行列係数!AL24/逆行列係数!$AL$39</f>
        <v>7.0834539700288524E-3</v>
      </c>
    </row>
    <row r="25" spans="1:38" x14ac:dyDescent="0.15">
      <c r="A25" s="102">
        <v>47</v>
      </c>
      <c r="B25" s="41" t="s">
        <v>187</v>
      </c>
      <c r="C25" s="372">
        <f>逆行列係数!C25/逆行列係数!$C$4</f>
        <v>9.7843910503990993E-4</v>
      </c>
      <c r="D25" s="373">
        <f>逆行列係数!D25/逆行列係数!$D$5</f>
        <v>4.2987378136899072E-4</v>
      </c>
      <c r="E25" s="373">
        <f>逆行列係数!E25/逆行列係数!$E$6</f>
        <v>6.269042337972555E-4</v>
      </c>
      <c r="F25" s="373">
        <f>逆行列係数!F25/逆行列係数!$F$7</f>
        <v>3.1906394577412749E-3</v>
      </c>
      <c r="G25" s="373">
        <f>逆行列係数!G25/逆行列係数!$G$8</f>
        <v>2.3140029545808084E-3</v>
      </c>
      <c r="H25" s="373">
        <f>逆行列係数!H25/逆行列係数!$H$9</f>
        <v>1.0766125720186341E-3</v>
      </c>
      <c r="I25" s="373">
        <f>逆行列係数!I25/逆行列係数!$I$10</f>
        <v>3.3624721657704612E-3</v>
      </c>
      <c r="J25" s="373">
        <f>逆行列係数!J25/逆行列係数!$J$11</f>
        <v>1.7516128391753521E-3</v>
      </c>
      <c r="K25" s="373">
        <f>逆行列係数!K25/逆行列係数!$K$12</f>
        <v>5.3255969964809862E-4</v>
      </c>
      <c r="L25" s="373">
        <f>逆行列係数!L25/逆行列係数!$L$13</f>
        <v>1.2172416642765821E-3</v>
      </c>
      <c r="M25" s="373">
        <f>逆行列係数!M25/逆行列係数!$M$14</f>
        <v>6.4324790336446613E-4</v>
      </c>
      <c r="N25" s="373">
        <f>逆行列係数!N25/逆行列係数!$N$15</f>
        <v>7.4103922397271719E-4</v>
      </c>
      <c r="O25" s="373">
        <f>逆行列係数!O25/逆行列係数!$O$16</f>
        <v>1.0265030691752842E-3</v>
      </c>
      <c r="P25" s="373">
        <f>逆行列係数!P25/逆行列係数!$P$17</f>
        <v>7.4452441912909221E-4</v>
      </c>
      <c r="Q25" s="373">
        <f>逆行列係数!Q25/逆行列係数!$Q$18</f>
        <v>1.2721593712982546E-3</v>
      </c>
      <c r="R25" s="373">
        <f>逆行列係数!R25/逆行列係数!$R$19</f>
        <v>8.606270084188755E-4</v>
      </c>
      <c r="S25" s="373">
        <f>逆行列係数!S25/逆行列係数!$S$20</f>
        <v>3.6826788344770597E-4</v>
      </c>
      <c r="T25" s="373">
        <f>逆行列係数!T25/逆行列係数!$T$21</f>
        <v>6.0544904137235117E-4</v>
      </c>
      <c r="U25" s="373">
        <f>逆行列係数!U25/逆行列係数!$U$22</f>
        <v>1.530447547825285E-3</v>
      </c>
      <c r="V25" s="373">
        <f>逆行列係数!V25/逆行列係数!$V$23</f>
        <v>1.0893974962829676E-3</v>
      </c>
      <c r="W25" s="373">
        <f>逆行列係数!W25/逆行列係数!$W$24</f>
        <v>7.6036997106054588E-4</v>
      </c>
      <c r="X25" s="373">
        <f>逆行列係数!X25/逆行列係数!$X$25</f>
        <v>1</v>
      </c>
      <c r="Y25" s="373">
        <f>逆行列係数!Y25/逆行列係数!$Y$26</f>
        <v>9.3715991977479374E-3</v>
      </c>
      <c r="Z25" s="373">
        <f>逆行列係数!Z25/逆行列係数!$Z$27</f>
        <v>2.7071964317481388E-3</v>
      </c>
      <c r="AA25" s="373">
        <f>逆行列係数!AA25/逆行列係数!$AA$28</f>
        <v>1.5469681548590443E-3</v>
      </c>
      <c r="AB25" s="373">
        <f>逆行列係数!AB25/逆行列係数!$AB$29</f>
        <v>4.3528262696473631E-4</v>
      </c>
      <c r="AC25" s="373">
        <f>逆行列係数!AC25/逆行列係数!$AC$30</f>
        <v>2.8466819221967961E-3</v>
      </c>
      <c r="AD25" s="373">
        <f>逆行列係数!AD25/逆行列係数!$AD$31</f>
        <v>3.4461478784459276E-3</v>
      </c>
      <c r="AE25" s="373">
        <f>逆行列係数!AE25/逆行列係数!$AE$32</f>
        <v>4.4011339192182516E-3</v>
      </c>
      <c r="AF25" s="373">
        <f>逆行列係数!AF25/逆行列係数!$AF$33</f>
        <v>9.3564386136831806E-3</v>
      </c>
      <c r="AG25" s="373">
        <f>逆行列係数!AG25/逆行列係数!$AG$34</f>
        <v>5.3666398860426944E-3</v>
      </c>
      <c r="AH25" s="373">
        <f>逆行列係数!AH25/逆行列係数!$AH$35</f>
        <v>2.6290561688353882E-3</v>
      </c>
      <c r="AI25" s="373">
        <f>逆行列係数!AI25/逆行列係数!$AI$36</f>
        <v>9.9619549964965874E-4</v>
      </c>
      <c r="AJ25" s="373">
        <f>逆行列係数!AJ25/逆行列係数!$AJ$37</f>
        <v>1.0007056575499411E-2</v>
      </c>
      <c r="AK25" s="373">
        <f>逆行列係数!AK25/逆行列係数!$AK$38</f>
        <v>6.117583554495975E-4</v>
      </c>
      <c r="AL25" s="374">
        <f>逆行列係数!AL25/逆行列係数!$AL$39</f>
        <v>2.9731537593722236E-3</v>
      </c>
    </row>
    <row r="26" spans="1:38" x14ac:dyDescent="0.15">
      <c r="A26" s="102">
        <v>48</v>
      </c>
      <c r="B26" s="41" t="s">
        <v>188</v>
      </c>
      <c r="C26" s="372">
        <f>逆行列係数!C26/逆行列係数!$C$4</f>
        <v>5.1948521274048775E-4</v>
      </c>
      <c r="D26" s="373">
        <f>逆行列係数!D26/逆行列係数!$D$5</f>
        <v>3.5036460635968548E-4</v>
      </c>
      <c r="E26" s="373">
        <f>逆行列係数!E26/逆行列係数!$E$6</f>
        <v>2.75915860287128E-4</v>
      </c>
      <c r="F26" s="373">
        <f>逆行列係数!F26/逆行列係数!$F$7</f>
        <v>2.0407693930585844E-3</v>
      </c>
      <c r="G26" s="373">
        <f>逆行列係数!G26/逆行列係数!$G$8</f>
        <v>7.0048106140755155E-4</v>
      </c>
      <c r="H26" s="373">
        <f>逆行列係数!H26/逆行列係数!$H$9</f>
        <v>4.1754184219069642E-4</v>
      </c>
      <c r="I26" s="373">
        <f>逆行列係数!I26/逆行列係数!$I$10</f>
        <v>2.0342081465563344E-3</v>
      </c>
      <c r="J26" s="373">
        <f>逆行列係数!J26/逆行列係数!$J$11</f>
        <v>1.2681711487178868E-3</v>
      </c>
      <c r="K26" s="373">
        <f>逆行列係数!K26/逆行列係数!$K$12</f>
        <v>8.8269563477585424E-5</v>
      </c>
      <c r="L26" s="373">
        <f>逆行列係数!L26/逆行列係数!$L$13</f>
        <v>1.9960041028433094E-3</v>
      </c>
      <c r="M26" s="373">
        <f>逆行列係数!M26/逆行列係数!$M$14</f>
        <v>3.349996169695849E-4</v>
      </c>
      <c r="N26" s="373">
        <f>逆行列係数!N26/逆行列係数!$N$15</f>
        <v>2.7911822229211101E-4</v>
      </c>
      <c r="O26" s="373">
        <f>逆行列係数!O26/逆行列係数!$O$16</f>
        <v>3.7595797931443771E-4</v>
      </c>
      <c r="P26" s="373">
        <f>逆行列係数!P26/逆行列係数!$P$17</f>
        <v>3.3459573106721363E-4</v>
      </c>
      <c r="Q26" s="373">
        <f>逆行列係数!Q26/逆行列係数!$Q$18</f>
        <v>8.0203467631963417E-4</v>
      </c>
      <c r="R26" s="373">
        <f>逆行列係数!R26/逆行列係数!$R$19</f>
        <v>4.1246640034821682E-4</v>
      </c>
      <c r="S26" s="373">
        <f>逆行列係数!S26/逆行列係数!$S$20</f>
        <v>2.1956350774659974E-4</v>
      </c>
      <c r="T26" s="373">
        <f>逆行列係数!T26/逆行列係数!$T$21</f>
        <v>4.2654634064660547E-4</v>
      </c>
      <c r="U26" s="373">
        <f>逆行列係数!U26/逆行列係数!$U$22</f>
        <v>4.448193437809836E-4</v>
      </c>
      <c r="V26" s="373">
        <f>逆行列係数!V26/逆行列係数!$V$23</f>
        <v>1.8902194871344253E-3</v>
      </c>
      <c r="W26" s="373">
        <f>逆行列係数!W26/逆行列係数!$W$24</f>
        <v>5.3027293877319411E-3</v>
      </c>
      <c r="X26" s="373">
        <f>逆行列係数!X26/逆行列係数!$X$25</f>
        <v>1.6925584246647032E-3</v>
      </c>
      <c r="Y26" s="373">
        <f>逆行列係数!Y26/逆行列係数!$Y$26</f>
        <v>1</v>
      </c>
      <c r="Z26" s="373">
        <f>逆行列係数!Z26/逆行列係数!$Z$27</f>
        <v>1.3227894459092412E-3</v>
      </c>
      <c r="AA26" s="373">
        <f>逆行列係数!AA26/逆行列係数!$AA$28</f>
        <v>2.2470629814962525E-3</v>
      </c>
      <c r="AB26" s="373">
        <f>逆行列係数!AB26/逆行列係数!$AB$29</f>
        <v>2.0644276715106063E-4</v>
      </c>
      <c r="AC26" s="373">
        <f>逆行列係数!AC26/逆行列係数!$AC$30</f>
        <v>1.7034324942791761E-3</v>
      </c>
      <c r="AD26" s="373">
        <f>逆行列係数!AD26/逆行列係数!$AD$31</f>
        <v>3.8393384524512703E-3</v>
      </c>
      <c r="AE26" s="373">
        <f>逆行列係数!AE26/逆行列係数!$AE$32</f>
        <v>1.7494582297106029E-2</v>
      </c>
      <c r="AF26" s="373">
        <f>逆行列係数!AF26/逆行列係数!$AF$33</f>
        <v>4.0797552146871197E-3</v>
      </c>
      <c r="AG26" s="373">
        <f>逆行列係数!AG26/逆行列係数!$AG$34</f>
        <v>2.6498030884795666E-3</v>
      </c>
      <c r="AH26" s="373">
        <f>逆行列係数!AH26/逆行列係数!$AH$35</f>
        <v>4.3684317330078504E-4</v>
      </c>
      <c r="AI26" s="373">
        <f>逆行列係数!AI26/逆行列係数!$AI$36</f>
        <v>5.2132992099203227E-4</v>
      </c>
      <c r="AJ26" s="373">
        <f>逆行列係数!AJ26/逆行列係数!$AJ$37</f>
        <v>1.4075489500370669E-2</v>
      </c>
      <c r="AK26" s="373">
        <f>逆行列係数!AK26/逆行列係数!$AK$38</f>
        <v>3.2287246537617643E-4</v>
      </c>
      <c r="AL26" s="374">
        <f>逆行列係数!AL26/逆行列係数!$AL$39</f>
        <v>1.4843804598504437E-2</v>
      </c>
    </row>
    <row r="27" spans="1:38" x14ac:dyDescent="0.15">
      <c r="A27" s="102">
        <v>51</v>
      </c>
      <c r="B27" s="41" t="s">
        <v>21</v>
      </c>
      <c r="C27" s="372">
        <f>逆行列係数!C27/逆行列係数!$C$4</f>
        <v>3.0739069353534532E-2</v>
      </c>
      <c r="D27" s="373">
        <f>逆行列係数!D27/逆行列係数!$D$5</f>
        <v>1.1733282540658896E-2</v>
      </c>
      <c r="E27" s="373">
        <f>逆行列係数!E27/逆行列係数!$E$6</f>
        <v>3.4612328466619546E-2</v>
      </c>
      <c r="F27" s="373">
        <f>逆行列係数!F27/逆行列係数!$F$7</f>
        <v>1.0968760530060103E-2</v>
      </c>
      <c r="G27" s="373">
        <f>逆行列係数!G27/逆行列係数!$G$8</f>
        <v>2.9529383006619309E-2</v>
      </c>
      <c r="H27" s="373">
        <f>逆行列係数!H27/逆行列係数!$H$9</f>
        <v>3.2824460324724351E-2</v>
      </c>
      <c r="I27" s="373">
        <f>逆行列係数!I27/逆行列係数!$I$10</f>
        <v>3.3457473186764036E-2</v>
      </c>
      <c r="J27" s="373">
        <f>逆行列係数!J27/逆行列係数!$J$11</f>
        <v>9.9071014994462012E-3</v>
      </c>
      <c r="K27" s="373">
        <f>逆行列係数!K27/逆行列係数!$K$12</f>
        <v>4.7135946897030618E-3</v>
      </c>
      <c r="L27" s="373">
        <f>逆行列係数!L27/逆行列係数!$L$13</f>
        <v>1.4218977108662151E-2</v>
      </c>
      <c r="M27" s="373">
        <f>逆行列係数!M27/逆行列係数!$M$14</f>
        <v>4.4218733470413633E-3</v>
      </c>
      <c r="N27" s="373">
        <f>逆行列係数!N27/逆行列係数!$N$15</f>
        <v>6.6821295540988122E-3</v>
      </c>
      <c r="O27" s="373">
        <f>逆行列係数!O27/逆行列係数!$O$16</f>
        <v>2.2002399438621909E-2</v>
      </c>
      <c r="P27" s="373">
        <f>逆行列係数!P27/逆行列係数!$P$17</f>
        <v>2.3216247655628595E-2</v>
      </c>
      <c r="Q27" s="373">
        <f>逆行列係数!Q27/逆行列係数!$Q$18</f>
        <v>1.9226445341434143E-2</v>
      </c>
      <c r="R27" s="373">
        <f>逆行列係数!R27/逆行列係数!$R$19</f>
        <v>2.3835798712430606E-2</v>
      </c>
      <c r="S27" s="373">
        <f>逆行列係数!S27/逆行列係数!$S$20</f>
        <v>2.0297648275228841E-2</v>
      </c>
      <c r="T27" s="373">
        <f>逆行列係数!T27/逆行列係数!$T$21</f>
        <v>1.7560666082074919E-2</v>
      </c>
      <c r="U27" s="373">
        <f>逆行列係数!U27/逆行列係数!$U$22</f>
        <v>2.1950825846021413E-2</v>
      </c>
      <c r="V27" s="373">
        <f>逆行列係数!V27/逆行列係数!$V$23</f>
        <v>2.4956289298441993E-2</v>
      </c>
      <c r="W27" s="373">
        <f>逆行列係数!W27/逆行列係数!$W$24</f>
        <v>8.8586884563733002E-3</v>
      </c>
      <c r="X27" s="373">
        <f>逆行列係数!X27/逆行列係数!$X$25</f>
        <v>1.133954336807165E-2</v>
      </c>
      <c r="Y27" s="373">
        <f>逆行列係数!Y27/逆行列係数!$Y$26</f>
        <v>8.3363063027951916E-3</v>
      </c>
      <c r="Z27" s="373">
        <f>逆行列係数!Z27/逆行列係数!$Z$27</f>
        <v>1</v>
      </c>
      <c r="AA27" s="373">
        <f>逆行列係数!AA27/逆行列係数!$AA$28</f>
        <v>3.9929546319239376E-3</v>
      </c>
      <c r="AB27" s="373">
        <f>逆行列係数!AB27/逆行列係数!$AB$29</f>
        <v>1.2522896158314338E-3</v>
      </c>
      <c r="AC27" s="373">
        <f>逆行列係数!AC27/逆行列係数!$AC$30</f>
        <v>1.2811899313501145E-2</v>
      </c>
      <c r="AD27" s="373">
        <f>逆行列係数!AD27/逆行列係数!$AD$31</f>
        <v>6.0292159991536705E-3</v>
      </c>
      <c r="AE27" s="373">
        <f>逆行列係数!AE27/逆行列係数!$AE$32</f>
        <v>5.9624719119093506E-3</v>
      </c>
      <c r="AF27" s="373">
        <f>逆行列係数!AF27/逆行列係数!$AF$33</f>
        <v>6.38761674299542E-3</v>
      </c>
      <c r="AG27" s="373">
        <f>逆行列係数!AG27/逆行列係数!$AG$34</f>
        <v>2.2532198360631493E-2</v>
      </c>
      <c r="AH27" s="373">
        <f>逆行列係数!AH27/逆行列係数!$AH$35</f>
        <v>1.8499358730215854E-2</v>
      </c>
      <c r="AI27" s="373">
        <f>逆行列係数!AI27/逆行列係数!$AI$36</f>
        <v>9.5251901785531733E-3</v>
      </c>
      <c r="AJ27" s="373">
        <f>逆行列係数!AJ27/逆行列係数!$AJ$37</f>
        <v>3.3022196497877083E-2</v>
      </c>
      <c r="AK27" s="373">
        <f>逆行列係数!AK27/逆行列係数!$AK$38</f>
        <v>9.9579666031917397E-2</v>
      </c>
      <c r="AL27" s="374">
        <f>逆行列係数!AL27/逆行列係数!$AL$39</f>
        <v>7.4079250821161508E-3</v>
      </c>
    </row>
    <row r="28" spans="1:38" x14ac:dyDescent="0.15">
      <c r="A28" s="103">
        <v>53</v>
      </c>
      <c r="B28" s="42" t="s">
        <v>22</v>
      </c>
      <c r="C28" s="375">
        <f>逆行列係数!C28/逆行列係数!$C$4</f>
        <v>6.2780917275367821E-3</v>
      </c>
      <c r="D28" s="376">
        <f>逆行列係数!D28/逆行列係数!$D$5</f>
        <v>6.1912309243509515E-3</v>
      </c>
      <c r="E28" s="376">
        <f>逆行列係数!E28/逆行列係数!$E$6</f>
        <v>9.6239062081068562E-3</v>
      </c>
      <c r="F28" s="376">
        <f>逆行列係数!F28/逆行列係数!$F$7</f>
        <v>3.0298576260882518E-2</v>
      </c>
      <c r="G28" s="376">
        <f>逆行列係数!G28/逆行列係数!$G$8</f>
        <v>1.243378038517763E-2</v>
      </c>
      <c r="H28" s="376">
        <f>逆行列係数!H28/逆行列係数!$H$9</f>
        <v>1.3559842448848681E-2</v>
      </c>
      <c r="I28" s="376">
        <f>逆行列係数!I28/逆行列係数!$I$10</f>
        <v>1.0548322167229023E-2</v>
      </c>
      <c r="J28" s="376">
        <f>逆行列係数!J28/逆行列係数!$J$11</f>
        <v>7.4734905612326378E-3</v>
      </c>
      <c r="K28" s="376">
        <f>逆行列係数!K28/逆行列係数!$K$12</f>
        <v>3.3748396436263494E-3</v>
      </c>
      <c r="L28" s="376">
        <f>逆行列係数!L28/逆行列係数!$L$13</f>
        <v>1.0887118335917864E-2</v>
      </c>
      <c r="M28" s="376">
        <f>逆行列係数!M28/逆行列係数!$M$14</f>
        <v>3.8734710702599375E-3</v>
      </c>
      <c r="N28" s="376">
        <f>逆行列係数!N28/逆行列係数!$N$15</f>
        <v>6.152394618128925E-3</v>
      </c>
      <c r="O28" s="376">
        <f>逆行列係数!O28/逆行列係数!$O$16</f>
        <v>1.2606402505336733E-2</v>
      </c>
      <c r="P28" s="376">
        <f>逆行列係数!P28/逆行列係数!$P$17</f>
        <v>6.8464939356969613E-3</v>
      </c>
      <c r="Q28" s="376">
        <f>逆行列係数!Q28/逆行列係数!$Q$18</f>
        <v>5.8303248921779223E-3</v>
      </c>
      <c r="R28" s="376">
        <f>逆行列係数!R28/逆行列係数!$R$19</f>
        <v>5.4711288392342806E-3</v>
      </c>
      <c r="S28" s="376">
        <f>逆行列係数!S28/逆行列係数!$S$20</f>
        <v>4.9800995620706027E-3</v>
      </c>
      <c r="T28" s="376">
        <f>逆行列係数!T28/逆行列係数!$T$21</f>
        <v>5.8896884184736868E-3</v>
      </c>
      <c r="U28" s="376">
        <f>逆行列係数!U28/逆行列係数!$U$22</f>
        <v>6.9095911889262077E-3</v>
      </c>
      <c r="V28" s="376">
        <f>逆行列係数!V28/逆行列係数!$V$23</f>
        <v>1.2761228233268862E-2</v>
      </c>
      <c r="W28" s="376">
        <f>逆行列係数!W28/逆行列係数!$W$24</f>
        <v>1.5127957782443397E-2</v>
      </c>
      <c r="X28" s="376">
        <f>逆行列係数!X28/逆行列係数!$X$25</f>
        <v>2.3510414018929143E-2</v>
      </c>
      <c r="Y28" s="376">
        <f>逆行列係数!Y28/逆行列係数!$Y$26</f>
        <v>2.3763769345536999E-2</v>
      </c>
      <c r="Z28" s="376">
        <f>逆行列係数!Z28/逆行列係数!$Z$27</f>
        <v>1.5814837304848801E-2</v>
      </c>
      <c r="AA28" s="376">
        <f>逆行列係数!AA28/逆行列係数!$AA$28</f>
        <v>1</v>
      </c>
      <c r="AB28" s="376">
        <f>逆行列係数!AB28/逆行列係数!$AB$29</f>
        <v>5.828405161458694E-2</v>
      </c>
      <c r="AC28" s="376">
        <f>逆行列係数!AC28/逆行列係数!$AC$30</f>
        <v>2.2144622425629288E-2</v>
      </c>
      <c r="AD28" s="376">
        <f>逆行列係数!AD28/逆行列係数!$AD$31</f>
        <v>7.6601634473821099E-3</v>
      </c>
      <c r="AE28" s="376">
        <f>逆行列係数!AE28/逆行列係数!$AE$32</f>
        <v>1.8245264008060581E-2</v>
      </c>
      <c r="AF28" s="376">
        <f>逆行列係数!AF28/逆行列係数!$AF$33</f>
        <v>9.4984300941943489E-3</v>
      </c>
      <c r="AG28" s="376">
        <f>逆行列係数!AG28/逆行列係数!$AG$34</f>
        <v>9.1372860219929696E-3</v>
      </c>
      <c r="AH28" s="376">
        <f>逆行列係数!AH28/逆行列係数!$AH$35</f>
        <v>2.2351975640744974E-2</v>
      </c>
      <c r="AI28" s="376">
        <f>逆行列係数!AI28/逆行列係数!$AI$36</f>
        <v>9.2845048852609521E-3</v>
      </c>
      <c r="AJ28" s="376">
        <f>逆行列係数!AJ28/逆行列係数!$AJ$37</f>
        <v>1.0489718410922628E-2</v>
      </c>
      <c r="AK28" s="376">
        <f>逆行列係数!AK28/逆行列係数!$AK$38</f>
        <v>3.1307633484773515E-3</v>
      </c>
      <c r="AL28" s="377">
        <f>逆行列係数!AL28/逆行列係数!$AL$39</f>
        <v>1.0118506833860806E-2</v>
      </c>
    </row>
    <row r="29" spans="1:38" x14ac:dyDescent="0.15">
      <c r="A29" s="102">
        <v>55</v>
      </c>
      <c r="B29" s="41" t="s">
        <v>23</v>
      </c>
      <c r="C29" s="372">
        <f>逆行列係数!C29/逆行列係数!$C$4</f>
        <v>2.5432189110686488E-3</v>
      </c>
      <c r="D29" s="373">
        <f>逆行列係数!D29/逆行列係数!$D$5</f>
        <v>2.0777232766167881E-3</v>
      </c>
      <c r="E29" s="373">
        <f>逆行列係数!E29/逆行列係数!$E$6</f>
        <v>2.366246618080776E-3</v>
      </c>
      <c r="F29" s="373">
        <f>逆行列係数!F29/逆行列係数!$F$7</f>
        <v>6.146305467482174E-3</v>
      </c>
      <c r="G29" s="373">
        <f>逆行列係数!G29/逆行列係数!$G$8</f>
        <v>3.1507155051724491E-3</v>
      </c>
      <c r="H29" s="373">
        <f>逆行列係数!H29/逆行列係数!$H$9</f>
        <v>3.5261261895542179E-3</v>
      </c>
      <c r="I29" s="373">
        <f>逆行列係数!I29/逆行列係数!$I$10</f>
        <v>3.0717320912865488E-3</v>
      </c>
      <c r="J29" s="373">
        <f>逆行列係数!J29/逆行列係数!$J$11</f>
        <v>2.1409560577402035E-3</v>
      </c>
      <c r="K29" s="373">
        <f>逆行列係数!K29/逆行列係数!$K$12</f>
        <v>6.3750240289367249E-4</v>
      </c>
      <c r="L29" s="373">
        <f>逆行列係数!L29/逆行列係数!$L$13</f>
        <v>3.1665783550709485E-3</v>
      </c>
      <c r="M29" s="373">
        <f>逆行列係数!M29/逆行列係数!$M$14</f>
        <v>1.080388964346556E-3</v>
      </c>
      <c r="N29" s="373">
        <f>逆行列係数!N29/逆行列係数!$N$15</f>
        <v>1.0860057592703616E-3</v>
      </c>
      <c r="O29" s="373">
        <f>逆行列係数!O29/逆行列係数!$O$16</f>
        <v>4.9622516536738078E-3</v>
      </c>
      <c r="P29" s="373">
        <f>逆行列係数!P29/逆行列係数!$P$17</f>
        <v>3.1659408939576118E-3</v>
      </c>
      <c r="Q29" s="373">
        <f>逆行列係数!Q29/逆行列係数!$Q$18</f>
        <v>2.0381803546278081E-3</v>
      </c>
      <c r="R29" s="373">
        <f>逆行列係数!R29/逆行列係数!$R$19</f>
        <v>2.4420787116770626E-3</v>
      </c>
      <c r="S29" s="373">
        <f>逆行列係数!S29/逆行列係数!$S$20</f>
        <v>3.5140141398898985E-3</v>
      </c>
      <c r="T29" s="373">
        <f>逆行列係数!T29/逆行列係数!$T$21</f>
        <v>1.6894407748337659E-3</v>
      </c>
      <c r="U29" s="373">
        <f>逆行列係数!U29/逆行列係数!$U$22</f>
        <v>4.1330730387598089E-3</v>
      </c>
      <c r="V29" s="373">
        <f>逆行列係数!V29/逆行列係数!$V$23</f>
        <v>4.4654313504834389E-3</v>
      </c>
      <c r="W29" s="373">
        <f>逆行列係数!W29/逆行列係数!$W$24</f>
        <v>4.1905464449866654E-3</v>
      </c>
      <c r="X29" s="373">
        <f>逆行列係数!X29/逆行列係数!$X$25</f>
        <v>3.1159821174922622E-3</v>
      </c>
      <c r="Y29" s="373">
        <f>逆行列係数!Y29/逆行列係数!$Y$26</f>
        <v>3.4126691469726178E-3</v>
      </c>
      <c r="Z29" s="373">
        <f>逆行列係数!Z29/逆行列係数!$Z$27</f>
        <v>1.9605309841811875E-2</v>
      </c>
      <c r="AA29" s="373">
        <f>逆行列係数!AA29/逆行列係数!$AA$28</f>
        <v>1.2642264097012863E-2</v>
      </c>
      <c r="AB29" s="373">
        <f>逆行列係数!AB29/逆行列係数!$AB$29</f>
        <v>1</v>
      </c>
      <c r="AC29" s="373">
        <f>逆行列係数!AC29/逆行列係数!$AC$30</f>
        <v>2.208237986270023E-2</v>
      </c>
      <c r="AD29" s="373">
        <f>逆行列係数!AD29/逆行列係数!$AD$31</f>
        <v>1.0591460888117006E-2</v>
      </c>
      <c r="AE29" s="373">
        <f>逆行列係数!AE29/逆行列係数!$AE$32</f>
        <v>2.2680383517388629E-3</v>
      </c>
      <c r="AF29" s="373">
        <f>逆行列係数!AF29/逆行列係数!$AF$33</f>
        <v>2.8538287702737841E-3</v>
      </c>
      <c r="AG29" s="373">
        <f>逆行列係数!AG29/逆行列係数!$AG$34</f>
        <v>1.073623714160378E-2</v>
      </c>
      <c r="AH29" s="373">
        <f>逆行列係数!AH29/逆行列係数!$AH$35</f>
        <v>1.4846670045453684E-2</v>
      </c>
      <c r="AI29" s="373">
        <f>逆行列係数!AI29/逆行列係数!$AI$36</f>
        <v>6.4037156605277973E-3</v>
      </c>
      <c r="AJ29" s="373">
        <f>逆行列係数!AJ29/逆行列係数!$AJ$37</f>
        <v>1.0687936823827439E-2</v>
      </c>
      <c r="AK29" s="373">
        <f>逆行列係数!AK29/逆行列係数!$AK$38</f>
        <v>2.8708660079268689E-3</v>
      </c>
      <c r="AL29" s="374">
        <f>逆行列係数!AL29/逆行列係数!$AL$39</f>
        <v>2.192526182322814E-2</v>
      </c>
    </row>
    <row r="30" spans="1:38" x14ac:dyDescent="0.15">
      <c r="A30" s="102">
        <v>57</v>
      </c>
      <c r="B30" s="41" t="s">
        <v>197</v>
      </c>
      <c r="C30" s="372">
        <f>逆行列係数!C30/逆行列係数!$C$4</f>
        <v>3.2141227701661904E-2</v>
      </c>
      <c r="D30" s="373">
        <f>逆行列係数!D30/逆行列係数!$D$5</f>
        <v>3.87550435902499E-2</v>
      </c>
      <c r="E30" s="373">
        <f>逆行列係数!E30/逆行列係数!$E$6</f>
        <v>2.6299753820654692E-2</v>
      </c>
      <c r="F30" s="373">
        <f>逆行列係数!F30/逆行列係数!$F$7</f>
        <v>0.11939150875951017</v>
      </c>
      <c r="G30" s="373">
        <f>逆行列係数!G30/逆行列係数!$G$8</f>
        <v>2.2823122251819563E-2</v>
      </c>
      <c r="H30" s="373">
        <f>逆行列係数!H30/逆行列係数!$H$9</f>
        <v>1.5155693236800008E-2</v>
      </c>
      <c r="I30" s="373">
        <f>逆行列係数!I30/逆行列係数!$I$10</f>
        <v>2.8816328118162989E-2</v>
      </c>
      <c r="J30" s="373">
        <f>逆行列係数!J30/逆行列係数!$J$11</f>
        <v>1.2509053740586916E-2</v>
      </c>
      <c r="K30" s="373">
        <f>逆行列係数!K30/逆行列係数!$K$12</f>
        <v>1.120925378872582E-2</v>
      </c>
      <c r="L30" s="373">
        <f>逆行列係数!L30/逆行列係数!$L$13</f>
        <v>3.4423049812601171E-2</v>
      </c>
      <c r="M30" s="373">
        <f>逆行列係数!M30/逆行列係数!$M$14</f>
        <v>9.0845086692550609E-3</v>
      </c>
      <c r="N30" s="373">
        <f>逆行列係数!N30/逆行列係数!$N$15</f>
        <v>2.356485076020403E-2</v>
      </c>
      <c r="O30" s="373">
        <f>逆行列係数!O30/逆行列係数!$O$16</f>
        <v>2.1247530930417265E-2</v>
      </c>
      <c r="P30" s="373">
        <f>逆行列係数!P30/逆行列係数!$P$17</f>
        <v>1.6782617458266029E-2</v>
      </c>
      <c r="Q30" s="373">
        <f>逆行列係数!Q30/逆行列係数!$Q$18</f>
        <v>1.3402933850632721E-2</v>
      </c>
      <c r="R30" s="373">
        <f>逆行列係数!R30/逆行列係数!$R$19</f>
        <v>1.4259835985115515E-2</v>
      </c>
      <c r="S30" s="373">
        <f>逆行列係数!S30/逆行列係数!$S$20</f>
        <v>9.7276614091186715E-3</v>
      </c>
      <c r="T30" s="373">
        <f>逆行列係数!T30/逆行列係数!$T$21</f>
        <v>1.2360149643736863E-2</v>
      </c>
      <c r="U30" s="373">
        <f>逆行列係数!U30/逆行列係数!$U$22</f>
        <v>7.3214573934162891E-2</v>
      </c>
      <c r="V30" s="373">
        <f>逆行列係数!V30/逆行列係数!$V$23</f>
        <v>2.6775613073169367E-2</v>
      </c>
      <c r="W30" s="373">
        <f>逆行列係数!W30/逆行列係数!$W$24</f>
        <v>2.1016096389188371E-2</v>
      </c>
      <c r="X30" s="373">
        <f>逆行列係数!X30/逆行列係数!$X$25</f>
        <v>1.6557766779802936E-2</v>
      </c>
      <c r="Y30" s="373">
        <f>逆行列係数!Y30/逆行列係数!$Y$26</f>
        <v>3.520095774585958E-2</v>
      </c>
      <c r="Z30" s="373">
        <f>逆行列係数!Z30/逆行列係数!$Z$27</f>
        <v>2.9021861306868266E-2</v>
      </c>
      <c r="AA30" s="373">
        <f>逆行列係数!AA30/逆行列係数!$AA$28</f>
        <v>2.0429249865292098E-2</v>
      </c>
      <c r="AB30" s="373">
        <f>逆行列係数!AB30/逆行列係数!$AB$29</f>
        <v>3.0109482831654692E-3</v>
      </c>
      <c r="AC30" s="373">
        <f>逆行列係数!AC30/逆行列係数!$AC$30</f>
        <v>1</v>
      </c>
      <c r="AD30" s="373">
        <f>逆行列係数!AD30/逆行列係数!$AD$31</f>
        <v>1.540936780950534E-2</v>
      </c>
      <c r="AE30" s="373">
        <f>逆行列係数!AE30/逆行列係数!$AE$32</f>
        <v>2.0349371866328677E-2</v>
      </c>
      <c r="AF30" s="373">
        <f>逆行列係数!AF30/逆行列係数!$AF$33</f>
        <v>1.4661120332780034E-2</v>
      </c>
      <c r="AG30" s="373">
        <f>逆行列係数!AG30/逆行列係数!$AG$34</f>
        <v>1.0789469792934844E-2</v>
      </c>
      <c r="AH30" s="373">
        <f>逆行列係数!AH30/逆行列係数!$AH$35</f>
        <v>2.3300635072009149E-2</v>
      </c>
      <c r="AI30" s="373">
        <f>逆行列係数!AI30/逆行列係数!$AI$36</f>
        <v>1.0796454584822514E-2</v>
      </c>
      <c r="AJ30" s="373">
        <f>逆行列係数!AJ30/逆行列係数!$AJ$37</f>
        <v>2.8441368975646888E-2</v>
      </c>
      <c r="AK30" s="373">
        <f>逆行列係数!AK30/逆行列係数!$AK$38</f>
        <v>3.4035555955397624E-2</v>
      </c>
      <c r="AL30" s="374">
        <f>逆行列係数!AL30/逆行列係数!$AL$39</f>
        <v>5.5192036979723046E-2</v>
      </c>
    </row>
    <row r="31" spans="1:38" x14ac:dyDescent="0.15">
      <c r="A31" s="102">
        <v>59</v>
      </c>
      <c r="B31" s="41" t="s">
        <v>25</v>
      </c>
      <c r="C31" s="372">
        <f>逆行列係数!C31/逆行列係数!$C$4</f>
        <v>4.8108847962488651E-3</v>
      </c>
      <c r="D31" s="373">
        <f>逆行列係数!D31/逆行列係数!$D$5</f>
        <v>3.0912468261859536E-3</v>
      </c>
      <c r="E31" s="373">
        <f>逆行列係数!E31/逆行列係数!$E$6</f>
        <v>6.0428498305993622E-3</v>
      </c>
      <c r="F31" s="373">
        <f>逆行列係数!F31/逆行列係数!$F$7</f>
        <v>1.0547808097684961E-2</v>
      </c>
      <c r="G31" s="373">
        <f>逆行列係数!G31/逆行列係数!$G$8</f>
        <v>6.6318648351743918E-3</v>
      </c>
      <c r="H31" s="373">
        <f>逆行列係数!H31/逆行列係数!$H$9</f>
        <v>6.7236948639419871E-3</v>
      </c>
      <c r="I31" s="373">
        <f>逆行列係数!I31/逆行列係数!$I$10</f>
        <v>6.6131212259701866E-3</v>
      </c>
      <c r="J31" s="373">
        <f>逆行列係数!J31/逆行列係数!$J$11</f>
        <v>5.052828954013472E-3</v>
      </c>
      <c r="K31" s="373">
        <f>逆行列係数!K31/逆行列係数!$K$12</f>
        <v>1.0023499319343587E-3</v>
      </c>
      <c r="L31" s="373">
        <f>逆行列係数!L31/逆行列係数!$L$13</f>
        <v>7.3170613141737666E-3</v>
      </c>
      <c r="M31" s="373">
        <f>逆行列係数!M31/逆行列係数!$M$14</f>
        <v>2.231304163844604E-3</v>
      </c>
      <c r="N31" s="373">
        <f>逆行列係数!N31/逆行列係数!$N$15</f>
        <v>2.7204198567062085E-3</v>
      </c>
      <c r="O31" s="373">
        <f>逆行列係数!O31/逆行列係数!$O$16</f>
        <v>6.544818226285368E-3</v>
      </c>
      <c r="P31" s="373">
        <f>逆行列係数!P31/逆行列係数!$P$17</f>
        <v>6.6263651652580056E-3</v>
      </c>
      <c r="Q31" s="373">
        <f>逆行列係数!Q31/逆行列係数!$Q$18</f>
        <v>8.3084563071169869E-3</v>
      </c>
      <c r="R31" s="373">
        <f>逆行列係数!R31/逆行列係数!$R$19</f>
        <v>1.2287731008450603E-2</v>
      </c>
      <c r="S31" s="373">
        <f>逆行列係数!S31/逆行列係数!$S$20</f>
        <v>9.9262665820349129E-3</v>
      </c>
      <c r="T31" s="373">
        <f>逆行列係数!T31/逆行列係数!$T$21</f>
        <v>3.911183181383544E-3</v>
      </c>
      <c r="U31" s="373">
        <f>逆行列係数!U31/逆行列係数!$U$22</f>
        <v>6.7462665918575958E-3</v>
      </c>
      <c r="V31" s="373">
        <f>逆行列係数!V31/逆行列係数!$V$23</f>
        <v>9.9723307015380375E-3</v>
      </c>
      <c r="W31" s="373">
        <f>逆行列係数!W31/逆行列係数!$W$24</f>
        <v>9.3041290737483212E-3</v>
      </c>
      <c r="X31" s="373">
        <f>逆行列係数!X31/逆行列係数!$X$25</f>
        <v>3.4785165692299259E-2</v>
      </c>
      <c r="Y31" s="373">
        <f>逆行列係数!Y31/逆行列係数!$Y$26</f>
        <v>1.0963511921357713E-2</v>
      </c>
      <c r="Z31" s="373">
        <f>逆行列係数!Z31/逆行列係数!$Z$27</f>
        <v>2.8239716082277301E-2</v>
      </c>
      <c r="AA31" s="373">
        <f>逆行列係数!AA31/逆行列係数!$AA$28</f>
        <v>4.186084239272133E-2</v>
      </c>
      <c r="AB31" s="373">
        <f>逆行列係数!AB31/逆行列係数!$AB$29</f>
        <v>5.3480362131774761E-3</v>
      </c>
      <c r="AC31" s="373">
        <f>逆行列係数!AC31/逆行列係数!$AC$30</f>
        <v>1.1847139588100686E-2</v>
      </c>
      <c r="AD31" s="373">
        <f>逆行列係数!AD31/逆行列係数!$AD$31</f>
        <v>1</v>
      </c>
      <c r="AE31" s="373">
        <f>逆行列係数!AE31/逆行列係数!$AE$32</f>
        <v>2.3406075823850687E-2</v>
      </c>
      <c r="AF31" s="373">
        <f>逆行列係数!AF31/逆行列係数!$AF$33</f>
        <v>1.1332320060796352E-2</v>
      </c>
      <c r="AG31" s="373">
        <f>逆行列係数!AG31/逆行列係数!$AG$34</f>
        <v>1.1965517071415544E-2</v>
      </c>
      <c r="AH31" s="373">
        <f>逆行列係数!AH31/逆行列係数!$AH$35</f>
        <v>4.9974059312706737E-2</v>
      </c>
      <c r="AI31" s="373">
        <f>逆行列係数!AI31/逆行列係数!$AI$36</f>
        <v>3.6610184612124959E-2</v>
      </c>
      <c r="AJ31" s="373">
        <f>逆行列係数!AJ31/逆行列係数!$AJ$37</f>
        <v>1.7643420932657274E-2</v>
      </c>
      <c r="AK31" s="373">
        <f>逆行列係数!AK31/逆行列係数!$AK$38</f>
        <v>3.8314865628076913E-3</v>
      </c>
      <c r="AL31" s="374">
        <f>逆行列係数!AL31/逆行列係数!$AL$39</f>
        <v>5.7812765192735836E-2</v>
      </c>
    </row>
    <row r="32" spans="1:38" x14ac:dyDescent="0.15">
      <c r="A32" s="102">
        <v>61</v>
      </c>
      <c r="B32" s="41" t="s">
        <v>26</v>
      </c>
      <c r="C32" s="372">
        <f>逆行列係数!C32/逆行列係数!$C$4</f>
        <v>9.4501136091573951E-4</v>
      </c>
      <c r="D32" s="373">
        <f>逆行列係数!D32/逆行列係数!$D$5</f>
        <v>1.3979635166471243E-3</v>
      </c>
      <c r="E32" s="373">
        <f>逆行列係数!E32/逆行列係数!$E$6</f>
        <v>1.4507519438418603E-3</v>
      </c>
      <c r="F32" s="373">
        <f>逆行列係数!F32/逆行列係数!$F$7</f>
        <v>3.391616747307554E-3</v>
      </c>
      <c r="G32" s="373">
        <f>逆行列係数!G32/逆行列係数!$G$8</f>
        <v>1.5478216005171E-3</v>
      </c>
      <c r="H32" s="373">
        <f>逆行列係数!H32/逆行列係数!$H$9</f>
        <v>1.0296757841377125E-3</v>
      </c>
      <c r="I32" s="373">
        <f>逆行列係数!I32/逆行列係数!$I$10</f>
        <v>1.1046178080726559E-3</v>
      </c>
      <c r="J32" s="373">
        <f>逆行列係数!J32/逆行列係数!$J$11</f>
        <v>4.8516826792338488E-4</v>
      </c>
      <c r="K32" s="373">
        <f>逆行列係数!K32/逆行列係数!$K$12</f>
        <v>9.6115746897815227E-5</v>
      </c>
      <c r="L32" s="373">
        <f>逆行列係数!L32/逆行列係数!$L$13</f>
        <v>1.4330784450029409E-3</v>
      </c>
      <c r="M32" s="373">
        <f>逆行列係数!M32/逆行列係数!$M$14</f>
        <v>5.0037147870411682E-4</v>
      </c>
      <c r="N32" s="373">
        <f>逆行列係数!N32/逆行列係数!$N$15</f>
        <v>8.5209682650443748E-4</v>
      </c>
      <c r="O32" s="373">
        <f>逆行列係数!O32/逆行列係数!$O$16</f>
        <v>1.2676279511963241E-3</v>
      </c>
      <c r="P32" s="373">
        <f>逆行列係数!P32/逆行列係数!$P$17</f>
        <v>1.3090324215436603E-3</v>
      </c>
      <c r="Q32" s="373">
        <f>逆行列係数!Q32/逆行列係数!$Q$18</f>
        <v>2.4430910650027687E-4</v>
      </c>
      <c r="R32" s="373">
        <f>逆行列係数!R32/逆行列係数!$R$19</f>
        <v>9.3796445848416611E-4</v>
      </c>
      <c r="S32" s="373">
        <f>逆行列係数!S32/逆行列係数!$S$20</f>
        <v>5.0799011565008754E-4</v>
      </c>
      <c r="T32" s="373">
        <f>逆行列係数!T32/逆行列係数!$T$21</f>
        <v>1.1368693789961179E-3</v>
      </c>
      <c r="U32" s="373">
        <f>逆行列係数!U32/逆行列係数!$U$22</f>
        <v>7.8395806592933617E-4</v>
      </c>
      <c r="V32" s="373">
        <f>逆行列係数!V32/逆行列係数!$V$23</f>
        <v>2.8428182144066079E-3</v>
      </c>
      <c r="W32" s="373">
        <f>逆行列係数!W32/逆行列係数!$W$24</f>
        <v>7.0078874198490607E-4</v>
      </c>
      <c r="X32" s="373">
        <f>逆行列係数!X32/逆行列係数!$X$25</f>
        <v>2.3743664119854667E-3</v>
      </c>
      <c r="Y32" s="373">
        <f>逆行列係数!Y32/逆行列係数!$Y$26</f>
        <v>4.3160521363908447E-3</v>
      </c>
      <c r="Z32" s="373">
        <f>逆行列係数!Z32/逆行列係数!$Z$27</f>
        <v>1.5265248601927833E-3</v>
      </c>
      <c r="AA32" s="373">
        <f>逆行列係数!AA32/逆行列係数!$AA$28</f>
        <v>1.1674684764198407E-3</v>
      </c>
      <c r="AB32" s="373">
        <f>逆行列係数!AB32/逆行列係数!$AB$29</f>
        <v>3.7685542871443613E-4</v>
      </c>
      <c r="AC32" s="373">
        <f>逆行列係数!AC32/逆行列係数!$AC$30</f>
        <v>1.7693363844393593E-3</v>
      </c>
      <c r="AD32" s="373">
        <f>逆行列係数!AD32/逆行列係数!$AD$31</f>
        <v>7.8373636836490915E-4</v>
      </c>
      <c r="AE32" s="373">
        <f>逆行列係数!AE32/逆行列係数!$AE$32</f>
        <v>1</v>
      </c>
      <c r="AF32" s="373">
        <f>逆行列係数!AF32/逆行列係数!$AF$33</f>
        <v>2.1558706477611345E-3</v>
      </c>
      <c r="AG32" s="373">
        <f>逆行列係数!AG32/逆行列係数!$AG$34</f>
        <v>1.0271930127216178E-3</v>
      </c>
      <c r="AH32" s="373">
        <f>逆行列係数!AH32/逆行列係数!$AH$35</f>
        <v>1.140590528000448E-3</v>
      </c>
      <c r="AI32" s="373">
        <f>逆行列係数!AI32/逆行列係数!$AI$36</f>
        <v>9.6738760740232722E-4</v>
      </c>
      <c r="AJ32" s="373">
        <f>逆行列係数!AJ32/逆行列係数!$AJ$37</f>
        <v>9.0189377871689258E-4</v>
      </c>
      <c r="AK32" s="373">
        <f>逆行列係数!AK32/逆行列係数!$AK$38</f>
        <v>3.8984601082572384E-4</v>
      </c>
      <c r="AL32" s="374">
        <f>逆行列係数!AL32/逆行列係数!$AL$39</f>
        <v>0.24661302077613489</v>
      </c>
    </row>
    <row r="33" spans="1:38" x14ac:dyDescent="0.15">
      <c r="A33" s="103">
        <v>63</v>
      </c>
      <c r="B33" s="42" t="s">
        <v>27</v>
      </c>
      <c r="C33" s="375">
        <f>逆行列係数!C33/逆行列係数!$C$4</f>
        <v>6.8662393336134037E-5</v>
      </c>
      <c r="D33" s="376">
        <f>逆行列係数!D33/逆行列係数!$D$5</f>
        <v>1.7824034837250833E-4</v>
      </c>
      <c r="E33" s="376">
        <f>逆行列係数!E33/逆行列係数!$E$6</f>
        <v>4.9723352913934728E-5</v>
      </c>
      <c r="F33" s="376">
        <f>逆行列係数!F33/逆行列係数!$F$7</f>
        <v>7.3791661542245727E-4</v>
      </c>
      <c r="G33" s="376">
        <f>逆行列係数!G33/逆行列係数!$G$8</f>
        <v>2.0676268571202211E-4</v>
      </c>
      <c r="H33" s="376">
        <f>逆行列係数!H33/逆行列係数!$H$9</f>
        <v>5.4759585861074933E-5</v>
      </c>
      <c r="I33" s="376">
        <f>逆行列係数!I33/逆行列係数!$I$10</f>
        <v>1.5655234779902958E-4</v>
      </c>
      <c r="J33" s="376">
        <f>逆行列係数!J33/逆行列係数!$J$11</f>
        <v>2.5984990862088761E-4</v>
      </c>
      <c r="K33" s="376">
        <f>逆行列係数!K33/逆行列係数!$K$12</f>
        <v>1.6673139767988356E-5</v>
      </c>
      <c r="L33" s="376">
        <f>逆行列係数!L33/逆行列係数!$L$13</f>
        <v>5.5806446908527002E-4</v>
      </c>
      <c r="M33" s="376">
        <f>逆行列係数!M33/逆行列係数!$M$14</f>
        <v>3.4655132789957062E-5</v>
      </c>
      <c r="N33" s="376">
        <f>逆行列係数!N33/逆行列係数!$N$15</f>
        <v>3.0467129898082536E-5</v>
      </c>
      <c r="O33" s="376">
        <f>逆行列係数!O33/逆行列係数!$O$16</f>
        <v>4.3894570359748485E-4</v>
      </c>
      <c r="P33" s="376">
        <f>逆行列係数!P33/逆行列係数!$P$17</f>
        <v>3.4046583161225245E-4</v>
      </c>
      <c r="Q33" s="376">
        <f>逆行列係数!Q33/逆行列係数!$Q$18</f>
        <v>7.4071406393111838E-4</v>
      </c>
      <c r="R33" s="376">
        <f>逆行列係数!R33/逆行列係数!$R$19</f>
        <v>6.4150423323388532E-4</v>
      </c>
      <c r="S33" s="376">
        <f>逆行列係数!S33/逆行列係数!$S$20</f>
        <v>2.9142065573639603E-4</v>
      </c>
      <c r="T33" s="376">
        <f>逆行列係数!T33/逆行列係数!$T$21</f>
        <v>1.8154658300248083E-4</v>
      </c>
      <c r="U33" s="376">
        <f>逆行列係数!U33/逆行列係数!$U$22</f>
        <v>1.3642407519848742E-4</v>
      </c>
      <c r="V33" s="376">
        <f>逆行列係数!V33/逆行列係数!$V$23</f>
        <v>2.0070476329319572E-4</v>
      </c>
      <c r="W33" s="376">
        <f>逆行列係数!W33/逆行列係数!$W$24</f>
        <v>4.0193686281185569E-4</v>
      </c>
      <c r="X33" s="376">
        <f>逆行列係数!X33/逆行列係数!$X$25</f>
        <v>2.3424689622862497E-4</v>
      </c>
      <c r="Y33" s="376">
        <f>逆行列係数!Y33/逆行列係数!$Y$26</f>
        <v>1.7488055657985597E-4</v>
      </c>
      <c r="Z33" s="376">
        <f>逆行列係数!Z33/逆行列係数!$Z$27</f>
        <v>2.6336529163482262E-4</v>
      </c>
      <c r="AA33" s="376">
        <f>逆行列係数!AA33/逆行列係数!$AA$28</f>
        <v>2.9548829924273882E-4</v>
      </c>
      <c r="AB33" s="376">
        <f>逆行列係数!AB33/逆行列係数!$AB$29</f>
        <v>3.3108745675170098E-5</v>
      </c>
      <c r="AC33" s="376">
        <f>逆行列係数!AC33/逆行列係数!$AC$30</f>
        <v>3.3958810068649884E-4</v>
      </c>
      <c r="AD33" s="376">
        <f>逆行列係数!AD33/逆行列係数!$AD$31</f>
        <v>2.939231779672224E-3</v>
      </c>
      <c r="AE33" s="376">
        <f>逆行列係数!AE33/逆行列係数!$AE$32</f>
        <v>1.909190503226632E-4</v>
      </c>
      <c r="AF33" s="376">
        <f>逆行列係数!AF33/逆行列係数!$AF$33</f>
        <v>1</v>
      </c>
      <c r="AG33" s="376">
        <f>逆行列係数!AG33/逆行列係数!$AG$34</f>
        <v>1.3505320800658507E-4</v>
      </c>
      <c r="AH33" s="376">
        <f>逆行列係数!AH33/逆行列係数!$AH$35</f>
        <v>1.7893576206141993E-4</v>
      </c>
      <c r="AI33" s="376">
        <f>逆行列係数!AI33/逆行列係数!$AI$36</f>
        <v>4.3676481794341381E-4</v>
      </c>
      <c r="AJ33" s="376">
        <f>逆行列係数!AJ33/逆行列係数!$AJ$37</f>
        <v>3.7165952419652168E-4</v>
      </c>
      <c r="AK33" s="376">
        <f>逆行列係数!AK33/逆行列係数!$AK$38</f>
        <v>5.597788873395009E-5</v>
      </c>
      <c r="AL33" s="377">
        <f>逆行列係数!AL33/逆行列係数!$AL$39</f>
        <v>3.4344019248624741E-4</v>
      </c>
    </row>
    <row r="34" spans="1:38" x14ac:dyDescent="0.15">
      <c r="A34" s="102">
        <v>64</v>
      </c>
      <c r="B34" s="41" t="s">
        <v>191</v>
      </c>
      <c r="C34" s="372">
        <f>逆行列係数!C34/逆行列係数!$C$4</f>
        <v>4.4269174650928521E-4</v>
      </c>
      <c r="D34" s="373">
        <f>逆行列係数!D34/逆行列係数!$D$5</f>
        <v>1.3804889726890351E-4</v>
      </c>
      <c r="E34" s="373">
        <f>逆行列係数!E34/逆行列係数!$E$6</f>
        <v>1.0432154434884346E-4</v>
      </c>
      <c r="F34" s="373">
        <f>逆行列係数!F34/逆行列係数!$F$7</f>
        <v>4.1495311029853628E-4</v>
      </c>
      <c r="G34" s="373">
        <f>逆行列係数!G34/逆行列係数!$G$8</f>
        <v>1.3526530840973408E-4</v>
      </c>
      <c r="H34" s="373">
        <f>逆行列係数!H34/逆行列係数!$H$9</f>
        <v>6.8449482326343668E-5</v>
      </c>
      <c r="I34" s="373">
        <f>逆行列係数!I34/逆行列係数!$I$10</f>
        <v>1.0890598107758578E-4</v>
      </c>
      <c r="J34" s="373">
        <f>逆行列係数!J34/逆行列係数!$J$11</f>
        <v>5.2660612710545333E-5</v>
      </c>
      <c r="K34" s="373">
        <f>逆行列係数!K34/逆行列係数!$K$12</f>
        <v>3.7269371246091626E-5</v>
      </c>
      <c r="L34" s="373">
        <f>逆行列係数!L34/逆行列係数!$L$13</f>
        <v>1.2930762088561137E-4</v>
      </c>
      <c r="M34" s="373">
        <f>逆行列係数!M34/逆行列係数!$M$14</f>
        <v>3.7695056718900665E-5</v>
      </c>
      <c r="N34" s="373">
        <f>逆行列係数!N34/逆行列係数!$N$15</f>
        <v>8.4521715201132204E-5</v>
      </c>
      <c r="O34" s="373">
        <f>逆行列係数!O34/逆行列係数!$O$16</f>
        <v>8.7592304081112447E-5</v>
      </c>
      <c r="P34" s="373">
        <f>逆行列係数!P34/逆行列係数!$P$17</f>
        <v>7.3376256812985439E-5</v>
      </c>
      <c r="Q34" s="373">
        <f>逆行列係数!Q34/逆行列係数!$Q$18</f>
        <v>5.3533867958228006E-5</v>
      </c>
      <c r="R34" s="373">
        <f>逆行列係数!R34/逆行列係数!$R$19</f>
        <v>6.6430886594544538E-5</v>
      </c>
      <c r="S34" s="373">
        <f>逆行列係数!S34/逆行列係数!$S$20</f>
        <v>4.5908733437925399E-5</v>
      </c>
      <c r="T34" s="373">
        <f>逆行列係数!T34/逆行列係数!$T$21</f>
        <v>5.4640233719193262E-5</v>
      </c>
      <c r="U34" s="373">
        <f>逆行列係数!U34/逆行列係数!$U$22</f>
        <v>2.4114396390718549E-4</v>
      </c>
      <c r="V34" s="373">
        <f>逆行列係数!V34/逆行列係数!$V$23</f>
        <v>1.2381786392217048E-4</v>
      </c>
      <c r="W34" s="373">
        <f>逆行列係数!W34/逆行列係数!$W$24</f>
        <v>8.8898976716033967E-5</v>
      </c>
      <c r="X34" s="373">
        <f>逆行列係数!X34/逆行列係数!$X$25</f>
        <v>4.0569568836191648E-4</v>
      </c>
      <c r="Y34" s="373">
        <f>逆行列係数!Y34/逆行列係数!$Y$26</f>
        <v>1.6788533431666173E-4</v>
      </c>
      <c r="Z34" s="373">
        <f>逆行列係数!Z34/逆行列係数!$Z$27</f>
        <v>1.6100066884845761E-4</v>
      </c>
      <c r="AA34" s="373">
        <f>逆行列係数!AA34/逆行列係数!$AA$28</f>
        <v>2.6458756206702757E-4</v>
      </c>
      <c r="AB34" s="373">
        <f>逆行列係数!AB34/逆行列係数!$AB$29</f>
        <v>3.3108745675170098E-5</v>
      </c>
      <c r="AC34" s="373">
        <f>逆行列係数!AC34/逆行列係数!$AC$30</f>
        <v>3.0929061784897025E-3</v>
      </c>
      <c r="AD34" s="373">
        <f>逆行列係数!AD34/逆行列係数!$AD$31</f>
        <v>9.3184402852835647E-4</v>
      </c>
      <c r="AE34" s="373">
        <f>逆行列係数!AE34/逆行列係数!$AE$32</f>
        <v>1.1994914156397688E-4</v>
      </c>
      <c r="AF34" s="373">
        <f>逆行列係数!AF34/逆行列係数!$AF$33</f>
        <v>1.0599364038157711E-4</v>
      </c>
      <c r="AG34" s="373">
        <f>逆行列係数!AG34/逆行列係数!$AG$34</f>
        <v>1</v>
      </c>
      <c r="AH34" s="373">
        <f>逆行列係数!AH34/逆行列係数!$AH$35</f>
        <v>1.3295227013502154E-4</v>
      </c>
      <c r="AI34" s="373">
        <f>逆行列係数!AI34/逆行列係数!$AI$36</f>
        <v>1.1616085583601432E-4</v>
      </c>
      <c r="AJ34" s="373">
        <f>逆行列係数!AJ34/逆行列係数!$AJ$37</f>
        <v>1.8929858432409504E-4</v>
      </c>
      <c r="AK34" s="373">
        <f>逆行列係数!AK34/逆行列係数!$AK$38</f>
        <v>1.1495459293579038E-4</v>
      </c>
      <c r="AL34" s="374">
        <f>逆行列係数!AL34/逆行列係数!$AL$39</f>
        <v>2.6247217036230942E-3</v>
      </c>
    </row>
    <row r="35" spans="1:38" x14ac:dyDescent="0.15">
      <c r="A35" s="102">
        <v>65</v>
      </c>
      <c r="B35" s="41" t="s">
        <v>192</v>
      </c>
      <c r="C35" s="372">
        <f>逆行列係数!C35/逆行列係数!$C$4</f>
        <v>3.1349803273208565E-4</v>
      </c>
      <c r="D35" s="373">
        <f>逆行列係数!D35/逆行列係数!$D$5</f>
        <v>3.1716297283931633E-4</v>
      </c>
      <c r="E35" s="373">
        <f>逆行列係数!E35/逆行列係数!$E$6</f>
        <v>1.1103907183074562E-2</v>
      </c>
      <c r="F35" s="373">
        <f>逆行列係数!F35/逆行列係数!$F$7</f>
        <v>3.0496553889410496E-3</v>
      </c>
      <c r="G35" s="373">
        <f>逆行列係数!G35/逆行列係数!$G$8</f>
        <v>1.6154542547219672E-3</v>
      </c>
      <c r="H35" s="373">
        <f>逆行列係数!H35/逆行列係数!$H$9</f>
        <v>7.2947591164931967E-4</v>
      </c>
      <c r="I35" s="373">
        <f>逆行列係数!I35/逆行列係数!$I$10</f>
        <v>1.4361976254606626E-3</v>
      </c>
      <c r="J35" s="373">
        <f>逆行列係数!J35/逆行列係数!$J$11</f>
        <v>9.5997707105125254E-4</v>
      </c>
      <c r="K35" s="373">
        <f>逆行列係数!K35/逆行列係数!$K$12</f>
        <v>2.0596231478103267E-4</v>
      </c>
      <c r="L35" s="373">
        <f>逆行列係数!L35/逆行列係数!$L$13</f>
        <v>1.2998818731132511E-3</v>
      </c>
      <c r="M35" s="373">
        <f>逆行列係数!M35/逆行列係数!$M$14</f>
        <v>9.9405512476455783E-4</v>
      </c>
      <c r="N35" s="373">
        <f>逆行列係数!N35/逆行列係数!$N$15</f>
        <v>4.2653981857315547E-4</v>
      </c>
      <c r="O35" s="373">
        <f>逆行列係数!O35/逆行列係数!$O$16</f>
        <v>1.3975401325301087E-3</v>
      </c>
      <c r="P35" s="373">
        <f>逆行列係数!P35/逆行列係数!$P$17</f>
        <v>1.6661302047001896E-3</v>
      </c>
      <c r="Q35" s="373">
        <f>逆行列係数!Q35/逆行列係数!$Q$18</f>
        <v>9.5582287881781642E-4</v>
      </c>
      <c r="R35" s="373">
        <f>逆行列係数!R35/逆行列係数!$R$19</f>
        <v>7.7337450065290657E-4</v>
      </c>
      <c r="S35" s="373">
        <f>逆行列係数!S35/逆行列係数!$S$20</f>
        <v>2.4551192229847063E-4</v>
      </c>
      <c r="T35" s="373">
        <f>逆行列係数!T35/逆行列係数!$T$21</f>
        <v>5.3142033762376673E-4</v>
      </c>
      <c r="U35" s="373">
        <f>逆行列係数!U35/逆行列係数!$U$22</f>
        <v>1.0087695701296604E-3</v>
      </c>
      <c r="V35" s="373">
        <f>逆行列係数!V35/逆行列係数!$V$23</f>
        <v>1.4059318742130325E-3</v>
      </c>
      <c r="W35" s="373">
        <f>逆行列係数!W35/逆行列係数!$W$24</f>
        <v>1.1348805538217103E-3</v>
      </c>
      <c r="X35" s="373">
        <f>逆行列係数!X35/逆行列係数!$X$25</f>
        <v>9.2014174429210088E-3</v>
      </c>
      <c r="Y35" s="373">
        <f>逆行列係数!Y35/逆行列係数!$Y$26</f>
        <v>2.2834404101998336E-3</v>
      </c>
      <c r="Z35" s="373">
        <f>逆行列係数!Z35/逆行列係数!$Z$27</f>
        <v>8.8252218479895289E-4</v>
      </c>
      <c r="AA35" s="373">
        <f>逆行列係数!AA35/逆行列係数!$AA$28</f>
        <v>3.3585238717851163E-3</v>
      </c>
      <c r="AB35" s="373">
        <f>逆行列係数!AB35/逆行列係数!$AB$29</f>
        <v>5.6382246311539668E-4</v>
      </c>
      <c r="AC35" s="373">
        <f>逆行列係数!AC35/逆行列係数!$AC$30</f>
        <v>1.7272311212814646E-3</v>
      </c>
      <c r="AD35" s="373">
        <f>逆行列係数!AD35/逆行列係数!$AD$31</f>
        <v>1.531327414904215E-3</v>
      </c>
      <c r="AE35" s="373">
        <f>逆行列係数!AE35/逆行列係数!$AE$32</f>
        <v>3.4085547727763429E-4</v>
      </c>
      <c r="AF35" s="373">
        <f>逆行列係数!AF35/逆行列係数!$AF$33</f>
        <v>8.8594684318940868E-4</v>
      </c>
      <c r="AG35" s="373">
        <f>逆行列係数!AG35/逆行列係数!$AG$34</f>
        <v>1.1514025324940976E-3</v>
      </c>
      <c r="AH35" s="373">
        <f>逆行列係数!AH35/逆行列係数!$AH$35</f>
        <v>1</v>
      </c>
      <c r="AI35" s="373">
        <f>逆行列係数!AI35/逆行列係数!$AI$36</f>
        <v>2.3120656745600292E-3</v>
      </c>
      <c r="AJ35" s="373">
        <f>逆行列係数!AJ35/逆行列係数!$AJ$37</f>
        <v>3.0961716095731567E-3</v>
      </c>
      <c r="AK35" s="373">
        <f>逆行列係数!AK35/逆行列係数!$AK$38</f>
        <v>2.758910230458969E-4</v>
      </c>
      <c r="AL35" s="374">
        <f>逆行列係数!AL35/逆行列係数!$AL$39</f>
        <v>4.937951139642383E-3</v>
      </c>
    </row>
    <row r="36" spans="1:38" x14ac:dyDescent="0.15">
      <c r="A36" s="102">
        <v>66</v>
      </c>
      <c r="B36" s="41" t="s">
        <v>28</v>
      </c>
      <c r="C36" s="372">
        <f>逆行列係数!C36/逆行列係数!$C$4</f>
        <v>1.5019898542279321E-2</v>
      </c>
      <c r="D36" s="373">
        <f>逆行列係数!D36/逆行列係数!$D$5</f>
        <v>1.9843218391608023E-2</v>
      </c>
      <c r="E36" s="373">
        <f>逆行列係数!E36/逆行列係数!$E$6</f>
        <v>1.2730153313671486E-2</v>
      </c>
      <c r="F36" s="373">
        <f>逆行列係数!F36/逆行列係数!$F$7</f>
        <v>3.175841129952315E-2</v>
      </c>
      <c r="G36" s="373">
        <f>逆行列係数!G36/逆行列係数!$G$8</f>
        <v>2.8198952080332136E-2</v>
      </c>
      <c r="H36" s="373">
        <f>逆行列係数!H36/逆行列係数!$H$9</f>
        <v>2.2587351317945894E-2</v>
      </c>
      <c r="I36" s="373">
        <f>逆行列係数!I36/逆行列係数!$I$10</f>
        <v>1.9174259293472447E-2</v>
      </c>
      <c r="J36" s="373">
        <f>逆行列係数!J36/逆行列係数!$J$11</f>
        <v>1.5076474432409242E-2</v>
      </c>
      <c r="K36" s="373">
        <f>逆行列係数!K36/逆行列係数!$K$12</f>
        <v>3.7838219544058284E-3</v>
      </c>
      <c r="L36" s="373">
        <f>逆行列係数!L36/逆行列係数!$L$13</f>
        <v>2.8497260720136499E-2</v>
      </c>
      <c r="M36" s="373">
        <f>逆行列係数!M36/逆行列係数!$M$14</f>
        <v>6.0415448163825148E-3</v>
      </c>
      <c r="N36" s="373">
        <f>逆行列係数!N36/逆行列係数!$N$15</f>
        <v>7.4880342804351883E-3</v>
      </c>
      <c r="O36" s="373">
        <f>逆行列係数!O36/逆行列係数!$O$16</f>
        <v>1.9564577672229602E-2</v>
      </c>
      <c r="P36" s="373">
        <f>逆行列係数!P36/逆行列係数!$P$17</f>
        <v>2.4273844103826422E-2</v>
      </c>
      <c r="Q36" s="373">
        <f>逆行列係数!Q36/逆行列係数!$Q$18</f>
        <v>3.029627589214191E-2</v>
      </c>
      <c r="R36" s="373">
        <f>逆行列係数!R36/逆行列係数!$R$19</f>
        <v>2.6815273551484432E-2</v>
      </c>
      <c r="S36" s="373">
        <f>逆行列係数!S36/逆行列係数!$S$20</f>
        <v>1.6964275021257736E-2</v>
      </c>
      <c r="T36" s="373">
        <f>逆行列係数!T36/逆行列係数!$T$21</f>
        <v>1.6776314339976822E-2</v>
      </c>
      <c r="U36" s="373">
        <f>逆行列係数!U36/逆行列係数!$U$22</f>
        <v>3.1033594908884087E-2</v>
      </c>
      <c r="V36" s="373">
        <f>逆行列係数!V36/逆行列係数!$V$23</f>
        <v>5.5666115144622261E-2</v>
      </c>
      <c r="W36" s="373">
        <f>逆行列係数!W36/逆行列係数!$W$24</f>
        <v>3.071648792297944E-2</v>
      </c>
      <c r="X36" s="373">
        <f>逆行列係数!X36/逆行列係数!$X$25</f>
        <v>8.6750098433536177E-2</v>
      </c>
      <c r="Y36" s="373">
        <f>逆行列係数!Y36/逆行列係数!$Y$26</f>
        <v>3.9147262419767299E-2</v>
      </c>
      <c r="Z36" s="373">
        <f>逆行列係数!Z36/逆行列係数!$Z$27</f>
        <v>5.0291838558070061E-2</v>
      </c>
      <c r="AA36" s="373">
        <f>逆行列係数!AA36/逆行列係数!$AA$28</f>
        <v>6.4415483586880318E-2</v>
      </c>
      <c r="AB36" s="373">
        <f>逆行列係数!AB36/逆行列係数!$AB$29</f>
        <v>1.7542766274652628E-2</v>
      </c>
      <c r="AC36" s="373">
        <f>逆行列係数!AC36/逆行列係数!$AC$30</f>
        <v>5.5336384439359267E-2</v>
      </c>
      <c r="AD36" s="373">
        <f>逆行列係数!AD36/逆行列係数!$AD$31</f>
        <v>7.3865169133658357E-2</v>
      </c>
      <c r="AE36" s="373">
        <f>逆行列係数!AE36/逆行列係数!$AE$32</f>
        <v>5.2722645598266338E-2</v>
      </c>
      <c r="AF36" s="373">
        <f>逆行列係数!AF36/逆行列係数!$AF$33</f>
        <v>3.0240185588864672E-2</v>
      </c>
      <c r="AG36" s="373">
        <f>逆行列係数!AG36/逆行列係数!$AG$34</f>
        <v>2.9906892149662613E-2</v>
      </c>
      <c r="AH36" s="373">
        <f>逆行列係数!AH36/逆行列係数!$AH$35</f>
        <v>4.8283666163847175E-2</v>
      </c>
      <c r="AI36" s="373">
        <f>逆行列係数!AI36/逆行列係数!$AI$36</f>
        <v>1</v>
      </c>
      <c r="AJ36" s="373">
        <f>逆行列係数!AJ36/逆行列係数!$AJ$37</f>
        <v>2.6364040008404459E-2</v>
      </c>
      <c r="AK36" s="373">
        <f>逆行列係数!AK36/逆行列係数!$AK$38</f>
        <v>9.1993662503311192E-3</v>
      </c>
      <c r="AL36" s="374">
        <f>逆行列係数!AL36/逆行列係数!$AL$39</f>
        <v>4.173696874095225E-2</v>
      </c>
    </row>
    <row r="37" spans="1:38" x14ac:dyDescent="0.15">
      <c r="A37" s="102">
        <v>67</v>
      </c>
      <c r="B37" s="41" t="s">
        <v>29</v>
      </c>
      <c r="C37" s="372">
        <f>逆行列係数!C37/逆行列係数!$C$4</f>
        <v>1.0931775781147656E-4</v>
      </c>
      <c r="D37" s="373">
        <f>逆行列係数!D37/逆行列係数!$D$5</f>
        <v>1.4503871485213913E-4</v>
      </c>
      <c r="E37" s="373">
        <f>逆行列係数!E37/逆行列係数!$E$6</f>
        <v>5.46956882053282E-4</v>
      </c>
      <c r="F37" s="373">
        <f>逆行列係数!F37/逆行列係数!$F$7</f>
        <v>2.2997401293653818E-4</v>
      </c>
      <c r="G37" s="373">
        <f>逆行列係数!G37/逆行列係数!$G$8</f>
        <v>1.6811545473781236E-4</v>
      </c>
      <c r="H37" s="373">
        <f>逆行列係数!H37/逆行列係数!$H$9</f>
        <v>9.8762824499438722E-5</v>
      </c>
      <c r="I37" s="373">
        <f>逆行列係数!I37/逆行列係数!$I$10</f>
        <v>1.0598885658443617E-4</v>
      </c>
      <c r="J37" s="373">
        <f>逆行列係数!J37/逆行列係数!$J$11</f>
        <v>6.9063098636780763E-5</v>
      </c>
      <c r="K37" s="373">
        <f>逆行列係数!K37/逆行列係数!$K$12</f>
        <v>2.1577004405631991E-5</v>
      </c>
      <c r="L37" s="373">
        <f>逆行列係数!L37/逆行列係数!$L$13</f>
        <v>1.0597391486114014E-4</v>
      </c>
      <c r="M37" s="373">
        <f>逆行列係数!M37/逆行列係数!$M$14</f>
        <v>5.1678706792041237E-5</v>
      </c>
      <c r="N37" s="373">
        <f>逆行列係数!N37/逆行列係数!$N$15</f>
        <v>5.3071774661176027E-5</v>
      </c>
      <c r="O37" s="373">
        <f>逆行列係数!O37/逆行列係数!$O$16</f>
        <v>8.5623937697267222E-5</v>
      </c>
      <c r="P37" s="373">
        <f>逆行列係数!P37/逆行列係数!$P$17</f>
        <v>1.6925456571528641E-4</v>
      </c>
      <c r="Q37" s="373">
        <f>逆行列係数!Q37/逆行列係数!$Q$18</f>
        <v>2.0050866907990854E-4</v>
      </c>
      <c r="R37" s="373">
        <f>逆行列係数!R37/逆行列係数!$R$19</f>
        <v>9.1218530846240263E-5</v>
      </c>
      <c r="S37" s="373">
        <f>逆行列係数!S37/逆行列係数!$S$20</f>
        <v>1.8263691780739887E-4</v>
      </c>
      <c r="T37" s="373">
        <f>逆行列係数!T37/逆行列係数!$T$21</f>
        <v>1.0663658516165137E-4</v>
      </c>
      <c r="U37" s="373">
        <f>逆行列係数!U37/逆行列係数!$U$22</f>
        <v>1.2009161549162625E-4</v>
      </c>
      <c r="V37" s="373">
        <f>逆行列係数!V37/逆行列係数!$V$23</f>
        <v>2.6660781989693157E-4</v>
      </c>
      <c r="W37" s="373">
        <f>逆行列係数!W37/逆行列係数!$W$24</f>
        <v>1.1537952297187388E-4</v>
      </c>
      <c r="X37" s="373">
        <f>逆行列係数!X37/逆行列係数!$X$25</f>
        <v>3.8476298699680528E-4</v>
      </c>
      <c r="Y37" s="373">
        <f>逆行列係数!Y37/逆行列係数!$Y$26</f>
        <v>1.459003500609084E-4</v>
      </c>
      <c r="Z37" s="373">
        <f>逆行列係数!Z37/逆行列係数!$Z$27</f>
        <v>6.1915689316413016E-4</v>
      </c>
      <c r="AA37" s="373">
        <f>逆行列係数!AA37/逆行列係数!$AA$28</f>
        <v>3.3797681285934177E-4</v>
      </c>
      <c r="AB37" s="373">
        <f>逆行列係数!AB37/逆行列係数!$AB$29</f>
        <v>3.0674279081407594E-4</v>
      </c>
      <c r="AC37" s="373">
        <f>逆行列係数!AC37/逆行列係数!$AC$30</f>
        <v>3.2494279176201375E-4</v>
      </c>
      <c r="AD37" s="373">
        <f>逆行列係数!AD37/逆行列係数!$AD$31</f>
        <v>3.799666757764632E-3</v>
      </c>
      <c r="AE37" s="373">
        <f>逆行列係数!AE37/逆行列係数!$AE$32</f>
        <v>4.0882665749722121E-4</v>
      </c>
      <c r="AF37" s="373">
        <f>逆行列係数!AF37/逆行列係数!$AF$33</f>
        <v>1.6539007659540428E-3</v>
      </c>
      <c r="AG37" s="373">
        <f>逆行列係数!AG37/逆行列係数!$AG$34</f>
        <v>7.2514700590981E-3</v>
      </c>
      <c r="AH37" s="373">
        <f>逆行列係数!AH37/逆行列係数!$AH$35</f>
        <v>1.6813963787000465E-3</v>
      </c>
      <c r="AI37" s="373">
        <f>逆行列係数!AI37/逆行列係数!$AI$36</f>
        <v>8.7074177534676332E-4</v>
      </c>
      <c r="AJ37" s="373">
        <f>逆行列係数!AJ37/逆行列係数!$AJ$37</f>
        <v>1</v>
      </c>
      <c r="AK37" s="373">
        <f>逆行列係数!AK37/逆行列係数!$AK$38</f>
        <v>8.1967622788998347E-5</v>
      </c>
      <c r="AL37" s="374">
        <f>逆行列係数!AL37/逆行列係数!$AL$39</f>
        <v>1.2559527969409861E-3</v>
      </c>
    </row>
    <row r="38" spans="1:38" x14ac:dyDescent="0.15">
      <c r="A38" s="103">
        <v>68</v>
      </c>
      <c r="B38" s="42" t="s">
        <v>30</v>
      </c>
      <c r="C38" s="375">
        <f>逆行列係数!C38/逆行列係数!$C$4</f>
        <v>7.9774859626060993E-4</v>
      </c>
      <c r="D38" s="376">
        <f>逆行列係数!D38/逆行列係数!$D$5</f>
        <v>2.3651795247273534E-3</v>
      </c>
      <c r="E38" s="376">
        <f>逆行列係数!E38/逆行列係数!$E$6</f>
        <v>1.3405805932678481E-3</v>
      </c>
      <c r="F38" s="376">
        <f>逆行列係数!F38/逆行列係数!$F$7</f>
        <v>1.9547791099605747E-3</v>
      </c>
      <c r="G38" s="376">
        <f>逆行列係数!G38/逆行列係数!$G$8</f>
        <v>9.3912771267329667E-4</v>
      </c>
      <c r="H38" s="376">
        <f>逆行列係数!H38/逆行列係数!$H$9</f>
        <v>1.2320906818741862E-3</v>
      </c>
      <c r="I38" s="376">
        <f>逆行列係数!I38/逆行列係数!$I$10</f>
        <v>9.8307095419142157E-4</v>
      </c>
      <c r="J38" s="376">
        <f>逆行列係数!J38/逆行列係数!$J$11</f>
        <v>3.8502677490005277E-4</v>
      </c>
      <c r="K38" s="376">
        <f>逆行列係数!K38/逆行列係数!$K$12</f>
        <v>8.2384925912413055E-5</v>
      </c>
      <c r="L38" s="376">
        <f>逆行列係数!L38/逆行列係数!$L$13</f>
        <v>1.2046025735133268E-3</v>
      </c>
      <c r="M38" s="376">
        <f>逆行列係数!M38/逆行列係数!$M$14</f>
        <v>1.7935551180767252E-4</v>
      </c>
      <c r="N38" s="376">
        <f>逆行列係数!N38/逆行列係数!$N$15</f>
        <v>2.515995243196493E-4</v>
      </c>
      <c r="O38" s="376">
        <f>逆行列係数!O38/逆行列係数!$O$16</f>
        <v>5.747629840828053E-4</v>
      </c>
      <c r="P38" s="376">
        <f>逆行列係数!P38/逆行列係数!$P$17</f>
        <v>1.6543900036101117E-3</v>
      </c>
      <c r="Q38" s="376">
        <f>逆行列係数!Q38/逆行列係数!$Q$18</f>
        <v>8.3902171236350078E-4</v>
      </c>
      <c r="R38" s="376">
        <f>逆行列係数!R38/逆行列係数!$R$19</f>
        <v>1.131308083647393E-3</v>
      </c>
      <c r="S38" s="376">
        <f>逆行列係数!S38/逆行列係数!$S$20</f>
        <v>5.2296035481462846E-4</v>
      </c>
      <c r="T38" s="376">
        <f>逆行列係数!T38/逆行列係数!$T$21</f>
        <v>4.5034128113722184E-4</v>
      </c>
      <c r="U38" s="376">
        <f>逆行列係数!U38/逆行列係数!$U$22</f>
        <v>6.8308110891637016E-4</v>
      </c>
      <c r="V38" s="376">
        <f>逆行列係数!V38/逆行列係数!$V$23</f>
        <v>1.3599994408225499E-3</v>
      </c>
      <c r="W38" s="376">
        <f>逆行列係数!W38/逆行列係数!$W$24</f>
        <v>2.6291399496869617E-4</v>
      </c>
      <c r="X38" s="376">
        <f>逆行列係数!X38/逆行列係数!$X$25</f>
        <v>1.4892121828321947E-3</v>
      </c>
      <c r="Y38" s="376">
        <f>逆行列係数!Y38/逆行列係数!$Y$26</f>
        <v>3.5575701795673553E-3</v>
      </c>
      <c r="Z38" s="376">
        <f>逆行列係数!Z38/逆行列係数!$Z$27</f>
        <v>2.3702876247134038E-3</v>
      </c>
      <c r="AA38" s="376">
        <f>逆行列係数!AA38/逆行列係数!$AA$28</f>
        <v>3.7245044777099467E-3</v>
      </c>
      <c r="AB38" s="376">
        <f>逆行列係数!AB38/逆行列係数!$AB$29</f>
        <v>5.4337294372779163E-4</v>
      </c>
      <c r="AC38" s="376">
        <f>逆行列係数!AC38/逆行列係数!$AC$30</f>
        <v>2.525400457665904E-3</v>
      </c>
      <c r="AD38" s="376">
        <f>逆行列係数!AD38/逆行列係数!$AD$31</f>
        <v>2.4993167652581747E-3</v>
      </c>
      <c r="AE38" s="376">
        <f>逆行列係数!AE38/逆行列係数!$AE$32</f>
        <v>3.1936458941408843E-3</v>
      </c>
      <c r="AF38" s="376">
        <f>逆行列係数!AF38/逆行列係数!$AF$33</f>
        <v>2.6618402895826252E-3</v>
      </c>
      <c r="AG38" s="376">
        <f>逆行列係数!AG38/逆行列係数!$AG$34</f>
        <v>2.7375383841918739E-3</v>
      </c>
      <c r="AH38" s="376">
        <f>逆行列係数!AH38/逆行列係数!$AH$35</f>
        <v>5.4490437932782129E-3</v>
      </c>
      <c r="AI38" s="376">
        <f>逆行列係数!AI38/逆行列係数!$AI$36</f>
        <v>1.6847970530455515E-3</v>
      </c>
      <c r="AJ38" s="376">
        <f>逆行列係数!AJ38/逆行列係数!$AJ$37</f>
        <v>2.2696008277600923E-3</v>
      </c>
      <c r="AK38" s="376">
        <f>逆行列係数!AK38/逆行列係数!$AK$38</f>
        <v>1</v>
      </c>
      <c r="AL38" s="377">
        <f>逆行列係数!AL38/逆行列係数!$AL$39</f>
        <v>1.3707656519872608E-3</v>
      </c>
    </row>
    <row r="39" spans="1:38" x14ac:dyDescent="0.15">
      <c r="A39" s="368">
        <v>69</v>
      </c>
      <c r="B39" s="35" t="s">
        <v>31</v>
      </c>
      <c r="C39" s="378">
        <f>逆行列係数!C39/逆行列係数!$C$4</f>
        <v>3.832445691208955E-3</v>
      </c>
      <c r="D39" s="379">
        <f>逆行列係数!D39/逆行列係数!$D$5</f>
        <v>5.6687420600040886E-3</v>
      </c>
      <c r="E39" s="379">
        <f>逆行列係数!E39/逆行列係数!$E$6</f>
        <v>5.8839300948156101E-3</v>
      </c>
      <c r="F39" s="379">
        <f>逆行列係数!F39/逆行列係数!$F$7</f>
        <v>1.3754445747630519E-2</v>
      </c>
      <c r="G39" s="379">
        <f>逆行列係数!G39/逆行列係数!$G$8</f>
        <v>6.2743779486629514E-3</v>
      </c>
      <c r="H39" s="379">
        <f>逆行列係数!H39/逆行列係数!$H$9</f>
        <v>4.1763962716544825E-3</v>
      </c>
      <c r="I39" s="379">
        <f>逆行列係数!I39/逆行列係数!$I$10</f>
        <v>4.4777860969846652E-3</v>
      </c>
      <c r="J39" s="379">
        <f>逆行列係数!J39/逆行列係数!$J$11</f>
        <v>1.9657084449493725E-3</v>
      </c>
      <c r="K39" s="379">
        <f>逆行列係数!K39/逆行列係数!$K$12</f>
        <v>3.9034762515643333E-4</v>
      </c>
      <c r="L39" s="379">
        <f>逆行列係数!L39/逆行列係数!$L$13</f>
        <v>5.8100928000933347E-3</v>
      </c>
      <c r="M39" s="379">
        <f>逆行列係数!M39/逆行列係数!$M$14</f>
        <v>2.02884523017696E-3</v>
      </c>
      <c r="N39" s="379">
        <f>逆行列係数!N39/逆行列係数!$N$15</f>
        <v>3.455562216827684E-3</v>
      </c>
      <c r="O39" s="379">
        <f>逆行列係数!O39/逆行列係数!$O$16</f>
        <v>5.1423571777956464E-3</v>
      </c>
      <c r="P39" s="379">
        <f>逆行列係数!P39/逆行列係数!$P$17</f>
        <v>5.3085275928967867E-3</v>
      </c>
      <c r="Q39" s="379">
        <f>逆行列係数!Q39/逆行列係数!$Q$18</f>
        <v>9.8891654264653909E-4</v>
      </c>
      <c r="R39" s="379">
        <f>逆行列係数!R39/逆行列係数!$R$19</f>
        <v>3.8034161339801915E-3</v>
      </c>
      <c r="S39" s="379">
        <f>逆行列係数!S39/逆行列係数!$S$20</f>
        <v>2.0609029249851292E-3</v>
      </c>
      <c r="T39" s="379">
        <f>逆行列係数!T39/逆行列係数!$T$21</f>
        <v>4.6082868083493801E-3</v>
      </c>
      <c r="U39" s="379">
        <f>逆行列係数!U39/逆行列係数!$U$22</f>
        <v>3.1771437794464643E-3</v>
      </c>
      <c r="V39" s="379">
        <f>逆行列係数!V39/逆行列係数!$V$23</f>
        <v>1.1526045187529144E-2</v>
      </c>
      <c r="W39" s="379">
        <f>逆行列係数!W39/逆行列係数!$W$24</f>
        <v>2.8409843197336818E-3</v>
      </c>
      <c r="X39" s="379">
        <f>逆行列係数!X39/逆行列係数!$X$25</f>
        <v>9.6280458326480356E-3</v>
      </c>
      <c r="Y39" s="379">
        <f>逆行列係数!Y39/逆行列係数!$Y$26</f>
        <v>1.7501046785045816E-2</v>
      </c>
      <c r="Z39" s="379">
        <f>逆行列係数!Z39/逆行列係数!$Z$27</f>
        <v>6.188587437773738E-3</v>
      </c>
      <c r="AA39" s="379">
        <f>逆行列係数!AA39/逆行列係数!$AA$28</f>
        <v>4.7355379721777495E-3</v>
      </c>
      <c r="AB39" s="379">
        <f>逆行列係数!AB39/逆行列係数!$AB$29</f>
        <v>1.5278712342453496E-3</v>
      </c>
      <c r="AC39" s="379">
        <f>逆行列係数!AC39/逆行列係数!$AC$30</f>
        <v>7.175286041189932E-3</v>
      </c>
      <c r="AD39" s="379">
        <f>逆行列係数!AD39/逆行列係数!$AD$31</f>
        <v>3.1790251342225669E-3</v>
      </c>
      <c r="AE39" s="379">
        <f>逆行列係数!AE39/逆行列係数!$AE$32</f>
        <v>1.7192710290836685E-3</v>
      </c>
      <c r="AF39" s="379">
        <f>逆行列係数!AF39/逆行列係数!$AF$33</f>
        <v>8.7424754514729124E-3</v>
      </c>
      <c r="AG39" s="379">
        <f>逆行列係数!AG39/逆行列係数!$AG$34</f>
        <v>4.1669336514148546E-3</v>
      </c>
      <c r="AH39" s="379">
        <f>逆行列係数!AH39/逆行列係数!$AH$35</f>
        <v>4.626339144247215E-3</v>
      </c>
      <c r="AI39" s="379">
        <f>逆行列係数!AI39/逆行列係数!$AI$36</f>
        <v>3.9215904930238431E-3</v>
      </c>
      <c r="AJ39" s="379">
        <f>逆行列係数!AJ39/逆行列係数!$AJ$37</f>
        <v>3.6571297180937735E-3</v>
      </c>
      <c r="AK39" s="379">
        <f>逆行列係数!AK39/逆行列係数!$AK$38</f>
        <v>1.5813753567340903E-3</v>
      </c>
      <c r="AL39" s="380">
        <f>逆行列係数!AL39/逆行列係数!$AL$39</f>
        <v>1</v>
      </c>
    </row>
    <row r="40" spans="1:38" ht="11.25" customHeight="1" x14ac:dyDescent="0.15"/>
  </sheetData>
  <mergeCells count="1">
    <mergeCell ref="A2:B3"/>
  </mergeCells>
  <phoneticPr fontId="38"/>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6145"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M1" sqref="M1"/>
      <selection pane="topRight" activeCell="M1" sqref="M1"/>
      <selection pane="bottomLeft" activeCell="M1" sqref="M1"/>
      <selection pane="bottomRight"/>
    </sheetView>
  </sheetViews>
  <sheetFormatPr defaultColWidth="9.33203125" defaultRowHeight="11.25" x14ac:dyDescent="0.15"/>
  <cols>
    <col min="1" max="1" width="4" style="86" customWidth="1"/>
    <col min="2" max="2" width="27.1640625" style="72" bestFit="1" customWidth="1"/>
    <col min="3" max="3" width="13" style="72" customWidth="1"/>
    <col min="4" max="31" width="10.33203125" style="72" customWidth="1"/>
    <col min="32" max="16384" width="9.33203125" style="72"/>
  </cols>
  <sheetData>
    <row r="1" spans="1:31" ht="12" thickBot="1" x14ac:dyDescent="0.2"/>
    <row r="2" spans="1:31" ht="11.25" customHeight="1" thickBot="1" x14ac:dyDescent="0.2">
      <c r="A2" s="109"/>
      <c r="B2" s="110"/>
      <c r="C2" s="453" t="s">
        <v>259</v>
      </c>
      <c r="D2" s="294" t="s">
        <v>40</v>
      </c>
      <c r="E2" s="294"/>
      <c r="F2" s="294"/>
      <c r="G2" s="458" t="s">
        <v>261</v>
      </c>
      <c r="H2" s="459"/>
      <c r="I2" s="460"/>
      <c r="J2" s="295" t="s">
        <v>86</v>
      </c>
      <c r="K2" s="296"/>
      <c r="L2" s="297"/>
      <c r="M2" s="74"/>
      <c r="N2" s="74"/>
      <c r="O2" s="75"/>
      <c r="P2" s="75"/>
      <c r="Q2" s="75"/>
      <c r="R2" s="298" t="s">
        <v>87</v>
      </c>
      <c r="S2" s="299"/>
      <c r="T2" s="299"/>
      <c r="U2" s="301" t="s">
        <v>42</v>
      </c>
      <c r="V2" s="302"/>
      <c r="W2" s="303"/>
      <c r="X2" s="300" t="s">
        <v>41</v>
      </c>
      <c r="Y2" s="73" t="s">
        <v>43</v>
      </c>
      <c r="Z2" s="73" t="s">
        <v>44</v>
      </c>
      <c r="AA2" s="74"/>
      <c r="AB2" s="73" t="s">
        <v>41</v>
      </c>
      <c r="AC2" s="73" t="s">
        <v>43</v>
      </c>
      <c r="AD2" s="73" t="s">
        <v>44</v>
      </c>
      <c r="AE2" s="74"/>
    </row>
    <row r="3" spans="1:31" ht="22.5" x14ac:dyDescent="0.15">
      <c r="A3" s="111"/>
      <c r="B3" s="112"/>
      <c r="C3" s="454"/>
      <c r="D3" s="76" t="s">
        <v>259</v>
      </c>
      <c r="E3" s="76" t="s">
        <v>45</v>
      </c>
      <c r="F3" s="76" t="s">
        <v>46</v>
      </c>
      <c r="G3" s="461"/>
      <c r="H3" s="462"/>
      <c r="I3" s="463"/>
      <c r="J3" s="77" t="s">
        <v>47</v>
      </c>
      <c r="K3" s="77" t="s">
        <v>48</v>
      </c>
      <c r="L3" s="77" t="s">
        <v>49</v>
      </c>
      <c r="M3" s="77" t="s">
        <v>50</v>
      </c>
      <c r="N3" s="77" t="s">
        <v>51</v>
      </c>
      <c r="O3" s="78" t="s">
        <v>52</v>
      </c>
      <c r="P3" s="78" t="s">
        <v>53</v>
      </c>
      <c r="Q3" s="78" t="s">
        <v>54</v>
      </c>
      <c r="R3" s="78" t="s">
        <v>55</v>
      </c>
      <c r="S3" s="78" t="s">
        <v>56</v>
      </c>
      <c r="T3" s="78" t="s">
        <v>57</v>
      </c>
      <c r="U3" s="78" t="s">
        <v>58</v>
      </c>
      <c r="V3" s="78" t="s">
        <v>56</v>
      </c>
      <c r="W3" s="78" t="s">
        <v>57</v>
      </c>
      <c r="X3" s="77" t="s">
        <v>73</v>
      </c>
      <c r="Y3" s="77" t="s">
        <v>73</v>
      </c>
      <c r="Z3" s="77" t="s">
        <v>73</v>
      </c>
      <c r="AA3" s="77" t="s">
        <v>91</v>
      </c>
      <c r="AB3" s="77" t="s">
        <v>74</v>
      </c>
      <c r="AC3" s="77" t="s">
        <v>74</v>
      </c>
      <c r="AD3" s="77" t="s">
        <v>74</v>
      </c>
      <c r="AE3" s="77" t="s">
        <v>59</v>
      </c>
    </row>
    <row r="4" spans="1:31" ht="22.5" x14ac:dyDescent="0.15">
      <c r="A4" s="88"/>
      <c r="B4" s="65"/>
      <c r="C4" s="79" t="s">
        <v>75</v>
      </c>
      <c r="D4" s="80" t="s">
        <v>260</v>
      </c>
      <c r="E4" s="79" t="s">
        <v>60</v>
      </c>
      <c r="F4" s="79" t="s">
        <v>61</v>
      </c>
      <c r="G4" s="455" t="s">
        <v>263</v>
      </c>
      <c r="H4" s="456"/>
      <c r="I4" s="457"/>
      <c r="J4" s="81" t="s">
        <v>262</v>
      </c>
      <c r="K4" s="81" t="s">
        <v>62</v>
      </c>
      <c r="L4" s="81" t="s">
        <v>63</v>
      </c>
      <c r="M4" s="81" t="s">
        <v>76</v>
      </c>
      <c r="N4" s="81" t="s">
        <v>77</v>
      </c>
      <c r="O4" s="79" t="s">
        <v>64</v>
      </c>
      <c r="P4" s="79" t="s">
        <v>65</v>
      </c>
      <c r="Q4" s="79" t="s">
        <v>66</v>
      </c>
      <c r="R4" s="81" t="s">
        <v>67</v>
      </c>
      <c r="S4" s="81" t="s">
        <v>68</v>
      </c>
      <c r="T4" s="81" t="s">
        <v>69</v>
      </c>
      <c r="U4" s="79" t="s">
        <v>78</v>
      </c>
      <c r="V4" s="79" t="s">
        <v>79</v>
      </c>
      <c r="W4" s="79" t="s">
        <v>80</v>
      </c>
      <c r="X4" s="81" t="s">
        <v>88</v>
      </c>
      <c r="Y4" s="81" t="s">
        <v>89</v>
      </c>
      <c r="Z4" s="81" t="s">
        <v>90</v>
      </c>
      <c r="AA4" s="81"/>
      <c r="AB4" s="81" t="s">
        <v>70</v>
      </c>
      <c r="AC4" s="81" t="s">
        <v>71</v>
      </c>
      <c r="AD4" s="81" t="s">
        <v>72</v>
      </c>
      <c r="AE4" s="81"/>
    </row>
    <row r="5" spans="1:31" x14ac:dyDescent="0.15">
      <c r="A5" s="82">
        <v>1</v>
      </c>
      <c r="B5" s="56" t="s">
        <v>0</v>
      </c>
      <c r="C5" s="113">
        <f>データ入力表!E14</f>
        <v>0</v>
      </c>
      <c r="D5" s="113">
        <f>C5</f>
        <v>0</v>
      </c>
      <c r="E5" s="113">
        <f>+$D5*各種係数!E4</f>
        <v>0</v>
      </c>
      <c r="F5" s="113">
        <f>+$D5*各種係数!F4</f>
        <v>0</v>
      </c>
      <c r="G5" s="113"/>
      <c r="H5" s="113">
        <f>生産増加の計算シート!AM4</f>
        <v>0</v>
      </c>
      <c r="I5" s="113"/>
      <c r="J5" s="113">
        <f>H5-D5</f>
        <v>0</v>
      </c>
      <c r="K5" s="113">
        <f>+J5*各種係数!E4</f>
        <v>0</v>
      </c>
      <c r="L5" s="113">
        <f>+J5*各種係数!F4</f>
        <v>0</v>
      </c>
      <c r="M5" s="113"/>
      <c r="N5" s="113"/>
      <c r="O5" s="113">
        <f>+$N$41*各種係数!G4</f>
        <v>0</v>
      </c>
      <c r="P5" s="113">
        <f>+O5*各種係数!D4</f>
        <v>0</v>
      </c>
      <c r="Q5" s="113">
        <f>+O5*各種係数!C4</f>
        <v>0</v>
      </c>
      <c r="R5" s="113">
        <f t="array" ref="R5:R40">MMULT(逆行列係数!C4:AL39,P5:P40)</f>
        <v>0</v>
      </c>
      <c r="S5" s="113">
        <f>+R5*各種係数!E4</f>
        <v>0</v>
      </c>
      <c r="T5" s="113">
        <f>+R5*各種係数!F4</f>
        <v>0</v>
      </c>
      <c r="U5" s="113">
        <f>+D5+J5+R5</f>
        <v>0</v>
      </c>
      <c r="V5" s="113">
        <f>+E5+K5+S5</f>
        <v>0</v>
      </c>
      <c r="W5" s="113">
        <f>+F5+L5+T5</f>
        <v>0</v>
      </c>
      <c r="X5" s="113">
        <f>+D5*各種係数!H4*各種係数!$L$5</f>
        <v>0</v>
      </c>
      <c r="Y5" s="113">
        <f>+J5*各種係数!H4*各種係数!$L$5</f>
        <v>0</v>
      </c>
      <c r="Z5" s="113">
        <f>+R5*各種係数!H4*各種係数!$L$5</f>
        <v>0</v>
      </c>
      <c r="AA5" s="113">
        <f>SUM(X5:Z5)</f>
        <v>0</v>
      </c>
      <c r="AB5" s="113">
        <f>+D5*各種係数!I4*各種係数!$L$5</f>
        <v>0</v>
      </c>
      <c r="AC5" s="113">
        <f>+J5*各種係数!I4*各種係数!$L$5</f>
        <v>0</v>
      </c>
      <c r="AD5" s="113">
        <f>+R5*各種係数!I4*各種係数!$L$5</f>
        <v>0</v>
      </c>
      <c r="AE5" s="113">
        <f>SUM(AB5:AD5)</f>
        <v>0</v>
      </c>
    </row>
    <row r="6" spans="1:31" x14ac:dyDescent="0.15">
      <c r="A6" s="82">
        <v>2</v>
      </c>
      <c r="B6" s="56" t="s">
        <v>1</v>
      </c>
      <c r="C6" s="114">
        <f>データ入力表!E15</f>
        <v>0</v>
      </c>
      <c r="D6" s="114">
        <f t="shared" ref="D6:D40" si="0">C6</f>
        <v>0</v>
      </c>
      <c r="E6" s="114">
        <f>+$D6*各種係数!E5</f>
        <v>0</v>
      </c>
      <c r="F6" s="114">
        <f>+$D6*各種係数!F5</f>
        <v>0</v>
      </c>
      <c r="G6" s="114"/>
      <c r="H6" s="114">
        <f>生産増加の計算シート!AM5</f>
        <v>0</v>
      </c>
      <c r="I6" s="114"/>
      <c r="J6" s="114">
        <f t="shared" ref="J6:J40" si="1">H6-D6</f>
        <v>0</v>
      </c>
      <c r="K6" s="114">
        <f>+J6*各種係数!E5</f>
        <v>0</v>
      </c>
      <c r="L6" s="114">
        <f>+J6*各種係数!F5</f>
        <v>0</v>
      </c>
      <c r="M6" s="114"/>
      <c r="N6" s="114"/>
      <c r="O6" s="114">
        <f>+$N$41*各種係数!G5</f>
        <v>0</v>
      </c>
      <c r="P6" s="114">
        <f>+O6*各種係数!D5</f>
        <v>0</v>
      </c>
      <c r="Q6" s="114">
        <f>+O6*各種係数!C5</f>
        <v>0</v>
      </c>
      <c r="R6" s="114">
        <v>0</v>
      </c>
      <c r="S6" s="114">
        <f>+R6*各種係数!E5</f>
        <v>0</v>
      </c>
      <c r="T6" s="114">
        <f>+R6*各種係数!F5</f>
        <v>0</v>
      </c>
      <c r="U6" s="114">
        <f t="shared" ref="U6:U40" si="2">+D6+J6+R6</f>
        <v>0</v>
      </c>
      <c r="V6" s="114">
        <f t="shared" ref="V6:V40" si="3">+E6+K6+S6</f>
        <v>0</v>
      </c>
      <c r="W6" s="114">
        <f t="shared" ref="W6:W40" si="4">+F6+L6+T6</f>
        <v>0</v>
      </c>
      <c r="X6" s="114">
        <f>+D6*各種係数!H5*各種係数!$L$5</f>
        <v>0</v>
      </c>
      <c r="Y6" s="114">
        <f>+J6*各種係数!H5*各種係数!$L$5</f>
        <v>0</v>
      </c>
      <c r="Z6" s="114">
        <f>+R6*各種係数!H5*各種係数!$L$5</f>
        <v>0</v>
      </c>
      <c r="AA6" s="114">
        <f t="shared" ref="AA6:AA40" si="5">SUM(X6:Z6)</f>
        <v>0</v>
      </c>
      <c r="AB6" s="114">
        <f>+D6*各種係数!I5*各種係数!$L$5</f>
        <v>0</v>
      </c>
      <c r="AC6" s="114">
        <f>+J6*各種係数!I5*各種係数!$L$5</f>
        <v>0</v>
      </c>
      <c r="AD6" s="114">
        <f>+R6*各種係数!I5*各種係数!$L$5</f>
        <v>0</v>
      </c>
      <c r="AE6" s="114">
        <f t="shared" ref="AE6:AE40" si="6">SUM(AB6:AD6)</f>
        <v>0</v>
      </c>
    </row>
    <row r="7" spans="1:31" x14ac:dyDescent="0.15">
      <c r="A7" s="82">
        <v>3</v>
      </c>
      <c r="B7" s="56" t="s">
        <v>2</v>
      </c>
      <c r="C7" s="114">
        <f>データ入力表!E16</f>
        <v>0</v>
      </c>
      <c r="D7" s="114">
        <f t="shared" si="0"/>
        <v>0</v>
      </c>
      <c r="E7" s="114">
        <f>+$D7*各種係数!E6</f>
        <v>0</v>
      </c>
      <c r="F7" s="114">
        <f>+$D7*各種係数!F6</f>
        <v>0</v>
      </c>
      <c r="G7" s="114"/>
      <c r="H7" s="114">
        <f>生産増加の計算シート!AM6</f>
        <v>0</v>
      </c>
      <c r="I7" s="114"/>
      <c r="J7" s="114">
        <f t="shared" si="1"/>
        <v>0</v>
      </c>
      <c r="K7" s="114">
        <f>+J7*各種係数!E6</f>
        <v>0</v>
      </c>
      <c r="L7" s="114">
        <f>+J7*各種係数!F6</f>
        <v>0</v>
      </c>
      <c r="M7" s="114"/>
      <c r="N7" s="114"/>
      <c r="O7" s="114">
        <f>+$N$41*各種係数!G6</f>
        <v>0</v>
      </c>
      <c r="P7" s="114">
        <f>+O7*各種係数!D6</f>
        <v>0</v>
      </c>
      <c r="Q7" s="114">
        <f>+O7*各種係数!C6</f>
        <v>0</v>
      </c>
      <c r="R7" s="114">
        <v>0</v>
      </c>
      <c r="S7" s="114">
        <f>+R7*各種係数!E6</f>
        <v>0</v>
      </c>
      <c r="T7" s="114">
        <f>+R7*各種係数!F6</f>
        <v>0</v>
      </c>
      <c r="U7" s="114">
        <f t="shared" si="2"/>
        <v>0</v>
      </c>
      <c r="V7" s="114">
        <f t="shared" si="3"/>
        <v>0</v>
      </c>
      <c r="W7" s="114">
        <f t="shared" si="4"/>
        <v>0</v>
      </c>
      <c r="X7" s="114">
        <f>+D7*各種係数!H6*各種係数!$L$5</f>
        <v>0</v>
      </c>
      <c r="Y7" s="114">
        <f>+J7*各種係数!H6*各種係数!$L$5</f>
        <v>0</v>
      </c>
      <c r="Z7" s="114">
        <f>+R7*各種係数!H6*各種係数!$L$5</f>
        <v>0</v>
      </c>
      <c r="AA7" s="114">
        <f t="shared" si="5"/>
        <v>0</v>
      </c>
      <c r="AB7" s="114">
        <f>+D7*各種係数!I6*各種係数!$L$5</f>
        <v>0</v>
      </c>
      <c r="AC7" s="114">
        <f>+J7*各種係数!I6*各種係数!$L$5</f>
        <v>0</v>
      </c>
      <c r="AD7" s="114">
        <f>+R7*各種係数!I6*各種係数!$L$5</f>
        <v>0</v>
      </c>
      <c r="AE7" s="114">
        <f t="shared" si="6"/>
        <v>0</v>
      </c>
    </row>
    <row r="8" spans="1:31" x14ac:dyDescent="0.15">
      <c r="A8" s="82">
        <v>6</v>
      </c>
      <c r="B8" s="56" t="s">
        <v>3</v>
      </c>
      <c r="C8" s="114">
        <f>データ入力表!E17</f>
        <v>0</v>
      </c>
      <c r="D8" s="114">
        <f t="shared" si="0"/>
        <v>0</v>
      </c>
      <c r="E8" s="114">
        <f>+$D8*各種係数!E7</f>
        <v>0</v>
      </c>
      <c r="F8" s="114">
        <f>+$D8*各種係数!F7</f>
        <v>0</v>
      </c>
      <c r="G8" s="114"/>
      <c r="H8" s="114">
        <f>生産増加の計算シート!AM7</f>
        <v>0</v>
      </c>
      <c r="I8" s="114"/>
      <c r="J8" s="114">
        <f t="shared" si="1"/>
        <v>0</v>
      </c>
      <c r="K8" s="114">
        <f>+J8*各種係数!E7</f>
        <v>0</v>
      </c>
      <c r="L8" s="114">
        <f>+J8*各種係数!F7</f>
        <v>0</v>
      </c>
      <c r="M8" s="114"/>
      <c r="N8" s="114"/>
      <c r="O8" s="114">
        <f>+$N$41*各種係数!G7</f>
        <v>0</v>
      </c>
      <c r="P8" s="114">
        <f>+O8*各種係数!D7</f>
        <v>0</v>
      </c>
      <c r="Q8" s="114">
        <f>+O8*各種係数!C7</f>
        <v>0</v>
      </c>
      <c r="R8" s="114">
        <v>0</v>
      </c>
      <c r="S8" s="114">
        <f>+R8*各種係数!E7</f>
        <v>0</v>
      </c>
      <c r="T8" s="114">
        <f>+R8*各種係数!F7</f>
        <v>0</v>
      </c>
      <c r="U8" s="114">
        <f t="shared" si="2"/>
        <v>0</v>
      </c>
      <c r="V8" s="114">
        <f t="shared" si="3"/>
        <v>0</v>
      </c>
      <c r="W8" s="114">
        <f t="shared" si="4"/>
        <v>0</v>
      </c>
      <c r="X8" s="114">
        <f>+D8*各種係数!H7*各種係数!$L$5</f>
        <v>0</v>
      </c>
      <c r="Y8" s="114">
        <f>+J8*各種係数!H7*各種係数!$L$5</f>
        <v>0</v>
      </c>
      <c r="Z8" s="114">
        <f>+R8*各種係数!H7*各種係数!$L$5</f>
        <v>0</v>
      </c>
      <c r="AA8" s="114">
        <f t="shared" si="5"/>
        <v>0</v>
      </c>
      <c r="AB8" s="114">
        <f>+D8*各種係数!I7*各種係数!$L$5</f>
        <v>0</v>
      </c>
      <c r="AC8" s="114">
        <f>+J8*各種係数!I7*各種係数!$L$5</f>
        <v>0</v>
      </c>
      <c r="AD8" s="114">
        <f>+R8*各種係数!I7*各種係数!$L$5</f>
        <v>0</v>
      </c>
      <c r="AE8" s="114">
        <f t="shared" si="6"/>
        <v>0</v>
      </c>
    </row>
    <row r="9" spans="1:31" x14ac:dyDescent="0.15">
      <c r="A9" s="82">
        <v>11</v>
      </c>
      <c r="B9" s="56" t="s">
        <v>4</v>
      </c>
      <c r="C9" s="114">
        <f>データ入力表!E18</f>
        <v>0</v>
      </c>
      <c r="D9" s="114">
        <f t="shared" si="0"/>
        <v>0</v>
      </c>
      <c r="E9" s="114">
        <f>+$D9*各種係数!E8</f>
        <v>0</v>
      </c>
      <c r="F9" s="114">
        <f>+$D9*各種係数!F8</f>
        <v>0</v>
      </c>
      <c r="G9" s="114"/>
      <c r="H9" s="114">
        <f>生産増加の計算シート!AM8</f>
        <v>0</v>
      </c>
      <c r="I9" s="114"/>
      <c r="J9" s="114">
        <f t="shared" si="1"/>
        <v>0</v>
      </c>
      <c r="K9" s="114">
        <f>+J9*各種係数!E8</f>
        <v>0</v>
      </c>
      <c r="L9" s="114">
        <f>+J9*各種係数!F8</f>
        <v>0</v>
      </c>
      <c r="M9" s="114"/>
      <c r="N9" s="114"/>
      <c r="O9" s="114">
        <f>+$N$41*各種係数!G8</f>
        <v>0</v>
      </c>
      <c r="P9" s="114">
        <f>+O9*各種係数!D8</f>
        <v>0</v>
      </c>
      <c r="Q9" s="114">
        <f>+O9*各種係数!C8</f>
        <v>0</v>
      </c>
      <c r="R9" s="114">
        <v>0</v>
      </c>
      <c r="S9" s="114">
        <f>+R9*各種係数!E8</f>
        <v>0</v>
      </c>
      <c r="T9" s="114">
        <f>+R9*各種係数!F8</f>
        <v>0</v>
      </c>
      <c r="U9" s="114">
        <f t="shared" si="2"/>
        <v>0</v>
      </c>
      <c r="V9" s="114">
        <f t="shared" si="3"/>
        <v>0</v>
      </c>
      <c r="W9" s="114">
        <f t="shared" si="4"/>
        <v>0</v>
      </c>
      <c r="X9" s="114">
        <f>+D9*各種係数!H8*各種係数!$L$5</f>
        <v>0</v>
      </c>
      <c r="Y9" s="114">
        <f>+J9*各種係数!H8*各種係数!$L$5</f>
        <v>0</v>
      </c>
      <c r="Z9" s="114">
        <f>+R9*各種係数!H8*各種係数!$L$5</f>
        <v>0</v>
      </c>
      <c r="AA9" s="114">
        <f t="shared" si="5"/>
        <v>0</v>
      </c>
      <c r="AB9" s="114">
        <f>+D9*各種係数!I8*各種係数!$L$5</f>
        <v>0</v>
      </c>
      <c r="AC9" s="114">
        <f>+J9*各種係数!I8*各種係数!$L$5</f>
        <v>0</v>
      </c>
      <c r="AD9" s="114">
        <f>+R9*各種係数!I8*各種係数!$L$5</f>
        <v>0</v>
      </c>
      <c r="AE9" s="114">
        <f t="shared" si="6"/>
        <v>0</v>
      </c>
    </row>
    <row r="10" spans="1:31" x14ac:dyDescent="0.15">
      <c r="A10" s="83">
        <v>15</v>
      </c>
      <c r="B10" s="57" t="s">
        <v>5</v>
      </c>
      <c r="C10" s="115">
        <f>データ入力表!E19</f>
        <v>0</v>
      </c>
      <c r="D10" s="115">
        <f t="shared" si="0"/>
        <v>0</v>
      </c>
      <c r="E10" s="115">
        <f>+$D10*各種係数!E9</f>
        <v>0</v>
      </c>
      <c r="F10" s="115">
        <f>+$D10*各種係数!F9</f>
        <v>0</v>
      </c>
      <c r="G10" s="115"/>
      <c r="H10" s="115">
        <f>生産増加の計算シート!AM9</f>
        <v>0</v>
      </c>
      <c r="I10" s="115"/>
      <c r="J10" s="115">
        <f t="shared" si="1"/>
        <v>0</v>
      </c>
      <c r="K10" s="115">
        <f>+J10*各種係数!E9</f>
        <v>0</v>
      </c>
      <c r="L10" s="115">
        <f>+J10*各種係数!F9</f>
        <v>0</v>
      </c>
      <c r="M10" s="115"/>
      <c r="N10" s="115"/>
      <c r="O10" s="115">
        <f>+$N$41*各種係数!G9</f>
        <v>0</v>
      </c>
      <c r="P10" s="115">
        <f>+O10*各種係数!D9</f>
        <v>0</v>
      </c>
      <c r="Q10" s="115">
        <f>+O10*各種係数!C9</f>
        <v>0</v>
      </c>
      <c r="R10" s="115">
        <v>0</v>
      </c>
      <c r="S10" s="115">
        <f>+R10*各種係数!E9</f>
        <v>0</v>
      </c>
      <c r="T10" s="115">
        <f>+R10*各種係数!F9</f>
        <v>0</v>
      </c>
      <c r="U10" s="115">
        <f t="shared" si="2"/>
        <v>0</v>
      </c>
      <c r="V10" s="115">
        <f t="shared" si="3"/>
        <v>0</v>
      </c>
      <c r="W10" s="115">
        <f t="shared" si="4"/>
        <v>0</v>
      </c>
      <c r="X10" s="115">
        <f>+D10*各種係数!H9*各種係数!$L$5</f>
        <v>0</v>
      </c>
      <c r="Y10" s="115">
        <f>+J10*各種係数!H9*各種係数!$L$5</f>
        <v>0</v>
      </c>
      <c r="Z10" s="115">
        <f>+R10*各種係数!H9*各種係数!$L$5</f>
        <v>0</v>
      </c>
      <c r="AA10" s="115">
        <f t="shared" si="5"/>
        <v>0</v>
      </c>
      <c r="AB10" s="115">
        <f>+D10*各種係数!I9*各種係数!$L$5</f>
        <v>0</v>
      </c>
      <c r="AC10" s="115">
        <f>+J10*各種係数!I9*各種係数!$L$5</f>
        <v>0</v>
      </c>
      <c r="AD10" s="115">
        <f>+R10*各種係数!I9*各種係数!$L$5</f>
        <v>0</v>
      </c>
      <c r="AE10" s="115">
        <f t="shared" si="6"/>
        <v>0</v>
      </c>
    </row>
    <row r="11" spans="1:31" x14ac:dyDescent="0.15">
      <c r="A11" s="82">
        <v>16</v>
      </c>
      <c r="B11" s="56" t="s">
        <v>6</v>
      </c>
      <c r="C11" s="114">
        <f>データ入力表!E20</f>
        <v>0</v>
      </c>
      <c r="D11" s="114">
        <f t="shared" si="0"/>
        <v>0</v>
      </c>
      <c r="E11" s="114">
        <f>+$D11*各種係数!E10</f>
        <v>0</v>
      </c>
      <c r="F11" s="114">
        <f>+$D11*各種係数!F10</f>
        <v>0</v>
      </c>
      <c r="G11" s="114"/>
      <c r="H11" s="114">
        <f>生産増加の計算シート!AM10</f>
        <v>0</v>
      </c>
      <c r="I11" s="114"/>
      <c r="J11" s="114">
        <f t="shared" si="1"/>
        <v>0</v>
      </c>
      <c r="K11" s="114">
        <f>+J11*各種係数!E10</f>
        <v>0</v>
      </c>
      <c r="L11" s="114">
        <f>+J11*各種係数!F10</f>
        <v>0</v>
      </c>
      <c r="M11" s="114"/>
      <c r="N11" s="114"/>
      <c r="O11" s="114">
        <f>+$N$41*各種係数!G10</f>
        <v>0</v>
      </c>
      <c r="P11" s="114">
        <f>+O11*各種係数!D10</f>
        <v>0</v>
      </c>
      <c r="Q11" s="114">
        <f>+O11*各種係数!C10</f>
        <v>0</v>
      </c>
      <c r="R11" s="114">
        <v>0</v>
      </c>
      <c r="S11" s="114">
        <f>+R11*各種係数!E10</f>
        <v>0</v>
      </c>
      <c r="T11" s="114">
        <f>+R11*各種係数!F10</f>
        <v>0</v>
      </c>
      <c r="U11" s="114">
        <f t="shared" si="2"/>
        <v>0</v>
      </c>
      <c r="V11" s="114">
        <f t="shared" si="3"/>
        <v>0</v>
      </c>
      <c r="W11" s="114">
        <f t="shared" si="4"/>
        <v>0</v>
      </c>
      <c r="X11" s="114">
        <f>+D11*各種係数!H10*各種係数!$L$5</f>
        <v>0</v>
      </c>
      <c r="Y11" s="114">
        <f>+J11*各種係数!H10*各種係数!$L$5</f>
        <v>0</v>
      </c>
      <c r="Z11" s="114">
        <f>+R11*各種係数!H10*各種係数!$L$5</f>
        <v>0</v>
      </c>
      <c r="AA11" s="114">
        <f t="shared" si="5"/>
        <v>0</v>
      </c>
      <c r="AB11" s="114">
        <f>+D11*各種係数!I10*各種係数!$L$5</f>
        <v>0</v>
      </c>
      <c r="AC11" s="114">
        <f>+J11*各種係数!I10*各種係数!$L$5</f>
        <v>0</v>
      </c>
      <c r="AD11" s="114">
        <f>+R11*各種係数!I10*各種係数!$L$5</f>
        <v>0</v>
      </c>
      <c r="AE11" s="114">
        <f t="shared" si="6"/>
        <v>0</v>
      </c>
    </row>
    <row r="12" spans="1:31" x14ac:dyDescent="0.15">
      <c r="A12" s="82">
        <v>20</v>
      </c>
      <c r="B12" s="56" t="s">
        <v>7</v>
      </c>
      <c r="C12" s="114">
        <f>データ入力表!E21</f>
        <v>0</v>
      </c>
      <c r="D12" s="114">
        <f t="shared" si="0"/>
        <v>0</v>
      </c>
      <c r="E12" s="114">
        <f>+$D12*各種係数!E11</f>
        <v>0</v>
      </c>
      <c r="F12" s="114">
        <f>+$D12*各種係数!F11</f>
        <v>0</v>
      </c>
      <c r="G12" s="114"/>
      <c r="H12" s="114">
        <f>生産増加の計算シート!AM11</f>
        <v>0</v>
      </c>
      <c r="I12" s="114"/>
      <c r="J12" s="114">
        <f t="shared" si="1"/>
        <v>0</v>
      </c>
      <c r="K12" s="114">
        <f>+J12*各種係数!E11</f>
        <v>0</v>
      </c>
      <c r="L12" s="114">
        <f>+J12*各種係数!F11</f>
        <v>0</v>
      </c>
      <c r="M12" s="114"/>
      <c r="N12" s="114"/>
      <c r="O12" s="114">
        <f>+$N$41*各種係数!G11</f>
        <v>0</v>
      </c>
      <c r="P12" s="114">
        <f>+O12*各種係数!D11</f>
        <v>0</v>
      </c>
      <c r="Q12" s="114">
        <f>+O12*各種係数!C11</f>
        <v>0</v>
      </c>
      <c r="R12" s="114">
        <v>0</v>
      </c>
      <c r="S12" s="114">
        <f>+R12*各種係数!E11</f>
        <v>0</v>
      </c>
      <c r="T12" s="114">
        <f>+R12*各種係数!F11</f>
        <v>0</v>
      </c>
      <c r="U12" s="114">
        <f t="shared" si="2"/>
        <v>0</v>
      </c>
      <c r="V12" s="114">
        <f t="shared" si="3"/>
        <v>0</v>
      </c>
      <c r="W12" s="114">
        <f t="shared" si="4"/>
        <v>0</v>
      </c>
      <c r="X12" s="114">
        <f>+D12*各種係数!H11*各種係数!$L$5</f>
        <v>0</v>
      </c>
      <c r="Y12" s="114">
        <f>+J12*各種係数!H11*各種係数!$L$5</f>
        <v>0</v>
      </c>
      <c r="Z12" s="114">
        <f>+R12*各種係数!H11*各種係数!$L$5</f>
        <v>0</v>
      </c>
      <c r="AA12" s="114">
        <f t="shared" si="5"/>
        <v>0</v>
      </c>
      <c r="AB12" s="114">
        <f>+D12*各種係数!I11*各種係数!$L$5</f>
        <v>0</v>
      </c>
      <c r="AC12" s="114">
        <f>+J12*各種係数!I11*各種係数!$L$5</f>
        <v>0</v>
      </c>
      <c r="AD12" s="114">
        <f>+R12*各種係数!I11*各種係数!$L$5</f>
        <v>0</v>
      </c>
      <c r="AE12" s="114">
        <f t="shared" si="6"/>
        <v>0</v>
      </c>
    </row>
    <row r="13" spans="1:31" x14ac:dyDescent="0.15">
      <c r="A13" s="82">
        <v>21</v>
      </c>
      <c r="B13" s="56" t="s">
        <v>8</v>
      </c>
      <c r="C13" s="114">
        <f>データ入力表!E22</f>
        <v>0</v>
      </c>
      <c r="D13" s="114">
        <f t="shared" si="0"/>
        <v>0</v>
      </c>
      <c r="E13" s="114">
        <f>+$D13*各種係数!E12</f>
        <v>0</v>
      </c>
      <c r="F13" s="114">
        <f>+$D13*各種係数!F12</f>
        <v>0</v>
      </c>
      <c r="G13" s="114"/>
      <c r="H13" s="114">
        <f>生産増加の計算シート!AM12</f>
        <v>0</v>
      </c>
      <c r="I13" s="114"/>
      <c r="J13" s="114">
        <f t="shared" si="1"/>
        <v>0</v>
      </c>
      <c r="K13" s="114">
        <f>+J13*各種係数!E12</f>
        <v>0</v>
      </c>
      <c r="L13" s="114">
        <f>+J13*各種係数!F12</f>
        <v>0</v>
      </c>
      <c r="M13" s="114"/>
      <c r="N13" s="114"/>
      <c r="O13" s="114">
        <f>+$N$41*各種係数!G12</f>
        <v>0</v>
      </c>
      <c r="P13" s="114">
        <f>+O13*各種係数!D12</f>
        <v>0</v>
      </c>
      <c r="Q13" s="114">
        <f>+O13*各種係数!C12</f>
        <v>0</v>
      </c>
      <c r="R13" s="114">
        <v>0</v>
      </c>
      <c r="S13" s="114">
        <f>+R13*各種係数!E12</f>
        <v>0</v>
      </c>
      <c r="T13" s="114">
        <f>+R13*各種係数!F12</f>
        <v>0</v>
      </c>
      <c r="U13" s="114">
        <f t="shared" si="2"/>
        <v>0</v>
      </c>
      <c r="V13" s="114">
        <f t="shared" si="3"/>
        <v>0</v>
      </c>
      <c r="W13" s="114">
        <f t="shared" si="4"/>
        <v>0</v>
      </c>
      <c r="X13" s="114">
        <f>+D13*各種係数!H12*各種係数!$L$5</f>
        <v>0</v>
      </c>
      <c r="Y13" s="114">
        <f>+J13*各種係数!H12*各種係数!$L$5</f>
        <v>0</v>
      </c>
      <c r="Z13" s="114">
        <f>+R13*各種係数!H12*各種係数!$L$5</f>
        <v>0</v>
      </c>
      <c r="AA13" s="114">
        <f t="shared" si="5"/>
        <v>0</v>
      </c>
      <c r="AB13" s="114">
        <f>+D13*各種係数!I12*各種係数!$L$5</f>
        <v>0</v>
      </c>
      <c r="AC13" s="114">
        <f>+J13*各種係数!I12*各種係数!$L$5</f>
        <v>0</v>
      </c>
      <c r="AD13" s="114">
        <f>+R13*各種係数!I12*各種係数!$L$5</f>
        <v>0</v>
      </c>
      <c r="AE13" s="114">
        <f t="shared" si="6"/>
        <v>0</v>
      </c>
    </row>
    <row r="14" spans="1:31" x14ac:dyDescent="0.15">
      <c r="A14" s="84">
        <v>25</v>
      </c>
      <c r="B14" s="58" t="s">
        <v>9</v>
      </c>
      <c r="C14" s="116">
        <f>データ入力表!E23</f>
        <v>0</v>
      </c>
      <c r="D14" s="116">
        <f t="shared" si="0"/>
        <v>0</v>
      </c>
      <c r="E14" s="116">
        <f>+$D14*各種係数!E13</f>
        <v>0</v>
      </c>
      <c r="F14" s="116">
        <f>+$D14*各種係数!F13</f>
        <v>0</v>
      </c>
      <c r="G14" s="116"/>
      <c r="H14" s="116">
        <f>生産増加の計算シート!AM13</f>
        <v>0</v>
      </c>
      <c r="I14" s="116"/>
      <c r="J14" s="116">
        <f t="shared" si="1"/>
        <v>0</v>
      </c>
      <c r="K14" s="116">
        <f>+J14*各種係数!E13</f>
        <v>0</v>
      </c>
      <c r="L14" s="116">
        <f>+J14*各種係数!F13</f>
        <v>0</v>
      </c>
      <c r="M14" s="116"/>
      <c r="N14" s="116"/>
      <c r="O14" s="116">
        <f>+$N$41*各種係数!G13</f>
        <v>0</v>
      </c>
      <c r="P14" s="116">
        <f>+O14*各種係数!D13</f>
        <v>0</v>
      </c>
      <c r="Q14" s="116">
        <f>+O14*各種係数!C13</f>
        <v>0</v>
      </c>
      <c r="R14" s="116">
        <v>0</v>
      </c>
      <c r="S14" s="116">
        <f>+R14*各種係数!E13</f>
        <v>0</v>
      </c>
      <c r="T14" s="116">
        <f>+R14*各種係数!F13</f>
        <v>0</v>
      </c>
      <c r="U14" s="116">
        <f t="shared" si="2"/>
        <v>0</v>
      </c>
      <c r="V14" s="116">
        <f t="shared" si="3"/>
        <v>0</v>
      </c>
      <c r="W14" s="116">
        <f t="shared" si="4"/>
        <v>0</v>
      </c>
      <c r="X14" s="116">
        <f>+D14*各種係数!H13*各種係数!$L$5</f>
        <v>0</v>
      </c>
      <c r="Y14" s="116">
        <f>+J14*各種係数!H13*各種係数!$L$5</f>
        <v>0</v>
      </c>
      <c r="Z14" s="116">
        <f>+R14*各種係数!H13*各種係数!$L$5</f>
        <v>0</v>
      </c>
      <c r="AA14" s="116">
        <f t="shared" si="5"/>
        <v>0</v>
      </c>
      <c r="AB14" s="116">
        <f>+D14*各種係数!I13*各種係数!$L$5</f>
        <v>0</v>
      </c>
      <c r="AC14" s="116">
        <f>+J14*各種係数!I13*各種係数!$L$5</f>
        <v>0</v>
      </c>
      <c r="AD14" s="116">
        <f>+R14*各種係数!I13*各種係数!$L$5</f>
        <v>0</v>
      </c>
      <c r="AE14" s="116">
        <f t="shared" si="6"/>
        <v>0</v>
      </c>
    </row>
    <row r="15" spans="1:31" x14ac:dyDescent="0.15">
      <c r="A15" s="82">
        <v>26</v>
      </c>
      <c r="B15" s="56" t="s">
        <v>10</v>
      </c>
      <c r="C15" s="114">
        <f>データ入力表!E24</f>
        <v>0</v>
      </c>
      <c r="D15" s="114">
        <f t="shared" si="0"/>
        <v>0</v>
      </c>
      <c r="E15" s="114">
        <f>+$D15*各種係数!E14</f>
        <v>0</v>
      </c>
      <c r="F15" s="114">
        <f>+$D15*各種係数!F14</f>
        <v>0</v>
      </c>
      <c r="G15" s="114"/>
      <c r="H15" s="114">
        <f>生産増加の計算シート!AM14</f>
        <v>0</v>
      </c>
      <c r="I15" s="114"/>
      <c r="J15" s="114">
        <f t="shared" si="1"/>
        <v>0</v>
      </c>
      <c r="K15" s="114">
        <f>+J15*各種係数!E14</f>
        <v>0</v>
      </c>
      <c r="L15" s="114">
        <f>+J15*各種係数!F14</f>
        <v>0</v>
      </c>
      <c r="M15" s="114"/>
      <c r="N15" s="114"/>
      <c r="O15" s="114">
        <f>+$N$41*各種係数!G14</f>
        <v>0</v>
      </c>
      <c r="P15" s="114">
        <f>+O15*各種係数!D14</f>
        <v>0</v>
      </c>
      <c r="Q15" s="114">
        <f>+O15*各種係数!C14</f>
        <v>0</v>
      </c>
      <c r="R15" s="114">
        <v>0</v>
      </c>
      <c r="S15" s="114">
        <f>+R15*各種係数!E14</f>
        <v>0</v>
      </c>
      <c r="T15" s="114">
        <f>+R15*各種係数!F14</f>
        <v>0</v>
      </c>
      <c r="U15" s="114">
        <f t="shared" si="2"/>
        <v>0</v>
      </c>
      <c r="V15" s="114">
        <f t="shared" si="3"/>
        <v>0</v>
      </c>
      <c r="W15" s="114">
        <f t="shared" si="4"/>
        <v>0</v>
      </c>
      <c r="X15" s="114">
        <f>+D15*各種係数!H14*各種係数!$L$5</f>
        <v>0</v>
      </c>
      <c r="Y15" s="114">
        <f>+J15*各種係数!H14*各種係数!$L$5</f>
        <v>0</v>
      </c>
      <c r="Z15" s="114">
        <f>+R15*各種係数!H14*各種係数!$L$5</f>
        <v>0</v>
      </c>
      <c r="AA15" s="114">
        <f t="shared" si="5"/>
        <v>0</v>
      </c>
      <c r="AB15" s="114">
        <f>+D15*各種係数!I14*各種係数!$L$5</f>
        <v>0</v>
      </c>
      <c r="AC15" s="114">
        <f>+J15*各種係数!I14*各種係数!$L$5</f>
        <v>0</v>
      </c>
      <c r="AD15" s="114">
        <f>+R15*各種係数!I14*各種係数!$L$5</f>
        <v>0</v>
      </c>
      <c r="AE15" s="114">
        <f t="shared" si="6"/>
        <v>0</v>
      </c>
    </row>
    <row r="16" spans="1:31" x14ac:dyDescent="0.15">
      <c r="A16" s="82">
        <v>27</v>
      </c>
      <c r="B16" s="56" t="s">
        <v>11</v>
      </c>
      <c r="C16" s="114">
        <f>データ入力表!E25</f>
        <v>0</v>
      </c>
      <c r="D16" s="114">
        <f t="shared" si="0"/>
        <v>0</v>
      </c>
      <c r="E16" s="114">
        <f>+$D16*各種係数!E15</f>
        <v>0</v>
      </c>
      <c r="F16" s="114">
        <f>+$D16*各種係数!F15</f>
        <v>0</v>
      </c>
      <c r="G16" s="114"/>
      <c r="H16" s="114">
        <f>生産増加の計算シート!AM15</f>
        <v>0</v>
      </c>
      <c r="I16" s="114"/>
      <c r="J16" s="114">
        <f t="shared" si="1"/>
        <v>0</v>
      </c>
      <c r="K16" s="114">
        <f>+J16*各種係数!E15</f>
        <v>0</v>
      </c>
      <c r="L16" s="114">
        <f>+J16*各種係数!F15</f>
        <v>0</v>
      </c>
      <c r="M16" s="114"/>
      <c r="N16" s="114"/>
      <c r="O16" s="114">
        <f>+$N$41*各種係数!G15</f>
        <v>0</v>
      </c>
      <c r="P16" s="114">
        <f>+O16*各種係数!D15</f>
        <v>0</v>
      </c>
      <c r="Q16" s="114">
        <f>+O16*各種係数!C15</f>
        <v>0</v>
      </c>
      <c r="R16" s="114">
        <v>0</v>
      </c>
      <c r="S16" s="114">
        <f>+R16*各種係数!E15</f>
        <v>0</v>
      </c>
      <c r="T16" s="114">
        <f>+R16*各種係数!F15</f>
        <v>0</v>
      </c>
      <c r="U16" s="114">
        <f t="shared" si="2"/>
        <v>0</v>
      </c>
      <c r="V16" s="114">
        <f t="shared" si="3"/>
        <v>0</v>
      </c>
      <c r="W16" s="114">
        <f t="shared" si="4"/>
        <v>0</v>
      </c>
      <c r="X16" s="114">
        <f>+D16*各種係数!H15*各種係数!$L$5</f>
        <v>0</v>
      </c>
      <c r="Y16" s="114">
        <f>+J16*各種係数!H15*各種係数!$L$5</f>
        <v>0</v>
      </c>
      <c r="Z16" s="114">
        <f>+R16*各種係数!H15*各種係数!$L$5</f>
        <v>0</v>
      </c>
      <c r="AA16" s="114">
        <f t="shared" si="5"/>
        <v>0</v>
      </c>
      <c r="AB16" s="114">
        <f>+D16*各種係数!I15*各種係数!$L$5</f>
        <v>0</v>
      </c>
      <c r="AC16" s="114">
        <f>+J16*各種係数!I15*各種係数!$L$5</f>
        <v>0</v>
      </c>
      <c r="AD16" s="114">
        <f>+R16*各種係数!I15*各種係数!$L$5</f>
        <v>0</v>
      </c>
      <c r="AE16" s="114">
        <f t="shared" si="6"/>
        <v>0</v>
      </c>
    </row>
    <row r="17" spans="1:31" x14ac:dyDescent="0.15">
      <c r="A17" s="82">
        <v>28</v>
      </c>
      <c r="B17" s="56" t="s">
        <v>12</v>
      </c>
      <c r="C17" s="114">
        <f>データ入力表!E26</f>
        <v>0</v>
      </c>
      <c r="D17" s="114">
        <f t="shared" si="0"/>
        <v>0</v>
      </c>
      <c r="E17" s="114">
        <f>+$D17*各種係数!E16</f>
        <v>0</v>
      </c>
      <c r="F17" s="114">
        <f>+$D17*各種係数!F16</f>
        <v>0</v>
      </c>
      <c r="G17" s="114"/>
      <c r="H17" s="114">
        <f>生産増加の計算シート!AM16</f>
        <v>0</v>
      </c>
      <c r="I17" s="114"/>
      <c r="J17" s="114">
        <f t="shared" si="1"/>
        <v>0</v>
      </c>
      <c r="K17" s="114">
        <f>+J17*各種係数!E16</f>
        <v>0</v>
      </c>
      <c r="L17" s="114">
        <f>+J17*各種係数!F16</f>
        <v>0</v>
      </c>
      <c r="M17" s="114"/>
      <c r="N17" s="114"/>
      <c r="O17" s="114">
        <f>+$N$41*各種係数!G16</f>
        <v>0</v>
      </c>
      <c r="P17" s="114">
        <f>+O17*各種係数!D16</f>
        <v>0</v>
      </c>
      <c r="Q17" s="114">
        <f>+O17*各種係数!C16</f>
        <v>0</v>
      </c>
      <c r="R17" s="114">
        <v>0</v>
      </c>
      <c r="S17" s="114">
        <f>+R17*各種係数!E16</f>
        <v>0</v>
      </c>
      <c r="T17" s="114">
        <f>+R17*各種係数!F16</f>
        <v>0</v>
      </c>
      <c r="U17" s="114">
        <f t="shared" si="2"/>
        <v>0</v>
      </c>
      <c r="V17" s="114">
        <f t="shared" si="3"/>
        <v>0</v>
      </c>
      <c r="W17" s="114">
        <f t="shared" si="4"/>
        <v>0</v>
      </c>
      <c r="X17" s="114">
        <f>+D17*各種係数!H16*各種係数!$L$5</f>
        <v>0</v>
      </c>
      <c r="Y17" s="114">
        <f>+J17*各種係数!H16*各種係数!$L$5</f>
        <v>0</v>
      </c>
      <c r="Z17" s="114">
        <f>+R17*各種係数!H16*各種係数!$L$5</f>
        <v>0</v>
      </c>
      <c r="AA17" s="114">
        <f t="shared" si="5"/>
        <v>0</v>
      </c>
      <c r="AB17" s="114">
        <f>+D17*各種係数!I16*各種係数!$L$5</f>
        <v>0</v>
      </c>
      <c r="AC17" s="114">
        <f>+J17*各種係数!I16*各種係数!$L$5</f>
        <v>0</v>
      </c>
      <c r="AD17" s="114">
        <f>+R17*各種係数!I16*各種係数!$L$5</f>
        <v>0</v>
      </c>
      <c r="AE17" s="114">
        <f t="shared" si="6"/>
        <v>0</v>
      </c>
    </row>
    <row r="18" spans="1:31" x14ac:dyDescent="0.15">
      <c r="A18" s="82">
        <v>29</v>
      </c>
      <c r="B18" s="56" t="s">
        <v>13</v>
      </c>
      <c r="C18" s="114">
        <f>データ入力表!E27</f>
        <v>0</v>
      </c>
      <c r="D18" s="114">
        <f t="shared" si="0"/>
        <v>0</v>
      </c>
      <c r="E18" s="114">
        <f>+$D18*各種係数!E17</f>
        <v>0</v>
      </c>
      <c r="F18" s="114">
        <f>+$D18*各種係数!F17</f>
        <v>0</v>
      </c>
      <c r="G18" s="114"/>
      <c r="H18" s="114">
        <f>生産増加の計算シート!AM17</f>
        <v>0</v>
      </c>
      <c r="I18" s="114"/>
      <c r="J18" s="114">
        <f t="shared" si="1"/>
        <v>0</v>
      </c>
      <c r="K18" s="114">
        <f>+J18*各種係数!E17</f>
        <v>0</v>
      </c>
      <c r="L18" s="114">
        <f>+J18*各種係数!F17</f>
        <v>0</v>
      </c>
      <c r="M18" s="114"/>
      <c r="N18" s="114"/>
      <c r="O18" s="114">
        <f>+$N$41*各種係数!G17</f>
        <v>0</v>
      </c>
      <c r="P18" s="114">
        <f>+O18*各種係数!D17</f>
        <v>0</v>
      </c>
      <c r="Q18" s="114">
        <f>+O18*各種係数!C17</f>
        <v>0</v>
      </c>
      <c r="R18" s="114">
        <v>0</v>
      </c>
      <c r="S18" s="114">
        <f>+R18*各種係数!E17</f>
        <v>0</v>
      </c>
      <c r="T18" s="114">
        <f>+R18*各種係数!F17</f>
        <v>0</v>
      </c>
      <c r="U18" s="114">
        <f t="shared" si="2"/>
        <v>0</v>
      </c>
      <c r="V18" s="114">
        <f t="shared" si="3"/>
        <v>0</v>
      </c>
      <c r="W18" s="114">
        <f t="shared" si="4"/>
        <v>0</v>
      </c>
      <c r="X18" s="114">
        <f>+D18*各種係数!H17*各種係数!$L$5</f>
        <v>0</v>
      </c>
      <c r="Y18" s="114">
        <f>+J18*各種係数!H17*各種係数!$L$5</f>
        <v>0</v>
      </c>
      <c r="Z18" s="114">
        <f>+R18*各種係数!H17*各種係数!$L$5</f>
        <v>0</v>
      </c>
      <c r="AA18" s="114">
        <f t="shared" si="5"/>
        <v>0</v>
      </c>
      <c r="AB18" s="114">
        <f>+D18*各種係数!I17*各種係数!$L$5</f>
        <v>0</v>
      </c>
      <c r="AC18" s="114">
        <f>+J18*各種係数!I17*各種係数!$L$5</f>
        <v>0</v>
      </c>
      <c r="AD18" s="114">
        <f>+R18*各種係数!I17*各種係数!$L$5</f>
        <v>0</v>
      </c>
      <c r="AE18" s="114">
        <f t="shared" si="6"/>
        <v>0</v>
      </c>
    </row>
    <row r="19" spans="1:31" x14ac:dyDescent="0.15">
      <c r="A19" s="82">
        <v>32</v>
      </c>
      <c r="B19" s="56" t="s">
        <v>16</v>
      </c>
      <c r="C19" s="114">
        <f>データ入力表!E28</f>
        <v>0</v>
      </c>
      <c r="D19" s="114">
        <f t="shared" si="0"/>
        <v>0</v>
      </c>
      <c r="E19" s="114">
        <f>+$D19*各種係数!E18</f>
        <v>0</v>
      </c>
      <c r="F19" s="114">
        <f>+$D19*各種係数!F18</f>
        <v>0</v>
      </c>
      <c r="G19" s="114"/>
      <c r="H19" s="114">
        <f>生産増加の計算シート!AM18</f>
        <v>0</v>
      </c>
      <c r="I19" s="114"/>
      <c r="J19" s="114">
        <f t="shared" si="1"/>
        <v>0</v>
      </c>
      <c r="K19" s="114">
        <f>+J19*各種係数!E18</f>
        <v>0</v>
      </c>
      <c r="L19" s="114">
        <f>+J19*各種係数!F18</f>
        <v>0</v>
      </c>
      <c r="M19" s="114"/>
      <c r="N19" s="114"/>
      <c r="O19" s="114">
        <f>+$N$41*各種係数!G18</f>
        <v>0</v>
      </c>
      <c r="P19" s="114">
        <f>+O19*各種係数!D18</f>
        <v>0</v>
      </c>
      <c r="Q19" s="114">
        <f>+O19*各種係数!C18</f>
        <v>0</v>
      </c>
      <c r="R19" s="114">
        <v>0</v>
      </c>
      <c r="S19" s="114">
        <f>+R19*各種係数!E18</f>
        <v>0</v>
      </c>
      <c r="T19" s="114">
        <f>+R19*各種係数!F18</f>
        <v>0</v>
      </c>
      <c r="U19" s="114">
        <f t="shared" si="2"/>
        <v>0</v>
      </c>
      <c r="V19" s="114">
        <f t="shared" si="3"/>
        <v>0</v>
      </c>
      <c r="W19" s="114">
        <f t="shared" si="4"/>
        <v>0</v>
      </c>
      <c r="X19" s="114">
        <f>+D19*各種係数!H18*各種係数!$L$5</f>
        <v>0</v>
      </c>
      <c r="Y19" s="114">
        <f>+J19*各種係数!H18*各種係数!$L$5</f>
        <v>0</v>
      </c>
      <c r="Z19" s="114">
        <f>+R19*各種係数!H18*各種係数!$L$5</f>
        <v>0</v>
      </c>
      <c r="AA19" s="114">
        <f t="shared" si="5"/>
        <v>0</v>
      </c>
      <c r="AB19" s="114">
        <f>+D19*各種係数!I18*各種係数!$L$5</f>
        <v>0</v>
      </c>
      <c r="AC19" s="114">
        <f>+J19*各種係数!I18*各種係数!$L$5</f>
        <v>0</v>
      </c>
      <c r="AD19" s="114">
        <f>+R19*各種係数!I18*各種係数!$L$5</f>
        <v>0</v>
      </c>
      <c r="AE19" s="114">
        <f t="shared" si="6"/>
        <v>0</v>
      </c>
    </row>
    <row r="20" spans="1:31" x14ac:dyDescent="0.15">
      <c r="A20" s="83">
        <v>33</v>
      </c>
      <c r="B20" s="57" t="s">
        <v>14</v>
      </c>
      <c r="C20" s="115">
        <f>データ入力表!E29</f>
        <v>0</v>
      </c>
      <c r="D20" s="115">
        <f t="shared" si="0"/>
        <v>0</v>
      </c>
      <c r="E20" s="115">
        <f>+$D20*各種係数!E19</f>
        <v>0</v>
      </c>
      <c r="F20" s="115">
        <f>+$D20*各種係数!F19</f>
        <v>0</v>
      </c>
      <c r="G20" s="115"/>
      <c r="H20" s="115">
        <f>生産増加の計算シート!AM19</f>
        <v>0</v>
      </c>
      <c r="I20" s="115"/>
      <c r="J20" s="115">
        <f t="shared" si="1"/>
        <v>0</v>
      </c>
      <c r="K20" s="115">
        <f>+J20*各種係数!E19</f>
        <v>0</v>
      </c>
      <c r="L20" s="115">
        <f>+J20*各種係数!F19</f>
        <v>0</v>
      </c>
      <c r="M20" s="115"/>
      <c r="N20" s="115"/>
      <c r="O20" s="115">
        <f>+$N$41*各種係数!G19</f>
        <v>0</v>
      </c>
      <c r="P20" s="115">
        <f>+O20*各種係数!D19</f>
        <v>0</v>
      </c>
      <c r="Q20" s="115">
        <f>+O20*各種係数!C19</f>
        <v>0</v>
      </c>
      <c r="R20" s="115">
        <v>0</v>
      </c>
      <c r="S20" s="115">
        <f>+R20*各種係数!E19</f>
        <v>0</v>
      </c>
      <c r="T20" s="115">
        <f>+R20*各種係数!F19</f>
        <v>0</v>
      </c>
      <c r="U20" s="115">
        <f t="shared" si="2"/>
        <v>0</v>
      </c>
      <c r="V20" s="115">
        <f t="shared" si="3"/>
        <v>0</v>
      </c>
      <c r="W20" s="115">
        <f t="shared" si="4"/>
        <v>0</v>
      </c>
      <c r="X20" s="115">
        <f>+D20*各種係数!H19*各種係数!$L$5</f>
        <v>0</v>
      </c>
      <c r="Y20" s="115">
        <f>+J20*各種係数!H19*各種係数!$L$5</f>
        <v>0</v>
      </c>
      <c r="Z20" s="115">
        <f>+R20*各種係数!H19*各種係数!$L$5</f>
        <v>0</v>
      </c>
      <c r="AA20" s="115">
        <f t="shared" si="5"/>
        <v>0</v>
      </c>
      <c r="AB20" s="115">
        <f>+D20*各種係数!I19*各種係数!$L$5</f>
        <v>0</v>
      </c>
      <c r="AC20" s="115">
        <f>+J20*各種係数!I19*各種係数!$L$5</f>
        <v>0</v>
      </c>
      <c r="AD20" s="115">
        <f>+R20*各種係数!I19*各種係数!$L$5</f>
        <v>0</v>
      </c>
      <c r="AE20" s="115">
        <f t="shared" si="6"/>
        <v>0</v>
      </c>
    </row>
    <row r="21" spans="1:31" x14ac:dyDescent="0.15">
      <c r="A21" s="82">
        <v>34</v>
      </c>
      <c r="B21" s="56" t="s">
        <v>15</v>
      </c>
      <c r="C21" s="114">
        <f>データ入力表!E30</f>
        <v>0</v>
      </c>
      <c r="D21" s="114">
        <f t="shared" si="0"/>
        <v>0</v>
      </c>
      <c r="E21" s="114">
        <f>+$D21*各種係数!E20</f>
        <v>0</v>
      </c>
      <c r="F21" s="114">
        <f>+$D21*各種係数!F20</f>
        <v>0</v>
      </c>
      <c r="G21" s="114"/>
      <c r="H21" s="114">
        <f>生産増加の計算シート!AM20</f>
        <v>0</v>
      </c>
      <c r="I21" s="114"/>
      <c r="J21" s="114">
        <f t="shared" si="1"/>
        <v>0</v>
      </c>
      <c r="K21" s="114">
        <f>+J21*各種係数!E20</f>
        <v>0</v>
      </c>
      <c r="L21" s="114">
        <f>+J21*各種係数!F20</f>
        <v>0</v>
      </c>
      <c r="M21" s="114"/>
      <c r="N21" s="114"/>
      <c r="O21" s="114">
        <f>+$N$41*各種係数!G20</f>
        <v>0</v>
      </c>
      <c r="P21" s="114">
        <f>+O21*各種係数!D20</f>
        <v>0</v>
      </c>
      <c r="Q21" s="114">
        <f>+O21*各種係数!C20</f>
        <v>0</v>
      </c>
      <c r="R21" s="114">
        <v>0</v>
      </c>
      <c r="S21" s="114">
        <f>+R21*各種係数!E20</f>
        <v>0</v>
      </c>
      <c r="T21" s="114">
        <f>+R21*各種係数!F20</f>
        <v>0</v>
      </c>
      <c r="U21" s="114">
        <f t="shared" si="2"/>
        <v>0</v>
      </c>
      <c r="V21" s="114">
        <f t="shared" si="3"/>
        <v>0</v>
      </c>
      <c r="W21" s="114">
        <f t="shared" si="4"/>
        <v>0</v>
      </c>
      <c r="X21" s="114">
        <f>+D21*各種係数!H20*各種係数!$L$5</f>
        <v>0</v>
      </c>
      <c r="Y21" s="114">
        <f>+J21*各種係数!H20*各種係数!$L$5</f>
        <v>0</v>
      </c>
      <c r="Z21" s="114">
        <f>+R21*各種係数!H20*各種係数!$L$5</f>
        <v>0</v>
      </c>
      <c r="AA21" s="114">
        <f t="shared" si="5"/>
        <v>0</v>
      </c>
      <c r="AB21" s="114">
        <f>+D21*各種係数!I20*各種係数!$L$5</f>
        <v>0</v>
      </c>
      <c r="AC21" s="114">
        <f>+J21*各種係数!I20*各種係数!$L$5</f>
        <v>0</v>
      </c>
      <c r="AD21" s="114">
        <f>+R21*各種係数!I20*各種係数!$L$5</f>
        <v>0</v>
      </c>
      <c r="AE21" s="114">
        <f t="shared" si="6"/>
        <v>0</v>
      </c>
    </row>
    <row r="22" spans="1:31" x14ac:dyDescent="0.15">
      <c r="A22" s="82">
        <v>35</v>
      </c>
      <c r="B22" s="56" t="s">
        <v>17</v>
      </c>
      <c r="C22" s="114">
        <f>データ入力表!E31</f>
        <v>0</v>
      </c>
      <c r="D22" s="114">
        <f t="shared" si="0"/>
        <v>0</v>
      </c>
      <c r="E22" s="114">
        <f>+$D22*各種係数!E21</f>
        <v>0</v>
      </c>
      <c r="F22" s="114">
        <f>+$D22*各種係数!F21</f>
        <v>0</v>
      </c>
      <c r="G22" s="114"/>
      <c r="H22" s="114">
        <f>生産増加の計算シート!AM21</f>
        <v>0</v>
      </c>
      <c r="I22" s="114"/>
      <c r="J22" s="114">
        <f t="shared" si="1"/>
        <v>0</v>
      </c>
      <c r="K22" s="114">
        <f>+J22*各種係数!E21</f>
        <v>0</v>
      </c>
      <c r="L22" s="114">
        <f>+J22*各種係数!F21</f>
        <v>0</v>
      </c>
      <c r="M22" s="114"/>
      <c r="N22" s="114"/>
      <c r="O22" s="114">
        <f>+$N$41*各種係数!G21</f>
        <v>0</v>
      </c>
      <c r="P22" s="114">
        <f>+O22*各種係数!D21</f>
        <v>0</v>
      </c>
      <c r="Q22" s="114">
        <f>+O22*各種係数!C21</f>
        <v>0</v>
      </c>
      <c r="R22" s="114">
        <v>0</v>
      </c>
      <c r="S22" s="114">
        <f>+R22*各種係数!E21</f>
        <v>0</v>
      </c>
      <c r="T22" s="114">
        <f>+R22*各種係数!F21</f>
        <v>0</v>
      </c>
      <c r="U22" s="114">
        <f t="shared" si="2"/>
        <v>0</v>
      </c>
      <c r="V22" s="114">
        <f t="shared" si="3"/>
        <v>0</v>
      </c>
      <c r="W22" s="114">
        <f t="shared" si="4"/>
        <v>0</v>
      </c>
      <c r="X22" s="114">
        <f>+D22*各種係数!H21*各種係数!$L$5</f>
        <v>0</v>
      </c>
      <c r="Y22" s="114">
        <f>+J22*各種係数!H21*各種係数!$L$5</f>
        <v>0</v>
      </c>
      <c r="Z22" s="114">
        <f>+R22*各種係数!H21*各種係数!$L$5</f>
        <v>0</v>
      </c>
      <c r="AA22" s="114">
        <f t="shared" si="5"/>
        <v>0</v>
      </c>
      <c r="AB22" s="114">
        <f>+D22*各種係数!I21*各種係数!$L$5</f>
        <v>0</v>
      </c>
      <c r="AC22" s="114">
        <f>+J22*各種係数!I21*各種係数!$L$5</f>
        <v>0</v>
      </c>
      <c r="AD22" s="114">
        <f>+R22*各種係数!I21*各種係数!$L$5</f>
        <v>0</v>
      </c>
      <c r="AE22" s="114">
        <f t="shared" si="6"/>
        <v>0</v>
      </c>
    </row>
    <row r="23" spans="1:31" x14ac:dyDescent="0.15">
      <c r="A23" s="82">
        <v>39</v>
      </c>
      <c r="B23" s="56" t="s">
        <v>18</v>
      </c>
      <c r="C23" s="114">
        <f>データ入力表!E32</f>
        <v>0</v>
      </c>
      <c r="D23" s="114">
        <f t="shared" si="0"/>
        <v>0</v>
      </c>
      <c r="E23" s="114">
        <f>+$D23*各種係数!E22</f>
        <v>0</v>
      </c>
      <c r="F23" s="114">
        <f>+$D23*各種係数!F22</f>
        <v>0</v>
      </c>
      <c r="G23" s="114"/>
      <c r="H23" s="114">
        <f>生産増加の計算シート!AM22</f>
        <v>0</v>
      </c>
      <c r="I23" s="114"/>
      <c r="J23" s="114">
        <f t="shared" si="1"/>
        <v>0</v>
      </c>
      <c r="K23" s="114">
        <f>+J23*各種係数!E22</f>
        <v>0</v>
      </c>
      <c r="L23" s="114">
        <f>+J23*各種係数!F22</f>
        <v>0</v>
      </c>
      <c r="M23" s="114"/>
      <c r="N23" s="114"/>
      <c r="O23" s="114">
        <f>+$N$41*各種係数!G22</f>
        <v>0</v>
      </c>
      <c r="P23" s="114">
        <f>+O23*各種係数!D22</f>
        <v>0</v>
      </c>
      <c r="Q23" s="114">
        <f>+O23*各種係数!C22</f>
        <v>0</v>
      </c>
      <c r="R23" s="114">
        <v>0</v>
      </c>
      <c r="S23" s="114">
        <f>+R23*各種係数!E22</f>
        <v>0</v>
      </c>
      <c r="T23" s="114">
        <f>+R23*各種係数!F22</f>
        <v>0</v>
      </c>
      <c r="U23" s="114">
        <f t="shared" si="2"/>
        <v>0</v>
      </c>
      <c r="V23" s="114">
        <f t="shared" si="3"/>
        <v>0</v>
      </c>
      <c r="W23" s="114">
        <f t="shared" si="4"/>
        <v>0</v>
      </c>
      <c r="X23" s="114">
        <f>+D23*各種係数!H22*各種係数!$L$5</f>
        <v>0</v>
      </c>
      <c r="Y23" s="114">
        <f>+J23*各種係数!H22*各種係数!$L$5</f>
        <v>0</v>
      </c>
      <c r="Z23" s="114">
        <f>+R23*各種係数!H22*各種係数!$L$5</f>
        <v>0</v>
      </c>
      <c r="AA23" s="114">
        <f t="shared" si="5"/>
        <v>0</v>
      </c>
      <c r="AB23" s="114">
        <f>+D23*各種係数!I22*各種係数!$L$5</f>
        <v>0</v>
      </c>
      <c r="AC23" s="114">
        <f>+J23*各種係数!I22*各種係数!$L$5</f>
        <v>0</v>
      </c>
      <c r="AD23" s="114">
        <f>+R23*各種係数!I22*各種係数!$L$5</f>
        <v>0</v>
      </c>
      <c r="AE23" s="114">
        <f t="shared" si="6"/>
        <v>0</v>
      </c>
    </row>
    <row r="24" spans="1:31" x14ac:dyDescent="0.15">
      <c r="A24" s="84">
        <v>41</v>
      </c>
      <c r="B24" s="58" t="s">
        <v>19</v>
      </c>
      <c r="C24" s="116">
        <f>データ入力表!E33</f>
        <v>0</v>
      </c>
      <c r="D24" s="116">
        <f t="shared" si="0"/>
        <v>0</v>
      </c>
      <c r="E24" s="116">
        <f>+$D24*各種係数!E23</f>
        <v>0</v>
      </c>
      <c r="F24" s="116">
        <f>+$D24*各種係数!F23</f>
        <v>0</v>
      </c>
      <c r="G24" s="116"/>
      <c r="H24" s="116">
        <f>生産増加の計算シート!AM23</f>
        <v>0</v>
      </c>
      <c r="I24" s="116"/>
      <c r="J24" s="116">
        <f t="shared" si="1"/>
        <v>0</v>
      </c>
      <c r="K24" s="116">
        <f>+J24*各種係数!E23</f>
        <v>0</v>
      </c>
      <c r="L24" s="116">
        <f>+J24*各種係数!F23</f>
        <v>0</v>
      </c>
      <c r="M24" s="116"/>
      <c r="N24" s="116"/>
      <c r="O24" s="116">
        <f>+$N$41*各種係数!G23</f>
        <v>0</v>
      </c>
      <c r="P24" s="116">
        <f>+O24*各種係数!D23</f>
        <v>0</v>
      </c>
      <c r="Q24" s="116">
        <f>+O24*各種係数!C23</f>
        <v>0</v>
      </c>
      <c r="R24" s="116">
        <v>0</v>
      </c>
      <c r="S24" s="116">
        <f>+R24*各種係数!E23</f>
        <v>0</v>
      </c>
      <c r="T24" s="116">
        <f>+R24*各種係数!F23</f>
        <v>0</v>
      </c>
      <c r="U24" s="116">
        <f t="shared" si="2"/>
        <v>0</v>
      </c>
      <c r="V24" s="116">
        <f t="shared" si="3"/>
        <v>0</v>
      </c>
      <c r="W24" s="116">
        <f t="shared" si="4"/>
        <v>0</v>
      </c>
      <c r="X24" s="116">
        <f>+D24*各種係数!H23*各種係数!$L$5</f>
        <v>0</v>
      </c>
      <c r="Y24" s="116">
        <f>+J24*各種係数!H23*各種係数!$L$5</f>
        <v>0</v>
      </c>
      <c r="Z24" s="116">
        <f>+R24*各種係数!H23*各種係数!$L$5</f>
        <v>0</v>
      </c>
      <c r="AA24" s="116">
        <f t="shared" si="5"/>
        <v>0</v>
      </c>
      <c r="AB24" s="116">
        <f>+D24*各種係数!I23*各種係数!$L$5</f>
        <v>0</v>
      </c>
      <c r="AC24" s="116">
        <f>+J24*各種係数!I23*各種係数!$L$5</f>
        <v>0</v>
      </c>
      <c r="AD24" s="116">
        <f>+R24*各種係数!I23*各種係数!$L$5</f>
        <v>0</v>
      </c>
      <c r="AE24" s="116">
        <f t="shared" si="6"/>
        <v>0</v>
      </c>
    </row>
    <row r="25" spans="1:31" x14ac:dyDescent="0.15">
      <c r="A25" s="82">
        <v>46</v>
      </c>
      <c r="B25" s="56" t="s">
        <v>20</v>
      </c>
      <c r="C25" s="114">
        <f>データ入力表!E34</f>
        <v>0</v>
      </c>
      <c r="D25" s="114">
        <f t="shared" si="0"/>
        <v>0</v>
      </c>
      <c r="E25" s="114">
        <f>+$D25*各種係数!E24</f>
        <v>0</v>
      </c>
      <c r="F25" s="114">
        <f>+$D25*各種係数!F24</f>
        <v>0</v>
      </c>
      <c r="G25" s="114"/>
      <c r="H25" s="114">
        <f>生産増加の計算シート!AM24</f>
        <v>0</v>
      </c>
      <c r="I25" s="114"/>
      <c r="J25" s="114">
        <f t="shared" si="1"/>
        <v>0</v>
      </c>
      <c r="K25" s="114">
        <f>+J25*各種係数!E24</f>
        <v>0</v>
      </c>
      <c r="L25" s="114">
        <f>+J25*各種係数!F24</f>
        <v>0</v>
      </c>
      <c r="M25" s="114"/>
      <c r="N25" s="114"/>
      <c r="O25" s="114">
        <f>+$N$41*各種係数!G24</f>
        <v>0</v>
      </c>
      <c r="P25" s="114">
        <f>+O25*各種係数!D24</f>
        <v>0</v>
      </c>
      <c r="Q25" s="114">
        <f>+O25*各種係数!C24</f>
        <v>0</v>
      </c>
      <c r="R25" s="114">
        <v>0</v>
      </c>
      <c r="S25" s="114">
        <f>+R25*各種係数!E24</f>
        <v>0</v>
      </c>
      <c r="T25" s="114">
        <f>+R25*各種係数!F24</f>
        <v>0</v>
      </c>
      <c r="U25" s="114">
        <f t="shared" si="2"/>
        <v>0</v>
      </c>
      <c r="V25" s="114">
        <f t="shared" si="3"/>
        <v>0</v>
      </c>
      <c r="W25" s="114">
        <f t="shared" si="4"/>
        <v>0</v>
      </c>
      <c r="X25" s="114">
        <f>+D25*各種係数!H24*各種係数!$L$5</f>
        <v>0</v>
      </c>
      <c r="Y25" s="114">
        <f>+J25*各種係数!H24*各種係数!$L$5</f>
        <v>0</v>
      </c>
      <c r="Z25" s="114">
        <f>+R25*各種係数!H24*各種係数!$L$5</f>
        <v>0</v>
      </c>
      <c r="AA25" s="114">
        <f t="shared" si="5"/>
        <v>0</v>
      </c>
      <c r="AB25" s="114">
        <f>+D25*各種係数!I24*各種係数!$L$5</f>
        <v>0</v>
      </c>
      <c r="AC25" s="114">
        <f>+J25*各種係数!I24*各種係数!$L$5</f>
        <v>0</v>
      </c>
      <c r="AD25" s="114">
        <f>+R25*各種係数!I24*各種係数!$L$5</f>
        <v>0</v>
      </c>
      <c r="AE25" s="114">
        <f t="shared" si="6"/>
        <v>0</v>
      </c>
    </row>
    <row r="26" spans="1:31" x14ac:dyDescent="0.15">
      <c r="A26" s="82">
        <v>47</v>
      </c>
      <c r="B26" s="56" t="s">
        <v>187</v>
      </c>
      <c r="C26" s="114">
        <f>データ入力表!E35</f>
        <v>0</v>
      </c>
      <c r="D26" s="114">
        <f t="shared" si="0"/>
        <v>0</v>
      </c>
      <c r="E26" s="114">
        <f>+$D26*各種係数!E25</f>
        <v>0</v>
      </c>
      <c r="F26" s="114">
        <f>+$D26*各種係数!F25</f>
        <v>0</v>
      </c>
      <c r="G26" s="114"/>
      <c r="H26" s="114">
        <f>生産増加の計算シート!AM25</f>
        <v>0</v>
      </c>
      <c r="I26" s="114"/>
      <c r="J26" s="114">
        <f t="shared" si="1"/>
        <v>0</v>
      </c>
      <c r="K26" s="114">
        <f>+J26*各種係数!E25</f>
        <v>0</v>
      </c>
      <c r="L26" s="114">
        <f>+J26*各種係数!F25</f>
        <v>0</v>
      </c>
      <c r="M26" s="114"/>
      <c r="N26" s="114"/>
      <c r="O26" s="114">
        <f>+$N$41*各種係数!G25</f>
        <v>0</v>
      </c>
      <c r="P26" s="114">
        <f>+O26*各種係数!D25</f>
        <v>0</v>
      </c>
      <c r="Q26" s="114">
        <f>+O26*各種係数!C25</f>
        <v>0</v>
      </c>
      <c r="R26" s="114">
        <v>0</v>
      </c>
      <c r="S26" s="114">
        <f>+R26*各種係数!E25</f>
        <v>0</v>
      </c>
      <c r="T26" s="114">
        <f>+R26*各種係数!F25</f>
        <v>0</v>
      </c>
      <c r="U26" s="114">
        <f t="shared" si="2"/>
        <v>0</v>
      </c>
      <c r="V26" s="114">
        <f t="shared" si="3"/>
        <v>0</v>
      </c>
      <c r="W26" s="114">
        <f t="shared" si="4"/>
        <v>0</v>
      </c>
      <c r="X26" s="114">
        <f>+D26*各種係数!H25*各種係数!$L$5</f>
        <v>0</v>
      </c>
      <c r="Y26" s="114">
        <f>+J26*各種係数!H25*各種係数!$L$5</f>
        <v>0</v>
      </c>
      <c r="Z26" s="114">
        <f>+R26*各種係数!H25*各種係数!$L$5</f>
        <v>0</v>
      </c>
      <c r="AA26" s="114">
        <f t="shared" si="5"/>
        <v>0</v>
      </c>
      <c r="AB26" s="114">
        <f>+D26*各種係数!I25*各種係数!$L$5</f>
        <v>0</v>
      </c>
      <c r="AC26" s="114">
        <f>+J26*各種係数!I25*各種係数!$L$5</f>
        <v>0</v>
      </c>
      <c r="AD26" s="114">
        <f>+R26*各種係数!I25*各種係数!$L$5</f>
        <v>0</v>
      </c>
      <c r="AE26" s="114">
        <f t="shared" si="6"/>
        <v>0</v>
      </c>
    </row>
    <row r="27" spans="1:31" x14ac:dyDescent="0.15">
      <c r="A27" s="82">
        <v>48</v>
      </c>
      <c r="B27" s="56" t="s">
        <v>188</v>
      </c>
      <c r="C27" s="114">
        <f>データ入力表!E36</f>
        <v>0</v>
      </c>
      <c r="D27" s="114">
        <f t="shared" si="0"/>
        <v>0</v>
      </c>
      <c r="E27" s="114">
        <f>+$D27*各種係数!E26</f>
        <v>0</v>
      </c>
      <c r="F27" s="114">
        <f>+$D27*各種係数!F26</f>
        <v>0</v>
      </c>
      <c r="G27" s="114"/>
      <c r="H27" s="114">
        <f>生産増加の計算シート!AM26</f>
        <v>0</v>
      </c>
      <c r="I27" s="114"/>
      <c r="J27" s="114">
        <f t="shared" si="1"/>
        <v>0</v>
      </c>
      <c r="K27" s="114">
        <f>+J27*各種係数!E26</f>
        <v>0</v>
      </c>
      <c r="L27" s="114">
        <f>+J27*各種係数!F26</f>
        <v>0</v>
      </c>
      <c r="M27" s="114"/>
      <c r="N27" s="114"/>
      <c r="O27" s="114">
        <f>+$N$41*各種係数!G26</f>
        <v>0</v>
      </c>
      <c r="P27" s="114">
        <f>+O27*各種係数!D26</f>
        <v>0</v>
      </c>
      <c r="Q27" s="114">
        <f>+O27*各種係数!C26</f>
        <v>0</v>
      </c>
      <c r="R27" s="114">
        <v>0</v>
      </c>
      <c r="S27" s="114">
        <f>+R27*各種係数!E26</f>
        <v>0</v>
      </c>
      <c r="T27" s="114">
        <f>+R27*各種係数!F26</f>
        <v>0</v>
      </c>
      <c r="U27" s="114">
        <f t="shared" si="2"/>
        <v>0</v>
      </c>
      <c r="V27" s="114">
        <f t="shared" si="3"/>
        <v>0</v>
      </c>
      <c r="W27" s="114">
        <f t="shared" si="4"/>
        <v>0</v>
      </c>
      <c r="X27" s="114">
        <f>+D27*各種係数!H26*各種係数!$L$5</f>
        <v>0</v>
      </c>
      <c r="Y27" s="114">
        <f>+J27*各種係数!H26*各種係数!$L$5</f>
        <v>0</v>
      </c>
      <c r="Z27" s="114">
        <f>+R27*各種係数!H26*各種係数!$L$5</f>
        <v>0</v>
      </c>
      <c r="AA27" s="114">
        <f t="shared" si="5"/>
        <v>0</v>
      </c>
      <c r="AB27" s="114">
        <f>+D27*各種係数!I26*各種係数!$L$5</f>
        <v>0</v>
      </c>
      <c r="AC27" s="114">
        <f>+J27*各種係数!I26*各種係数!$L$5</f>
        <v>0</v>
      </c>
      <c r="AD27" s="114">
        <f>+R27*各種係数!I26*各種係数!$L$5</f>
        <v>0</v>
      </c>
      <c r="AE27" s="114">
        <f t="shared" si="6"/>
        <v>0</v>
      </c>
    </row>
    <row r="28" spans="1:31" x14ac:dyDescent="0.15">
      <c r="A28" s="82">
        <v>51</v>
      </c>
      <c r="B28" s="56" t="s">
        <v>21</v>
      </c>
      <c r="C28" s="114">
        <f>データ入力表!E37</f>
        <v>0</v>
      </c>
      <c r="D28" s="114">
        <f t="shared" si="0"/>
        <v>0</v>
      </c>
      <c r="E28" s="114">
        <f>+$D28*各種係数!E27</f>
        <v>0</v>
      </c>
      <c r="F28" s="114">
        <f>+$D28*各種係数!F27</f>
        <v>0</v>
      </c>
      <c r="G28" s="114"/>
      <c r="H28" s="114">
        <f>生産増加の計算シート!AM27</f>
        <v>0</v>
      </c>
      <c r="I28" s="114"/>
      <c r="J28" s="114">
        <f t="shared" si="1"/>
        <v>0</v>
      </c>
      <c r="K28" s="114">
        <f>+J28*各種係数!E27</f>
        <v>0</v>
      </c>
      <c r="L28" s="114">
        <f>+J28*各種係数!F27</f>
        <v>0</v>
      </c>
      <c r="M28" s="114"/>
      <c r="N28" s="114"/>
      <c r="O28" s="114">
        <f>+$N$41*各種係数!G27</f>
        <v>0</v>
      </c>
      <c r="P28" s="114">
        <f>+O28*各種係数!D27</f>
        <v>0</v>
      </c>
      <c r="Q28" s="114">
        <f>+O28*各種係数!C27</f>
        <v>0</v>
      </c>
      <c r="R28" s="114">
        <v>0</v>
      </c>
      <c r="S28" s="114">
        <f>+R28*各種係数!E27</f>
        <v>0</v>
      </c>
      <c r="T28" s="114">
        <f>+R28*各種係数!F27</f>
        <v>0</v>
      </c>
      <c r="U28" s="114">
        <f t="shared" si="2"/>
        <v>0</v>
      </c>
      <c r="V28" s="114">
        <f t="shared" si="3"/>
        <v>0</v>
      </c>
      <c r="W28" s="114">
        <f t="shared" si="4"/>
        <v>0</v>
      </c>
      <c r="X28" s="114">
        <f>+D28*各種係数!H27*各種係数!$L$5</f>
        <v>0</v>
      </c>
      <c r="Y28" s="114">
        <f>+J28*各種係数!H27*各種係数!$L$5</f>
        <v>0</v>
      </c>
      <c r="Z28" s="114">
        <f>+R28*各種係数!H27*各種係数!$L$5</f>
        <v>0</v>
      </c>
      <c r="AA28" s="114">
        <f t="shared" si="5"/>
        <v>0</v>
      </c>
      <c r="AB28" s="114">
        <f>+D28*各種係数!I27*各種係数!$L$5</f>
        <v>0</v>
      </c>
      <c r="AC28" s="114">
        <f>+J28*各種係数!I27*各種係数!$L$5</f>
        <v>0</v>
      </c>
      <c r="AD28" s="114">
        <f>+R28*各種係数!I27*各種係数!$L$5</f>
        <v>0</v>
      </c>
      <c r="AE28" s="114">
        <f t="shared" si="6"/>
        <v>0</v>
      </c>
    </row>
    <row r="29" spans="1:31" x14ac:dyDescent="0.15">
      <c r="A29" s="82">
        <v>53</v>
      </c>
      <c r="B29" s="56" t="s">
        <v>22</v>
      </c>
      <c r="C29" s="114">
        <f>データ入力表!E38</f>
        <v>0</v>
      </c>
      <c r="D29" s="114">
        <f t="shared" si="0"/>
        <v>0</v>
      </c>
      <c r="E29" s="114">
        <f>+$D29*各種係数!E28</f>
        <v>0</v>
      </c>
      <c r="F29" s="114">
        <f>+$D29*各種係数!F28</f>
        <v>0</v>
      </c>
      <c r="G29" s="114"/>
      <c r="H29" s="114">
        <f>生産増加の計算シート!AM28</f>
        <v>0</v>
      </c>
      <c r="I29" s="114"/>
      <c r="J29" s="114">
        <f t="shared" si="1"/>
        <v>0</v>
      </c>
      <c r="K29" s="114">
        <f>+J29*各種係数!E28</f>
        <v>0</v>
      </c>
      <c r="L29" s="114">
        <f>+J29*各種係数!F28</f>
        <v>0</v>
      </c>
      <c r="M29" s="114"/>
      <c r="N29" s="114"/>
      <c r="O29" s="114">
        <f>+$N$41*各種係数!G28</f>
        <v>0</v>
      </c>
      <c r="P29" s="114">
        <f>+O29*各種係数!D28</f>
        <v>0</v>
      </c>
      <c r="Q29" s="114">
        <f>+O29*各種係数!C28</f>
        <v>0</v>
      </c>
      <c r="R29" s="114">
        <v>0</v>
      </c>
      <c r="S29" s="114">
        <f>+R29*各種係数!E28</f>
        <v>0</v>
      </c>
      <c r="T29" s="114">
        <f>+R29*各種係数!F28</f>
        <v>0</v>
      </c>
      <c r="U29" s="114">
        <f t="shared" si="2"/>
        <v>0</v>
      </c>
      <c r="V29" s="114">
        <f t="shared" si="3"/>
        <v>0</v>
      </c>
      <c r="W29" s="114">
        <f t="shared" si="4"/>
        <v>0</v>
      </c>
      <c r="X29" s="114">
        <f>+D29*各種係数!H28*各種係数!$L$5</f>
        <v>0</v>
      </c>
      <c r="Y29" s="114">
        <f>+J29*各種係数!H28*各種係数!$L$5</f>
        <v>0</v>
      </c>
      <c r="Z29" s="114">
        <f>+R29*各種係数!H28*各種係数!$L$5</f>
        <v>0</v>
      </c>
      <c r="AA29" s="114">
        <f t="shared" si="5"/>
        <v>0</v>
      </c>
      <c r="AB29" s="114">
        <f>+D29*各種係数!I28*各種係数!$L$5</f>
        <v>0</v>
      </c>
      <c r="AC29" s="114">
        <f>+J29*各種係数!I28*各種係数!$L$5</f>
        <v>0</v>
      </c>
      <c r="AD29" s="114">
        <f>+R29*各種係数!I28*各種係数!$L$5</f>
        <v>0</v>
      </c>
      <c r="AE29" s="114">
        <f t="shared" si="6"/>
        <v>0</v>
      </c>
    </row>
    <row r="30" spans="1:31" x14ac:dyDescent="0.15">
      <c r="A30" s="83">
        <v>55</v>
      </c>
      <c r="B30" s="57" t="s">
        <v>23</v>
      </c>
      <c r="C30" s="115">
        <f>データ入力表!E39</f>
        <v>0</v>
      </c>
      <c r="D30" s="115">
        <f t="shared" si="0"/>
        <v>0</v>
      </c>
      <c r="E30" s="115">
        <f>+$D30*各種係数!E29</f>
        <v>0</v>
      </c>
      <c r="F30" s="115">
        <f>+$D30*各種係数!F29</f>
        <v>0</v>
      </c>
      <c r="G30" s="115"/>
      <c r="H30" s="115">
        <f>生産増加の計算シート!AM29</f>
        <v>0</v>
      </c>
      <c r="I30" s="115"/>
      <c r="J30" s="115">
        <f t="shared" si="1"/>
        <v>0</v>
      </c>
      <c r="K30" s="115">
        <f>+J30*各種係数!E29</f>
        <v>0</v>
      </c>
      <c r="L30" s="115">
        <f>+J30*各種係数!F29</f>
        <v>0</v>
      </c>
      <c r="M30" s="115"/>
      <c r="N30" s="115"/>
      <c r="O30" s="115">
        <f>+$N$41*各種係数!G29</f>
        <v>0</v>
      </c>
      <c r="P30" s="115">
        <f>+O30*各種係数!D29</f>
        <v>0</v>
      </c>
      <c r="Q30" s="115">
        <f>+O30*各種係数!C29</f>
        <v>0</v>
      </c>
      <c r="R30" s="115">
        <v>0</v>
      </c>
      <c r="S30" s="115">
        <f>+R30*各種係数!E29</f>
        <v>0</v>
      </c>
      <c r="T30" s="115">
        <f>+R30*各種係数!F29</f>
        <v>0</v>
      </c>
      <c r="U30" s="115">
        <f t="shared" si="2"/>
        <v>0</v>
      </c>
      <c r="V30" s="115">
        <f t="shared" si="3"/>
        <v>0</v>
      </c>
      <c r="W30" s="115">
        <f t="shared" si="4"/>
        <v>0</v>
      </c>
      <c r="X30" s="115">
        <f>+D30*各種係数!H29*各種係数!$L$5</f>
        <v>0</v>
      </c>
      <c r="Y30" s="115">
        <f>+J30*各種係数!H29*各種係数!$L$5</f>
        <v>0</v>
      </c>
      <c r="Z30" s="115">
        <f>+R30*各種係数!H29*各種係数!$L$5</f>
        <v>0</v>
      </c>
      <c r="AA30" s="115">
        <f t="shared" si="5"/>
        <v>0</v>
      </c>
      <c r="AB30" s="115">
        <f>+D30*各種係数!I29*各種係数!$L$5</f>
        <v>0</v>
      </c>
      <c r="AC30" s="115">
        <f>+J30*各種係数!I29*各種係数!$L$5</f>
        <v>0</v>
      </c>
      <c r="AD30" s="115">
        <f>+R30*各種係数!I29*各種係数!$L$5</f>
        <v>0</v>
      </c>
      <c r="AE30" s="115">
        <f t="shared" si="6"/>
        <v>0</v>
      </c>
    </row>
    <row r="31" spans="1:31" x14ac:dyDescent="0.15">
      <c r="A31" s="82">
        <v>57</v>
      </c>
      <c r="B31" s="56" t="s">
        <v>197</v>
      </c>
      <c r="C31" s="114">
        <f>データ入力表!E40</f>
        <v>0</v>
      </c>
      <c r="D31" s="114">
        <f t="shared" si="0"/>
        <v>0</v>
      </c>
      <c r="E31" s="114">
        <f>+$D31*各種係数!E30</f>
        <v>0</v>
      </c>
      <c r="F31" s="114">
        <f>+$D31*各種係数!F30</f>
        <v>0</v>
      </c>
      <c r="G31" s="114"/>
      <c r="H31" s="114">
        <f>生産増加の計算シート!AM30</f>
        <v>0</v>
      </c>
      <c r="I31" s="114"/>
      <c r="J31" s="114">
        <f t="shared" si="1"/>
        <v>0</v>
      </c>
      <c r="K31" s="114">
        <f>+J31*各種係数!E30</f>
        <v>0</v>
      </c>
      <c r="L31" s="114">
        <f>+J31*各種係数!F30</f>
        <v>0</v>
      </c>
      <c r="M31" s="114"/>
      <c r="N31" s="114"/>
      <c r="O31" s="114">
        <f>+$N$41*各種係数!G30</f>
        <v>0</v>
      </c>
      <c r="P31" s="114">
        <f>+O31*各種係数!D30</f>
        <v>0</v>
      </c>
      <c r="Q31" s="114">
        <f>+O31*各種係数!C30</f>
        <v>0</v>
      </c>
      <c r="R31" s="114">
        <v>0</v>
      </c>
      <c r="S31" s="114">
        <f>+R31*各種係数!E30</f>
        <v>0</v>
      </c>
      <c r="T31" s="114">
        <f>+R31*各種係数!F30</f>
        <v>0</v>
      </c>
      <c r="U31" s="114">
        <f t="shared" si="2"/>
        <v>0</v>
      </c>
      <c r="V31" s="114">
        <f t="shared" si="3"/>
        <v>0</v>
      </c>
      <c r="W31" s="114">
        <f t="shared" si="4"/>
        <v>0</v>
      </c>
      <c r="X31" s="114">
        <f>+D31*各種係数!H30*各種係数!$L$5</f>
        <v>0</v>
      </c>
      <c r="Y31" s="114">
        <f>+J31*各種係数!H30*各種係数!$L$5</f>
        <v>0</v>
      </c>
      <c r="Z31" s="114">
        <f>+R31*各種係数!H30*各種係数!$L$5</f>
        <v>0</v>
      </c>
      <c r="AA31" s="114">
        <f t="shared" si="5"/>
        <v>0</v>
      </c>
      <c r="AB31" s="114">
        <f>+D31*各種係数!I30*各種係数!$L$5</f>
        <v>0</v>
      </c>
      <c r="AC31" s="114">
        <f>+J31*各種係数!I30*各種係数!$L$5</f>
        <v>0</v>
      </c>
      <c r="AD31" s="114">
        <f>+R31*各種係数!I30*各種係数!$L$5</f>
        <v>0</v>
      </c>
      <c r="AE31" s="114">
        <f t="shared" si="6"/>
        <v>0</v>
      </c>
    </row>
    <row r="32" spans="1:31" x14ac:dyDescent="0.15">
      <c r="A32" s="82">
        <v>59</v>
      </c>
      <c r="B32" s="56" t="s">
        <v>25</v>
      </c>
      <c r="C32" s="114">
        <f>データ入力表!E41</f>
        <v>0</v>
      </c>
      <c r="D32" s="114">
        <f t="shared" si="0"/>
        <v>0</v>
      </c>
      <c r="E32" s="114">
        <f>+$D32*各種係数!E31</f>
        <v>0</v>
      </c>
      <c r="F32" s="114">
        <f>+$D32*各種係数!F31</f>
        <v>0</v>
      </c>
      <c r="G32" s="114"/>
      <c r="H32" s="114">
        <f>生産増加の計算シート!AM31</f>
        <v>0</v>
      </c>
      <c r="I32" s="114"/>
      <c r="J32" s="114">
        <f t="shared" si="1"/>
        <v>0</v>
      </c>
      <c r="K32" s="114">
        <f>+J32*各種係数!E31</f>
        <v>0</v>
      </c>
      <c r="L32" s="114">
        <f>+J32*各種係数!F31</f>
        <v>0</v>
      </c>
      <c r="M32" s="114"/>
      <c r="N32" s="114"/>
      <c r="O32" s="114">
        <f>+$N$41*各種係数!G31</f>
        <v>0</v>
      </c>
      <c r="P32" s="114">
        <f>+O32*各種係数!D31</f>
        <v>0</v>
      </c>
      <c r="Q32" s="114">
        <f>+O32*各種係数!C31</f>
        <v>0</v>
      </c>
      <c r="R32" s="114">
        <v>0</v>
      </c>
      <c r="S32" s="114">
        <f>+R32*各種係数!E31</f>
        <v>0</v>
      </c>
      <c r="T32" s="114">
        <f>+R32*各種係数!F31</f>
        <v>0</v>
      </c>
      <c r="U32" s="114">
        <f t="shared" si="2"/>
        <v>0</v>
      </c>
      <c r="V32" s="114">
        <f t="shared" si="3"/>
        <v>0</v>
      </c>
      <c r="W32" s="114">
        <f t="shared" si="4"/>
        <v>0</v>
      </c>
      <c r="X32" s="114">
        <f>+D32*各種係数!H31*各種係数!$L$5</f>
        <v>0</v>
      </c>
      <c r="Y32" s="114">
        <f>+J32*各種係数!H31*各種係数!$L$5</f>
        <v>0</v>
      </c>
      <c r="Z32" s="114">
        <f>+R32*各種係数!H31*各種係数!$L$5</f>
        <v>0</v>
      </c>
      <c r="AA32" s="114">
        <f t="shared" si="5"/>
        <v>0</v>
      </c>
      <c r="AB32" s="114">
        <f>+D32*各種係数!I31*各種係数!$L$5</f>
        <v>0</v>
      </c>
      <c r="AC32" s="114">
        <f>+J32*各種係数!I31*各種係数!$L$5</f>
        <v>0</v>
      </c>
      <c r="AD32" s="114">
        <f>+R32*各種係数!I31*各種係数!$L$5</f>
        <v>0</v>
      </c>
      <c r="AE32" s="114">
        <f t="shared" si="6"/>
        <v>0</v>
      </c>
    </row>
    <row r="33" spans="1:31" x14ac:dyDescent="0.15">
      <c r="A33" s="82">
        <v>61</v>
      </c>
      <c r="B33" s="56" t="s">
        <v>26</v>
      </c>
      <c r="C33" s="114">
        <f>データ入力表!E42</f>
        <v>0</v>
      </c>
      <c r="D33" s="114">
        <f t="shared" si="0"/>
        <v>0</v>
      </c>
      <c r="E33" s="114">
        <f>+$D33*各種係数!E32</f>
        <v>0</v>
      </c>
      <c r="F33" s="114">
        <f>+$D33*各種係数!F32</f>
        <v>0</v>
      </c>
      <c r="G33" s="114"/>
      <c r="H33" s="114">
        <f>生産増加の計算シート!AM32</f>
        <v>0</v>
      </c>
      <c r="I33" s="114"/>
      <c r="J33" s="114">
        <f t="shared" si="1"/>
        <v>0</v>
      </c>
      <c r="K33" s="114">
        <f>+J33*各種係数!E32</f>
        <v>0</v>
      </c>
      <c r="L33" s="114">
        <f>+J33*各種係数!F32</f>
        <v>0</v>
      </c>
      <c r="M33" s="114"/>
      <c r="N33" s="114"/>
      <c r="O33" s="114">
        <f>+$N$41*各種係数!G32</f>
        <v>0</v>
      </c>
      <c r="P33" s="114">
        <f>+O33*各種係数!D32</f>
        <v>0</v>
      </c>
      <c r="Q33" s="114">
        <f>+O33*各種係数!C32</f>
        <v>0</v>
      </c>
      <c r="R33" s="114">
        <v>0</v>
      </c>
      <c r="S33" s="114">
        <f>+R33*各種係数!E32</f>
        <v>0</v>
      </c>
      <c r="T33" s="114">
        <f>+R33*各種係数!F32</f>
        <v>0</v>
      </c>
      <c r="U33" s="114">
        <f t="shared" si="2"/>
        <v>0</v>
      </c>
      <c r="V33" s="114">
        <f t="shared" si="3"/>
        <v>0</v>
      </c>
      <c r="W33" s="114">
        <f t="shared" si="4"/>
        <v>0</v>
      </c>
      <c r="X33" s="114">
        <f>+D33*各種係数!H32*各種係数!$L$5</f>
        <v>0</v>
      </c>
      <c r="Y33" s="114">
        <f>+J33*各種係数!H32*各種係数!$L$5</f>
        <v>0</v>
      </c>
      <c r="Z33" s="114">
        <f>+R33*各種係数!H32*各種係数!$L$5</f>
        <v>0</v>
      </c>
      <c r="AA33" s="114">
        <f t="shared" si="5"/>
        <v>0</v>
      </c>
      <c r="AB33" s="114">
        <f>+D33*各種係数!I32*各種係数!$L$5</f>
        <v>0</v>
      </c>
      <c r="AC33" s="114">
        <f>+J33*各種係数!I32*各種係数!$L$5</f>
        <v>0</v>
      </c>
      <c r="AD33" s="114">
        <f>+R33*各種係数!I32*各種係数!$L$5</f>
        <v>0</v>
      </c>
      <c r="AE33" s="114">
        <f t="shared" si="6"/>
        <v>0</v>
      </c>
    </row>
    <row r="34" spans="1:31" x14ac:dyDescent="0.15">
      <c r="A34" s="84">
        <v>63</v>
      </c>
      <c r="B34" s="58" t="s">
        <v>27</v>
      </c>
      <c r="C34" s="116">
        <f>データ入力表!E43</f>
        <v>0</v>
      </c>
      <c r="D34" s="116">
        <f t="shared" si="0"/>
        <v>0</v>
      </c>
      <c r="E34" s="116">
        <f>+$D34*各種係数!E33</f>
        <v>0</v>
      </c>
      <c r="F34" s="116">
        <f>+$D34*各種係数!F33</f>
        <v>0</v>
      </c>
      <c r="G34" s="116"/>
      <c r="H34" s="116">
        <f>生産増加の計算シート!AM33</f>
        <v>0</v>
      </c>
      <c r="I34" s="116"/>
      <c r="J34" s="116">
        <f t="shared" si="1"/>
        <v>0</v>
      </c>
      <c r="K34" s="116">
        <f>+J34*各種係数!E33</f>
        <v>0</v>
      </c>
      <c r="L34" s="116">
        <f>+J34*各種係数!F33</f>
        <v>0</v>
      </c>
      <c r="M34" s="116"/>
      <c r="N34" s="116"/>
      <c r="O34" s="116">
        <f>+$N$41*各種係数!G33</f>
        <v>0</v>
      </c>
      <c r="P34" s="116">
        <f>+O34*各種係数!D33</f>
        <v>0</v>
      </c>
      <c r="Q34" s="116">
        <f>+O34*各種係数!C33</f>
        <v>0</v>
      </c>
      <c r="R34" s="116">
        <v>0</v>
      </c>
      <c r="S34" s="116">
        <f>+R34*各種係数!E33</f>
        <v>0</v>
      </c>
      <c r="T34" s="116">
        <f>+R34*各種係数!F33</f>
        <v>0</v>
      </c>
      <c r="U34" s="116">
        <f t="shared" si="2"/>
        <v>0</v>
      </c>
      <c r="V34" s="116">
        <f t="shared" si="3"/>
        <v>0</v>
      </c>
      <c r="W34" s="116">
        <f t="shared" si="4"/>
        <v>0</v>
      </c>
      <c r="X34" s="116">
        <f>+D34*各種係数!H33*各種係数!$L$5</f>
        <v>0</v>
      </c>
      <c r="Y34" s="116">
        <f>+J34*各種係数!H33*各種係数!$L$5</f>
        <v>0</v>
      </c>
      <c r="Z34" s="116">
        <f>+R34*各種係数!H33*各種係数!$L$5</f>
        <v>0</v>
      </c>
      <c r="AA34" s="116">
        <f t="shared" si="5"/>
        <v>0</v>
      </c>
      <c r="AB34" s="116">
        <f>+D34*各種係数!I33*各種係数!$L$5</f>
        <v>0</v>
      </c>
      <c r="AC34" s="116">
        <f>+J34*各種係数!I33*各種係数!$L$5</f>
        <v>0</v>
      </c>
      <c r="AD34" s="116">
        <f>+R34*各種係数!I33*各種係数!$L$5</f>
        <v>0</v>
      </c>
      <c r="AE34" s="116">
        <f t="shared" si="6"/>
        <v>0</v>
      </c>
    </row>
    <row r="35" spans="1:31" x14ac:dyDescent="0.15">
      <c r="A35" s="83">
        <v>64</v>
      </c>
      <c r="B35" s="57" t="s">
        <v>191</v>
      </c>
      <c r="C35" s="115">
        <f>データ入力表!E44</f>
        <v>0</v>
      </c>
      <c r="D35" s="115">
        <f t="shared" si="0"/>
        <v>0</v>
      </c>
      <c r="E35" s="115">
        <f>+$D35*各種係数!E34</f>
        <v>0</v>
      </c>
      <c r="F35" s="115">
        <f>+$D35*各種係数!F34</f>
        <v>0</v>
      </c>
      <c r="G35" s="115"/>
      <c r="H35" s="115">
        <f>生産増加の計算シート!AM34</f>
        <v>0</v>
      </c>
      <c r="I35" s="115"/>
      <c r="J35" s="115">
        <f t="shared" si="1"/>
        <v>0</v>
      </c>
      <c r="K35" s="115">
        <f>+J35*各種係数!E34</f>
        <v>0</v>
      </c>
      <c r="L35" s="115">
        <f>+J35*各種係数!F34</f>
        <v>0</v>
      </c>
      <c r="M35" s="115"/>
      <c r="N35" s="115"/>
      <c r="O35" s="115">
        <f>+$N$41*各種係数!G34</f>
        <v>0</v>
      </c>
      <c r="P35" s="115">
        <f>+O35*各種係数!D34</f>
        <v>0</v>
      </c>
      <c r="Q35" s="115">
        <f>+O35*各種係数!C34</f>
        <v>0</v>
      </c>
      <c r="R35" s="115">
        <v>0</v>
      </c>
      <c r="S35" s="115">
        <f>+R35*各種係数!E34</f>
        <v>0</v>
      </c>
      <c r="T35" s="115">
        <f>+R35*各種係数!F34</f>
        <v>0</v>
      </c>
      <c r="U35" s="115">
        <f t="shared" si="2"/>
        <v>0</v>
      </c>
      <c r="V35" s="115">
        <f t="shared" si="3"/>
        <v>0</v>
      </c>
      <c r="W35" s="115">
        <f t="shared" si="4"/>
        <v>0</v>
      </c>
      <c r="X35" s="115">
        <f>+D35*各種係数!H34*各種係数!$L$5</f>
        <v>0</v>
      </c>
      <c r="Y35" s="115">
        <f>+J35*各種係数!H34*各種係数!$L$5</f>
        <v>0</v>
      </c>
      <c r="Z35" s="115">
        <f>+R35*各種係数!H34*各種係数!$L$5</f>
        <v>0</v>
      </c>
      <c r="AA35" s="115">
        <f t="shared" si="5"/>
        <v>0</v>
      </c>
      <c r="AB35" s="115">
        <f>+D35*各種係数!I34*各種係数!$L$5</f>
        <v>0</v>
      </c>
      <c r="AC35" s="115">
        <f>+J35*各種係数!I34*各種係数!$L$5</f>
        <v>0</v>
      </c>
      <c r="AD35" s="115">
        <f>+R35*各種係数!I34*各種係数!$L$5</f>
        <v>0</v>
      </c>
      <c r="AE35" s="115">
        <f t="shared" si="6"/>
        <v>0</v>
      </c>
    </row>
    <row r="36" spans="1:31" x14ac:dyDescent="0.15">
      <c r="A36" s="82">
        <v>65</v>
      </c>
      <c r="B36" s="56" t="s">
        <v>192</v>
      </c>
      <c r="C36" s="114">
        <f>データ入力表!E45</f>
        <v>0</v>
      </c>
      <c r="D36" s="114">
        <f t="shared" si="0"/>
        <v>0</v>
      </c>
      <c r="E36" s="114">
        <f>+$D36*各種係数!E35</f>
        <v>0</v>
      </c>
      <c r="F36" s="114">
        <f>+$D36*各種係数!F35</f>
        <v>0</v>
      </c>
      <c r="G36" s="114"/>
      <c r="H36" s="114">
        <f>生産増加の計算シート!AM35</f>
        <v>0</v>
      </c>
      <c r="I36" s="114"/>
      <c r="J36" s="114">
        <f t="shared" si="1"/>
        <v>0</v>
      </c>
      <c r="K36" s="114">
        <f>+J36*各種係数!E35</f>
        <v>0</v>
      </c>
      <c r="L36" s="114">
        <f>+J36*各種係数!F35</f>
        <v>0</v>
      </c>
      <c r="M36" s="114"/>
      <c r="N36" s="114"/>
      <c r="O36" s="114">
        <f>+$N$41*各種係数!G35</f>
        <v>0</v>
      </c>
      <c r="P36" s="114">
        <f>+O36*各種係数!D35</f>
        <v>0</v>
      </c>
      <c r="Q36" s="114">
        <f>+O36*各種係数!C35</f>
        <v>0</v>
      </c>
      <c r="R36" s="114">
        <v>0</v>
      </c>
      <c r="S36" s="114">
        <f>+R36*各種係数!E35</f>
        <v>0</v>
      </c>
      <c r="T36" s="114">
        <f>+R36*各種係数!F35</f>
        <v>0</v>
      </c>
      <c r="U36" s="114">
        <f t="shared" si="2"/>
        <v>0</v>
      </c>
      <c r="V36" s="114">
        <f t="shared" si="3"/>
        <v>0</v>
      </c>
      <c r="W36" s="114">
        <f t="shared" si="4"/>
        <v>0</v>
      </c>
      <c r="X36" s="114">
        <f>+D36*各種係数!H35*各種係数!$L$5</f>
        <v>0</v>
      </c>
      <c r="Y36" s="114">
        <f>+J36*各種係数!H35*各種係数!$L$5</f>
        <v>0</v>
      </c>
      <c r="Z36" s="114">
        <f>+R36*各種係数!H35*各種係数!$L$5</f>
        <v>0</v>
      </c>
      <c r="AA36" s="114">
        <f t="shared" si="5"/>
        <v>0</v>
      </c>
      <c r="AB36" s="114">
        <f>+D36*各種係数!I35*各種係数!$L$5</f>
        <v>0</v>
      </c>
      <c r="AC36" s="114">
        <f>+J36*各種係数!I35*各種係数!$L$5</f>
        <v>0</v>
      </c>
      <c r="AD36" s="114">
        <f>+R36*各種係数!I35*各種係数!$L$5</f>
        <v>0</v>
      </c>
      <c r="AE36" s="114">
        <f t="shared" si="6"/>
        <v>0</v>
      </c>
    </row>
    <row r="37" spans="1:31" x14ac:dyDescent="0.15">
      <c r="A37" s="82">
        <v>66</v>
      </c>
      <c r="B37" s="56" t="s">
        <v>28</v>
      </c>
      <c r="C37" s="114">
        <f>データ入力表!E46</f>
        <v>0</v>
      </c>
      <c r="D37" s="114">
        <f t="shared" si="0"/>
        <v>0</v>
      </c>
      <c r="E37" s="114">
        <f>+$D37*各種係数!E36</f>
        <v>0</v>
      </c>
      <c r="F37" s="114">
        <f>+$D37*各種係数!F36</f>
        <v>0</v>
      </c>
      <c r="G37" s="114"/>
      <c r="H37" s="114">
        <f>生産増加の計算シート!AM36</f>
        <v>0</v>
      </c>
      <c r="I37" s="114"/>
      <c r="J37" s="114">
        <f t="shared" si="1"/>
        <v>0</v>
      </c>
      <c r="K37" s="114">
        <f>+J37*各種係数!E36</f>
        <v>0</v>
      </c>
      <c r="L37" s="114">
        <f>+J37*各種係数!F36</f>
        <v>0</v>
      </c>
      <c r="M37" s="114"/>
      <c r="N37" s="114"/>
      <c r="O37" s="114">
        <f>+$N$41*各種係数!G36</f>
        <v>0</v>
      </c>
      <c r="P37" s="114">
        <f>+O37*各種係数!D36</f>
        <v>0</v>
      </c>
      <c r="Q37" s="114">
        <f>+O37*各種係数!C36</f>
        <v>0</v>
      </c>
      <c r="R37" s="114">
        <v>0</v>
      </c>
      <c r="S37" s="114">
        <f>+R37*各種係数!E36</f>
        <v>0</v>
      </c>
      <c r="T37" s="114">
        <f>+R37*各種係数!F36</f>
        <v>0</v>
      </c>
      <c r="U37" s="114">
        <f t="shared" si="2"/>
        <v>0</v>
      </c>
      <c r="V37" s="114">
        <f t="shared" si="3"/>
        <v>0</v>
      </c>
      <c r="W37" s="114">
        <f t="shared" si="4"/>
        <v>0</v>
      </c>
      <c r="X37" s="114">
        <f>+D37*各種係数!H36*各種係数!$L$5</f>
        <v>0</v>
      </c>
      <c r="Y37" s="114">
        <f>+J37*各種係数!H36*各種係数!$L$5</f>
        <v>0</v>
      </c>
      <c r="Z37" s="114">
        <f>+R37*各種係数!H36*各種係数!$L$5</f>
        <v>0</v>
      </c>
      <c r="AA37" s="114">
        <f t="shared" si="5"/>
        <v>0</v>
      </c>
      <c r="AB37" s="114">
        <f>+D37*各種係数!I36*各種係数!$L$5</f>
        <v>0</v>
      </c>
      <c r="AC37" s="114">
        <f>+J37*各種係数!I36*各種係数!$L$5</f>
        <v>0</v>
      </c>
      <c r="AD37" s="114">
        <f>+R37*各種係数!I36*各種係数!$L$5</f>
        <v>0</v>
      </c>
      <c r="AE37" s="114">
        <f t="shared" si="6"/>
        <v>0</v>
      </c>
    </row>
    <row r="38" spans="1:31" x14ac:dyDescent="0.15">
      <c r="A38" s="82">
        <v>67</v>
      </c>
      <c r="B38" s="56" t="s">
        <v>29</v>
      </c>
      <c r="C38" s="114">
        <f>データ入力表!E47</f>
        <v>0</v>
      </c>
      <c r="D38" s="114">
        <f t="shared" si="0"/>
        <v>0</v>
      </c>
      <c r="E38" s="114">
        <f>+$D38*各種係数!E37</f>
        <v>0</v>
      </c>
      <c r="F38" s="114">
        <f>+$D38*各種係数!F37</f>
        <v>0</v>
      </c>
      <c r="G38" s="114"/>
      <c r="H38" s="114">
        <f>生産増加の計算シート!AM37</f>
        <v>0</v>
      </c>
      <c r="I38" s="114"/>
      <c r="J38" s="114">
        <f t="shared" si="1"/>
        <v>0</v>
      </c>
      <c r="K38" s="114">
        <f>+J38*各種係数!E37</f>
        <v>0</v>
      </c>
      <c r="L38" s="114">
        <f>+J38*各種係数!F37</f>
        <v>0</v>
      </c>
      <c r="M38" s="114"/>
      <c r="N38" s="114"/>
      <c r="O38" s="114">
        <f>+$N$41*各種係数!G37</f>
        <v>0</v>
      </c>
      <c r="P38" s="114">
        <f>+O38*各種係数!D37</f>
        <v>0</v>
      </c>
      <c r="Q38" s="114">
        <f>+O38*各種係数!C37</f>
        <v>0</v>
      </c>
      <c r="R38" s="114">
        <v>0</v>
      </c>
      <c r="S38" s="114">
        <f>+R38*各種係数!E37</f>
        <v>0</v>
      </c>
      <c r="T38" s="114">
        <f>+R38*各種係数!F37</f>
        <v>0</v>
      </c>
      <c r="U38" s="114">
        <f t="shared" si="2"/>
        <v>0</v>
      </c>
      <c r="V38" s="114">
        <f t="shared" si="3"/>
        <v>0</v>
      </c>
      <c r="W38" s="114">
        <f t="shared" si="4"/>
        <v>0</v>
      </c>
      <c r="X38" s="114">
        <f>+D38*各種係数!H37*各種係数!$L$5</f>
        <v>0</v>
      </c>
      <c r="Y38" s="114">
        <f>+J38*各種係数!H37*各種係数!$L$5</f>
        <v>0</v>
      </c>
      <c r="Z38" s="114">
        <f>+R38*各種係数!H37*各種係数!$L$5</f>
        <v>0</v>
      </c>
      <c r="AA38" s="114">
        <f t="shared" si="5"/>
        <v>0</v>
      </c>
      <c r="AB38" s="114">
        <f>+D38*各種係数!I37*各種係数!$L$5</f>
        <v>0</v>
      </c>
      <c r="AC38" s="114">
        <f>+J38*各種係数!I37*各種係数!$L$5</f>
        <v>0</v>
      </c>
      <c r="AD38" s="114">
        <f>+R38*各種係数!I37*各種係数!$L$5</f>
        <v>0</v>
      </c>
      <c r="AE38" s="114">
        <f t="shared" si="6"/>
        <v>0</v>
      </c>
    </row>
    <row r="39" spans="1:31" x14ac:dyDescent="0.15">
      <c r="A39" s="84">
        <v>68</v>
      </c>
      <c r="B39" s="58" t="s">
        <v>30</v>
      </c>
      <c r="C39" s="116">
        <f>データ入力表!E48</f>
        <v>0</v>
      </c>
      <c r="D39" s="116">
        <f t="shared" si="0"/>
        <v>0</v>
      </c>
      <c r="E39" s="116">
        <f>+$D39*各種係数!E38</f>
        <v>0</v>
      </c>
      <c r="F39" s="116">
        <f>+$D39*各種係数!F38</f>
        <v>0</v>
      </c>
      <c r="G39" s="116"/>
      <c r="H39" s="116">
        <f>生産増加の計算シート!AM38</f>
        <v>0</v>
      </c>
      <c r="I39" s="116"/>
      <c r="J39" s="116">
        <f t="shared" si="1"/>
        <v>0</v>
      </c>
      <c r="K39" s="116">
        <f>+J39*各種係数!E38</f>
        <v>0</v>
      </c>
      <c r="L39" s="116">
        <f>+J39*各種係数!F38</f>
        <v>0</v>
      </c>
      <c r="M39" s="116"/>
      <c r="N39" s="116"/>
      <c r="O39" s="116">
        <f>+$N$41*各種係数!G38</f>
        <v>0</v>
      </c>
      <c r="P39" s="116">
        <f>+O39*各種係数!D38</f>
        <v>0</v>
      </c>
      <c r="Q39" s="116">
        <f>+O39*各種係数!C38</f>
        <v>0</v>
      </c>
      <c r="R39" s="116">
        <v>0</v>
      </c>
      <c r="S39" s="116">
        <f>+R39*各種係数!E38</f>
        <v>0</v>
      </c>
      <c r="T39" s="116">
        <f>+R39*各種係数!F38</f>
        <v>0</v>
      </c>
      <c r="U39" s="116">
        <f t="shared" si="2"/>
        <v>0</v>
      </c>
      <c r="V39" s="116">
        <f t="shared" si="3"/>
        <v>0</v>
      </c>
      <c r="W39" s="116">
        <f t="shared" si="4"/>
        <v>0</v>
      </c>
      <c r="X39" s="116">
        <f>+D39*各種係数!H38*各種係数!$L$5</f>
        <v>0</v>
      </c>
      <c r="Y39" s="116">
        <f>+J39*各種係数!H38*各種係数!$L$5</f>
        <v>0</v>
      </c>
      <c r="Z39" s="116">
        <f>+R39*各種係数!H38*各種係数!$L$5</f>
        <v>0</v>
      </c>
      <c r="AA39" s="116">
        <f t="shared" si="5"/>
        <v>0</v>
      </c>
      <c r="AB39" s="116">
        <f>+D39*各種係数!I38*各種係数!$L$5</f>
        <v>0</v>
      </c>
      <c r="AC39" s="116">
        <f>+J39*各種係数!I38*各種係数!$L$5</f>
        <v>0</v>
      </c>
      <c r="AD39" s="116">
        <f>+R39*各種係数!I38*各種係数!$L$5</f>
        <v>0</v>
      </c>
      <c r="AE39" s="116">
        <f t="shared" si="6"/>
        <v>0</v>
      </c>
    </row>
    <row r="40" spans="1:31" x14ac:dyDescent="0.15">
      <c r="A40" s="85">
        <v>69</v>
      </c>
      <c r="B40" s="59" t="s">
        <v>31</v>
      </c>
      <c r="C40" s="114">
        <f>データ入力表!E49</f>
        <v>0</v>
      </c>
      <c r="D40" s="114">
        <f t="shared" si="0"/>
        <v>0</v>
      </c>
      <c r="E40" s="114">
        <f>+$D40*各種係数!E39</f>
        <v>0</v>
      </c>
      <c r="F40" s="114">
        <f>+$D40*各種係数!F39</f>
        <v>0</v>
      </c>
      <c r="G40" s="114"/>
      <c r="H40" s="114">
        <f>生産増加の計算シート!AM39</f>
        <v>0</v>
      </c>
      <c r="I40" s="114"/>
      <c r="J40" s="114">
        <f t="shared" si="1"/>
        <v>0</v>
      </c>
      <c r="K40" s="114">
        <f>+J40*各種係数!E39</f>
        <v>0</v>
      </c>
      <c r="L40" s="114">
        <f>+J40*各種係数!F39</f>
        <v>0</v>
      </c>
      <c r="M40" s="114"/>
      <c r="N40" s="114"/>
      <c r="O40" s="114">
        <f>+$N$41*各種係数!G39</f>
        <v>0</v>
      </c>
      <c r="P40" s="114">
        <f>+O40*各種係数!D39</f>
        <v>0</v>
      </c>
      <c r="Q40" s="114">
        <f>+O40*各種係数!C39</f>
        <v>0</v>
      </c>
      <c r="R40" s="114">
        <v>0</v>
      </c>
      <c r="S40" s="114">
        <f>+R40*各種係数!E39</f>
        <v>0</v>
      </c>
      <c r="T40" s="114">
        <f>+R40*各種係数!F39</f>
        <v>0</v>
      </c>
      <c r="U40" s="114">
        <f t="shared" si="2"/>
        <v>0</v>
      </c>
      <c r="V40" s="114">
        <f t="shared" si="3"/>
        <v>0</v>
      </c>
      <c r="W40" s="114">
        <f t="shared" si="4"/>
        <v>0</v>
      </c>
      <c r="X40" s="114">
        <f>+D40*各種係数!H39*各種係数!$L$5</f>
        <v>0</v>
      </c>
      <c r="Y40" s="114">
        <f>+J40*各種係数!H39*各種係数!$L$5</f>
        <v>0</v>
      </c>
      <c r="Z40" s="114">
        <f>+R40*各種係数!H39*各種係数!$L$5</f>
        <v>0</v>
      </c>
      <c r="AA40" s="114">
        <f t="shared" si="5"/>
        <v>0</v>
      </c>
      <c r="AB40" s="114">
        <f>+D40*各種係数!I39*各種係数!$L$5</f>
        <v>0</v>
      </c>
      <c r="AC40" s="114">
        <f>+J40*各種係数!I39*各種係数!$L$5</f>
        <v>0</v>
      </c>
      <c r="AD40" s="114">
        <f>+R40*各種係数!I39*各種係数!$L$5</f>
        <v>0</v>
      </c>
      <c r="AE40" s="114">
        <f t="shared" si="6"/>
        <v>0</v>
      </c>
    </row>
    <row r="41" spans="1:31" x14ac:dyDescent="0.15">
      <c r="A41" s="101"/>
      <c r="B41" s="62" t="s">
        <v>81</v>
      </c>
      <c r="C41" s="117">
        <f>SUM(C5:C40)</f>
        <v>0</v>
      </c>
      <c r="D41" s="117">
        <f t="shared" ref="D41:AE41" si="7">SUM(D5:D40)</f>
        <v>0</v>
      </c>
      <c r="E41" s="117">
        <f t="shared" si="7"/>
        <v>0</v>
      </c>
      <c r="F41" s="117">
        <f t="shared" si="7"/>
        <v>0</v>
      </c>
      <c r="G41" s="117"/>
      <c r="H41" s="117">
        <f>SUM(H5:H40)</f>
        <v>0</v>
      </c>
      <c r="I41" s="117"/>
      <c r="J41" s="117">
        <f t="shared" si="7"/>
        <v>0</v>
      </c>
      <c r="K41" s="117">
        <f t="shared" si="7"/>
        <v>0</v>
      </c>
      <c r="L41" s="117">
        <f t="shared" si="7"/>
        <v>0</v>
      </c>
      <c r="M41" s="118">
        <f>+データ入力表!D54</f>
        <v>0</v>
      </c>
      <c r="N41" s="117">
        <f>+(F41+L41)*M41</f>
        <v>0</v>
      </c>
      <c r="O41" s="117">
        <f t="shared" si="7"/>
        <v>0</v>
      </c>
      <c r="P41" s="117">
        <f t="shared" si="7"/>
        <v>0</v>
      </c>
      <c r="Q41" s="117">
        <f t="shared" si="7"/>
        <v>0</v>
      </c>
      <c r="R41" s="117">
        <f t="shared" si="7"/>
        <v>0</v>
      </c>
      <c r="S41" s="117">
        <f t="shared" si="7"/>
        <v>0</v>
      </c>
      <c r="T41" s="117">
        <f t="shared" si="7"/>
        <v>0</v>
      </c>
      <c r="U41" s="117">
        <f t="shared" si="7"/>
        <v>0</v>
      </c>
      <c r="V41" s="117">
        <f t="shared" si="7"/>
        <v>0</v>
      </c>
      <c r="W41" s="117">
        <f t="shared" si="7"/>
        <v>0</v>
      </c>
      <c r="X41" s="117">
        <f t="shared" si="7"/>
        <v>0</v>
      </c>
      <c r="Y41" s="117">
        <f t="shared" si="7"/>
        <v>0</v>
      </c>
      <c r="Z41" s="117">
        <f t="shared" si="7"/>
        <v>0</v>
      </c>
      <c r="AA41" s="117">
        <f t="shared" si="7"/>
        <v>0</v>
      </c>
      <c r="AB41" s="117">
        <f t="shared" si="7"/>
        <v>0</v>
      </c>
      <c r="AC41" s="117">
        <f t="shared" si="7"/>
        <v>0</v>
      </c>
      <c r="AD41" s="117">
        <f t="shared" si="7"/>
        <v>0</v>
      </c>
      <c r="AE41" s="117">
        <f t="shared" si="7"/>
        <v>0</v>
      </c>
    </row>
  </sheetData>
  <mergeCells count="3">
    <mergeCell ref="C2:C3"/>
    <mergeCell ref="G4:I4"/>
    <mergeCell ref="G2:I3"/>
  </mergeCells>
  <phoneticPr fontId="5"/>
  <pageMargins left="0.7" right="0.7" top="0.75" bottom="0.75" header="0.3" footer="0.3"/>
  <ignoredErrors>
    <ignoredError sqref="M4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heetViews>
  <sheetFormatPr defaultRowHeight="11.25" x14ac:dyDescent="0.15"/>
  <cols>
    <col min="1" max="1" width="4" customWidth="1"/>
    <col min="2" max="2" width="27.1640625" bestFit="1" customWidth="1"/>
    <col min="3" max="3" width="15.6640625" customWidth="1"/>
    <col min="4" max="4" width="15" customWidth="1"/>
    <col min="5" max="9" width="11.6640625" customWidth="1"/>
    <col min="11" max="11" width="14.33203125" customWidth="1"/>
    <col min="19" max="19" width="10" bestFit="1" customWidth="1"/>
  </cols>
  <sheetData>
    <row r="1" spans="1:19" x14ac:dyDescent="0.15">
      <c r="A1" t="s">
        <v>32</v>
      </c>
    </row>
    <row r="3" spans="1:19" ht="22.5" x14ac:dyDescent="0.15">
      <c r="A3" s="9"/>
      <c r="B3" s="10"/>
      <c r="C3" s="7" t="s">
        <v>84</v>
      </c>
      <c r="D3" s="23" t="s">
        <v>34</v>
      </c>
      <c r="E3" s="23" t="s">
        <v>35</v>
      </c>
      <c r="F3" s="23" t="s">
        <v>36</v>
      </c>
      <c r="G3" s="23" t="s">
        <v>33</v>
      </c>
      <c r="H3" s="23" t="s">
        <v>195</v>
      </c>
      <c r="I3" s="23" t="s">
        <v>37</v>
      </c>
      <c r="K3" s="307" t="s">
        <v>196</v>
      </c>
      <c r="L3" s="307"/>
    </row>
    <row r="4" spans="1:19" x14ac:dyDescent="0.15">
      <c r="A4" s="11">
        <f>投入係数!A4</f>
        <v>1</v>
      </c>
      <c r="B4" s="12" t="str">
        <f>投入係数!B4</f>
        <v>農業</v>
      </c>
      <c r="C4" s="13">
        <f>'H27取引基本表（生産者）(36)'!AY4/'H27取引基本表（生産者）(36)'!AU4*-1</f>
        <v>0.30399645530115493</v>
      </c>
      <c r="D4" s="13">
        <f>1-C4</f>
        <v>0.69600354469884507</v>
      </c>
      <c r="E4" s="13">
        <f t="array" ref="E4:E39">TRANSPOSE(投入係数!C47:AL47)</f>
        <v>0.46001199999999998</v>
      </c>
      <c r="F4" s="13">
        <f t="array" ref="F4:F39">TRANSPOSE(投入係数!C42:AL42)</f>
        <v>0.101509</v>
      </c>
      <c r="G4" s="13">
        <f>'H27取引基本表（生産者）(36)'!BB4/'H27取引基本表（生産者）(36)'!$BB$43</f>
        <v>1.302152899269415E-2</v>
      </c>
      <c r="H4" s="24">
        <v>0.30378899999999998</v>
      </c>
      <c r="I4" s="28">
        <v>4.7107000000000003E-2</v>
      </c>
      <c r="K4" s="307" t="s">
        <v>177</v>
      </c>
      <c r="L4" s="307"/>
      <c r="S4" s="317"/>
    </row>
    <row r="5" spans="1:19" x14ac:dyDescent="0.15">
      <c r="A5" s="11">
        <f>投入係数!A5</f>
        <v>2</v>
      </c>
      <c r="B5" s="12" t="str">
        <f>投入係数!B5</f>
        <v>林業</v>
      </c>
      <c r="C5" s="13">
        <f>'H27取引基本表（生産者）(36)'!AY5/'H27取引基本表（生産者）(36)'!AU5*-1</f>
        <v>0.36762099156684752</v>
      </c>
      <c r="D5" s="13">
        <f t="shared" ref="D5:D39" si="0">1-C5</f>
        <v>0.63237900843315242</v>
      </c>
      <c r="E5" s="13">
        <v>0.570137</v>
      </c>
      <c r="F5" s="13">
        <v>0.17749699999999999</v>
      </c>
      <c r="G5" s="13">
        <f>'H27取引基本表（生産者）(36)'!BB5/'H27取引基本表（生産者）(36)'!$BB$43</f>
        <v>6.3140573258121577E-4</v>
      </c>
      <c r="H5" s="26">
        <v>6.6350999999999993E-2</v>
      </c>
      <c r="I5" s="3">
        <v>3.7294000000000001E-2</v>
      </c>
      <c r="K5" s="308" t="s">
        <v>178</v>
      </c>
      <c r="L5" s="309">
        <f>VLOOKUP(データ入力表!E9,各種係数!K6:L10,2,FALSE)</f>
        <v>9.9999999999999995E-7</v>
      </c>
      <c r="S5" s="317"/>
    </row>
    <row r="6" spans="1:19" x14ac:dyDescent="0.15">
      <c r="A6" s="11">
        <f>投入係数!A6</f>
        <v>3</v>
      </c>
      <c r="B6" s="12" t="str">
        <f>投入係数!B6</f>
        <v>漁業</v>
      </c>
      <c r="C6" s="13">
        <f>'H27取引基本表（生産者）(36)'!AY6/'H27取引基本表（生産者）(36)'!AU6*-1</f>
        <v>0.57850004270949007</v>
      </c>
      <c r="D6" s="13">
        <f t="shared" si="0"/>
        <v>0.42149995729050993</v>
      </c>
      <c r="E6" s="13">
        <v>0.48953799999999997</v>
      </c>
      <c r="F6" s="13">
        <v>0.11745</v>
      </c>
      <c r="G6" s="13">
        <f>'H27取引基本表（生産者）(36)'!BB6/'H27取引基本表（生産者）(36)'!$BB$43</f>
        <v>1.2856392108788293E-3</v>
      </c>
      <c r="H6" s="26">
        <v>9.6186999999999995E-2</v>
      </c>
      <c r="I6" s="3">
        <v>4.8057000000000002E-2</v>
      </c>
      <c r="K6" s="310" t="s">
        <v>179</v>
      </c>
      <c r="L6" s="310">
        <v>100</v>
      </c>
      <c r="S6" s="317"/>
    </row>
    <row r="7" spans="1:19" x14ac:dyDescent="0.15">
      <c r="A7" s="11">
        <f>投入係数!A7</f>
        <v>6</v>
      </c>
      <c r="B7" s="12" t="str">
        <f>投入係数!B7</f>
        <v>鉱業</v>
      </c>
      <c r="C7" s="13">
        <f>'H27取引基本表（生産者）(36)'!AY7/'H27取引基本表（生産者）(36)'!AU7*-1</f>
        <v>0.99500629348524428</v>
      </c>
      <c r="D7" s="13">
        <f t="shared" si="0"/>
        <v>4.9937065147557247E-3</v>
      </c>
      <c r="E7" s="13">
        <v>0.51363199999999998</v>
      </c>
      <c r="F7" s="13">
        <v>0.19927400000000001</v>
      </c>
      <c r="G7" s="13">
        <f>'H27取引基本表（生産者）(36)'!BB7/'H27取引基本表（生産者）(36)'!$BB$43</f>
        <v>-2.7199016172729295E-5</v>
      </c>
      <c r="H7" s="26">
        <v>2.3403E-2</v>
      </c>
      <c r="I7" s="3">
        <v>2.1772E-2</v>
      </c>
      <c r="K7" s="311" t="s">
        <v>180</v>
      </c>
      <c r="L7" s="312">
        <v>1</v>
      </c>
      <c r="S7" s="317"/>
    </row>
    <row r="8" spans="1:19" x14ac:dyDescent="0.15">
      <c r="A8" s="11">
        <f>投入係数!A8</f>
        <v>11</v>
      </c>
      <c r="B8" s="12" t="str">
        <f>投入係数!B8</f>
        <v>飲食料品</v>
      </c>
      <c r="C8" s="13">
        <f>'H27取引基本表（生産者）(36)'!AY8/'H27取引基本表（生産者）(36)'!AU8*-1</f>
        <v>0.74373435010243572</v>
      </c>
      <c r="D8" s="13">
        <f t="shared" si="0"/>
        <v>0.25626564989756428</v>
      </c>
      <c r="E8" s="13">
        <v>0.41820299999999999</v>
      </c>
      <c r="F8" s="13">
        <v>0.15396799999999999</v>
      </c>
      <c r="G8" s="13">
        <f>'H27取引基本表（生産者）(36)'!BB8/'H27取引基本表（生産者）(36)'!$BB$43</f>
        <v>0.11399544805036481</v>
      </c>
      <c r="H8" s="26">
        <v>5.3193999999999998E-2</v>
      </c>
      <c r="I8" s="3">
        <v>4.5185000000000003E-2</v>
      </c>
      <c r="K8" s="311" t="s">
        <v>181</v>
      </c>
      <c r="L8" s="313">
        <v>0.01</v>
      </c>
      <c r="S8" s="317"/>
    </row>
    <row r="9" spans="1:19" x14ac:dyDescent="0.15">
      <c r="A9" s="14">
        <f>投入係数!A9</f>
        <v>15</v>
      </c>
      <c r="B9" s="15" t="str">
        <f>投入係数!B9</f>
        <v>繊維製品</v>
      </c>
      <c r="C9" s="16">
        <f>'H27取引基本表（生産者）(36)'!AY9/'H27取引基本表（生産者）(36)'!AU9*-1</f>
        <v>0.9110343479110995</v>
      </c>
      <c r="D9" s="16">
        <f t="shared" si="0"/>
        <v>8.8965652088900504E-2</v>
      </c>
      <c r="E9" s="16">
        <v>0.41369899999999998</v>
      </c>
      <c r="F9" s="16">
        <v>0.17602699999999999</v>
      </c>
      <c r="G9" s="16">
        <f>'H27取引基本表（生産者）(36)'!BB9/'H27取引基本表（生産者）(36)'!$BB$43</f>
        <v>2.1179776754360828E-2</v>
      </c>
      <c r="H9" s="29">
        <v>0.105005</v>
      </c>
      <c r="I9" s="5">
        <v>8.3613999999999994E-2</v>
      </c>
      <c r="K9" s="311" t="s">
        <v>182</v>
      </c>
      <c r="L9" s="314">
        <v>1E-3</v>
      </c>
      <c r="S9" s="317"/>
    </row>
    <row r="10" spans="1:19" x14ac:dyDescent="0.15">
      <c r="A10" s="11">
        <f>投入係数!A10</f>
        <v>16</v>
      </c>
      <c r="B10" s="12" t="str">
        <f>投入係数!B10</f>
        <v>パルプ・紙・木製品</v>
      </c>
      <c r="C10" s="13">
        <f>'H27取引基本表（生産者）(36)'!AY10/'H27取引基本表（生産者）(36)'!AU10*-1</f>
        <v>0.87735859176383513</v>
      </c>
      <c r="D10" s="13">
        <f t="shared" si="0"/>
        <v>0.12264140823616487</v>
      </c>
      <c r="E10" s="13">
        <v>0.32378200000000001</v>
      </c>
      <c r="F10" s="13">
        <v>0.230687</v>
      </c>
      <c r="G10" s="13">
        <f>'H27取引基本表（生産者）(36)'!BB10/'H27取引基本表（生産者）(36)'!$BB$43</f>
        <v>1.6227127327337245E-3</v>
      </c>
      <c r="H10" s="26">
        <v>6.7393999999999996E-2</v>
      </c>
      <c r="I10" s="3">
        <v>4.8055E-2</v>
      </c>
      <c r="K10" s="311" t="s">
        <v>183</v>
      </c>
      <c r="L10" s="315">
        <v>9.9999999999999995E-7</v>
      </c>
      <c r="S10" s="317"/>
    </row>
    <row r="11" spans="1:19" x14ac:dyDescent="0.15">
      <c r="A11" s="11">
        <f>投入係数!A11</f>
        <v>20</v>
      </c>
      <c r="B11" s="12" t="str">
        <f>投入係数!B11</f>
        <v>化学製品</v>
      </c>
      <c r="C11" s="13">
        <f>'H27取引基本表（生産者）(36)'!AY11/'H27取引基本表（生産者）(36)'!AU11*-1</f>
        <v>0.66957573197673581</v>
      </c>
      <c r="D11" s="13">
        <f t="shared" si="0"/>
        <v>0.33042426802326419</v>
      </c>
      <c r="E11" s="13">
        <v>0.206897</v>
      </c>
      <c r="F11" s="13">
        <v>2.2426000000000001E-2</v>
      </c>
      <c r="G11" s="13">
        <f>'H27取引基本表（生産者）(36)'!BB11/'H27取引基本表（生産者）(36)'!$BB$43</f>
        <v>1.0440050939871718E-2</v>
      </c>
      <c r="H11" s="26">
        <v>3.4250000000000001E-3</v>
      </c>
      <c r="I11" s="3">
        <v>3.3210000000000002E-3</v>
      </c>
      <c r="S11" s="317"/>
    </row>
    <row r="12" spans="1:19" x14ac:dyDescent="0.15">
      <c r="A12" s="11">
        <f>投入係数!A12</f>
        <v>21</v>
      </c>
      <c r="B12" s="12" t="str">
        <f>投入係数!B12</f>
        <v>石油・石炭製品</v>
      </c>
      <c r="C12" s="13">
        <f>'H27取引基本表（生産者）(36)'!AY12/'H27取引基本表（生産者）(36)'!AU12*-1</f>
        <v>0.66886218429027455</v>
      </c>
      <c r="D12" s="13">
        <f t="shared" si="0"/>
        <v>0.33113781570972545</v>
      </c>
      <c r="E12" s="13">
        <v>0.27954899999999999</v>
      </c>
      <c r="F12" s="13">
        <v>5.2810000000000001E-3</v>
      </c>
      <c r="G12" s="13">
        <f>'H27取引基本表（生産者）(36)'!BB12/'H27取引基本表（生産者）(36)'!$BB$43</f>
        <v>2.5952232699240078E-2</v>
      </c>
      <c r="H12" s="26">
        <v>7.0200000000000004E-4</v>
      </c>
      <c r="I12" s="3">
        <v>6.8599999999999998E-4</v>
      </c>
      <c r="S12" s="317"/>
    </row>
    <row r="13" spans="1:19" x14ac:dyDescent="0.15">
      <c r="A13" s="17">
        <f>投入係数!A13</f>
        <v>25</v>
      </c>
      <c r="B13" s="18" t="str">
        <f>投入係数!B13</f>
        <v>窯業・土石製品</v>
      </c>
      <c r="C13" s="19">
        <f>'H27取引基本表（生産者）(36)'!AY13/'H27取引基本表（生産者）(36)'!AU13*-1</f>
        <v>0.53794807106065379</v>
      </c>
      <c r="D13" s="19">
        <f t="shared" si="0"/>
        <v>0.46205192893934621</v>
      </c>
      <c r="E13" s="19">
        <v>0.45327099999999998</v>
      </c>
      <c r="F13" s="19">
        <v>0.20641499999999999</v>
      </c>
      <c r="G13" s="19">
        <f>'H27取引基本表（生産者）(36)'!BB13/'H27取引基本表（生産者）(36)'!$BB$43</f>
        <v>4.9152507797860798E-4</v>
      </c>
      <c r="H13" s="30">
        <v>3.0945E-2</v>
      </c>
      <c r="I13" s="6">
        <v>2.8087999999999998E-2</v>
      </c>
      <c r="S13" s="317"/>
    </row>
    <row r="14" spans="1:19" x14ac:dyDescent="0.15">
      <c r="A14" s="11">
        <f>投入係数!A14</f>
        <v>26</v>
      </c>
      <c r="B14" s="12" t="str">
        <f>投入係数!B14</f>
        <v>鉄鋼</v>
      </c>
      <c r="C14" s="13">
        <f>'H27取引基本表（生産者）(36)'!AY14/'H27取引基本表（生産者）(36)'!AU14*-1</f>
        <v>0.2288036995036892</v>
      </c>
      <c r="D14" s="13">
        <f t="shared" si="0"/>
        <v>0.77119630049631083</v>
      </c>
      <c r="E14" s="13">
        <v>0.253969</v>
      </c>
      <c r="F14" s="13">
        <v>1.6234999999999999E-2</v>
      </c>
      <c r="G14" s="13">
        <f>'H27取引基本表（生産者）(36)'!BB14/'H27取引基本表（生産者）(36)'!$BB$43</f>
        <v>-1.5299446597160228E-4</v>
      </c>
      <c r="H14" s="26">
        <v>1.9109999999999999E-3</v>
      </c>
      <c r="I14" s="3">
        <v>1.745E-3</v>
      </c>
      <c r="S14" s="317"/>
    </row>
    <row r="15" spans="1:19" x14ac:dyDescent="0.15">
      <c r="A15" s="11">
        <f>投入係数!A15</f>
        <v>27</v>
      </c>
      <c r="B15" s="12" t="str">
        <f>投入係数!B15</f>
        <v>非鉄金属</v>
      </c>
      <c r="C15" s="13">
        <f>'H27取引基本表（生産者）(36)'!AY15/'H27取引基本表（生産者）(36)'!AU15*-1</f>
        <v>0.79235034513975333</v>
      </c>
      <c r="D15" s="13">
        <f t="shared" si="0"/>
        <v>0.20764965486024667</v>
      </c>
      <c r="E15" s="13">
        <v>0.26096999999999998</v>
      </c>
      <c r="F15" s="13">
        <v>1.6102999999999999E-2</v>
      </c>
      <c r="G15" s="13">
        <f>'H27取引基本表（生産者）(36)'!BB15/'H27取引基本表（生産者）(36)'!$BB$43</f>
        <v>-4.8569671737016601E-7</v>
      </c>
      <c r="H15" s="26">
        <v>2.032E-3</v>
      </c>
      <c r="I15" s="3">
        <v>2.0070000000000001E-3</v>
      </c>
      <c r="S15" s="317"/>
    </row>
    <row r="16" spans="1:19" x14ac:dyDescent="0.15">
      <c r="A16" s="11">
        <f>投入係数!A16</f>
        <v>28</v>
      </c>
      <c r="B16" s="12" t="str">
        <f>投入係数!B16</f>
        <v>金属製品</v>
      </c>
      <c r="C16" s="13">
        <f>'H27取引基本表（生産者）(36)'!AY16/'H27取引基本表（生産者）(36)'!AU16*-1</f>
        <v>0.73489728551741818</v>
      </c>
      <c r="D16" s="13">
        <f t="shared" si="0"/>
        <v>0.26510271448258182</v>
      </c>
      <c r="E16" s="13">
        <v>0.445212</v>
      </c>
      <c r="F16" s="13">
        <v>0.270951</v>
      </c>
      <c r="G16" s="13">
        <f>'H27取引基本表（生産者）(36)'!BB16/'H27取引基本表（生産者）(36)'!$BB$43</f>
        <v>9.7090773802296177E-4</v>
      </c>
      <c r="H16" s="26">
        <v>9.0673000000000004E-2</v>
      </c>
      <c r="I16" s="3">
        <v>7.7281000000000002E-2</v>
      </c>
      <c r="S16" s="317"/>
    </row>
    <row r="17" spans="1:19" x14ac:dyDescent="0.15">
      <c r="A17" s="11">
        <f>投入係数!A17</f>
        <v>29</v>
      </c>
      <c r="B17" s="12" t="str">
        <f>投入係数!B17</f>
        <v>一般機械</v>
      </c>
      <c r="C17" s="13">
        <f>'H27取引基本表（生産者）(36)'!AY17/'H27取引基本表（生産者）(36)'!AU17*-1</f>
        <v>0.88362595471080152</v>
      </c>
      <c r="D17" s="13">
        <f t="shared" si="0"/>
        <v>0.11637404528919848</v>
      </c>
      <c r="E17" s="13">
        <v>0.395845</v>
      </c>
      <c r="F17" s="13">
        <v>0.13978499999999999</v>
      </c>
      <c r="G17" s="13">
        <f>'H27取引基本表（生産者）(36)'!BB17/'H27取引基本表（生産者）(36)'!$BB$43</f>
        <v>3.5892987413655266E-4</v>
      </c>
      <c r="H17" s="26">
        <v>3.6438999999999999E-2</v>
      </c>
      <c r="I17" s="3">
        <v>3.3715000000000002E-2</v>
      </c>
      <c r="S17" s="317"/>
    </row>
    <row r="18" spans="1:19" x14ac:dyDescent="0.15">
      <c r="A18" s="11">
        <f>投入係数!A18</f>
        <v>32</v>
      </c>
      <c r="B18" s="12" t="str">
        <f>投入係数!B18</f>
        <v>電子部品</v>
      </c>
      <c r="C18" s="13">
        <f>'H27取引基本表（生産者）(36)'!AY18/'H27取引基本表（生産者）(36)'!AU18*-1</f>
        <v>0.89056193388755478</v>
      </c>
      <c r="D18" s="13">
        <f t="shared" si="0"/>
        <v>0.10943806611244522</v>
      </c>
      <c r="E18" s="13">
        <v>0.42114299999999999</v>
      </c>
      <c r="F18" s="13">
        <v>0.239007</v>
      </c>
      <c r="G18" s="13">
        <f>'H27取引基本表（生産者）(36)'!BB18/'H27取引基本表（生産者）(36)'!$BB$43</f>
        <v>3.6281544787551397E-4</v>
      </c>
      <c r="H18" s="26">
        <v>3.3541000000000001E-2</v>
      </c>
      <c r="I18" s="3">
        <v>3.3236000000000002E-2</v>
      </c>
      <c r="S18" s="317"/>
    </row>
    <row r="19" spans="1:19" x14ac:dyDescent="0.15">
      <c r="A19" s="14">
        <f>投入係数!A19</f>
        <v>33</v>
      </c>
      <c r="B19" s="15" t="str">
        <f>投入係数!B19</f>
        <v>電気機械</v>
      </c>
      <c r="C19" s="16">
        <f>'H27取引基本表（生産者）(36)'!AY19/'H27取引基本表（生産者）(36)'!AU19*-1</f>
        <v>0.93431203950586117</v>
      </c>
      <c r="D19" s="16">
        <f t="shared" si="0"/>
        <v>6.5687960494138831E-2</v>
      </c>
      <c r="E19" s="16">
        <v>0.37705100000000003</v>
      </c>
      <c r="F19" s="16">
        <v>0.222467</v>
      </c>
      <c r="G19" s="16">
        <f>'H27取引基本表（生産者）(36)'!BB19/'H27取引基本表（生産者）(36)'!$BB$43</f>
        <v>1.0874749501918017E-2</v>
      </c>
      <c r="H19" s="29">
        <v>5.6640000000000003E-2</v>
      </c>
      <c r="I19" s="5">
        <v>5.3127000000000001E-2</v>
      </c>
      <c r="S19" s="317"/>
    </row>
    <row r="20" spans="1:19" x14ac:dyDescent="0.15">
      <c r="A20" s="11">
        <f>投入係数!A20</f>
        <v>34</v>
      </c>
      <c r="B20" s="12" t="str">
        <f>投入係数!B20</f>
        <v>情報･通信機器</v>
      </c>
      <c r="C20" s="13">
        <f>'H27取引基本表（生産者）(36)'!AY20/'H27取引基本表（生産者）(36)'!AU20*-1</f>
        <v>0.93858024691358022</v>
      </c>
      <c r="D20" s="13">
        <f t="shared" si="0"/>
        <v>6.1419753086419782E-2</v>
      </c>
      <c r="E20" s="13">
        <v>0.387015</v>
      </c>
      <c r="F20" s="13">
        <v>0.20969199999999999</v>
      </c>
      <c r="G20" s="13">
        <f>'H27取引基本表（生産者）(36)'!BB20/'H27取引基本表（生産者）(36)'!$BB$43</f>
        <v>1.0038379754606591E-2</v>
      </c>
      <c r="H20" s="26">
        <v>3.2562000000000001E-2</v>
      </c>
      <c r="I20" s="3">
        <v>3.2051999999999997E-2</v>
      </c>
      <c r="S20" s="317"/>
    </row>
    <row r="21" spans="1:19" x14ac:dyDescent="0.15">
      <c r="A21" s="11">
        <f>投入係数!A21</f>
        <v>35</v>
      </c>
      <c r="B21" s="12" t="str">
        <f>投入係数!B21</f>
        <v>輸送機械</v>
      </c>
      <c r="C21" s="13">
        <f>'H27取引基本表（生産者）(36)'!AY21/'H27取引基本表（生産者）(36)'!AU21*-1</f>
        <v>0.71523263127605341</v>
      </c>
      <c r="D21" s="13">
        <f t="shared" si="0"/>
        <v>0.28476736872394659</v>
      </c>
      <c r="E21" s="13">
        <v>0.23452500000000001</v>
      </c>
      <c r="F21" s="13">
        <v>7.3922000000000002E-2</v>
      </c>
      <c r="G21" s="13">
        <f>'H27取引基本表（生産者）(36)'!BB21/'H27取引基本表（生産者）(36)'!$BB$43</f>
        <v>2.3780682675878066E-2</v>
      </c>
      <c r="H21" s="26">
        <v>1.2843E-2</v>
      </c>
      <c r="I21" s="3">
        <v>1.244E-2</v>
      </c>
      <c r="S21" s="317"/>
    </row>
    <row r="22" spans="1:19" x14ac:dyDescent="0.15">
      <c r="A22" s="11">
        <f>投入係数!A22</f>
        <v>39</v>
      </c>
      <c r="B22" s="12" t="str">
        <f>投入係数!B22</f>
        <v>その他の製造工業製品</v>
      </c>
      <c r="C22" s="13">
        <f>'H27取引基本表（生産者）(36)'!AY22/'H27取引基本表（生産者）(36)'!AU22*-1</f>
        <v>0.75723601571478205</v>
      </c>
      <c r="D22" s="13">
        <f t="shared" si="0"/>
        <v>0.24276398428521795</v>
      </c>
      <c r="E22" s="13">
        <v>0.39385399999999998</v>
      </c>
      <c r="F22" s="13">
        <v>0.22426499999999999</v>
      </c>
      <c r="G22" s="13">
        <f>'H27取引基本表（生産者）(36)'!BB22/'H27取引基本表（生産者）(36)'!$BB$43</f>
        <v>1.7083896336778218E-2</v>
      </c>
      <c r="H22" s="26">
        <v>5.5399999999999998E-2</v>
      </c>
      <c r="I22" s="3">
        <v>4.6937E-2</v>
      </c>
      <c r="S22" s="317"/>
    </row>
    <row r="23" spans="1:19" x14ac:dyDescent="0.15">
      <c r="A23" s="17">
        <f>投入係数!A23</f>
        <v>41</v>
      </c>
      <c r="B23" s="18" t="str">
        <f>投入係数!B23</f>
        <v>建設</v>
      </c>
      <c r="C23" s="19">
        <f>'H27取引基本表（生産者）(36)'!AY23/'H27取引基本表（生産者）(36)'!AU23*-1</f>
        <v>4.7413183572049052E-2</v>
      </c>
      <c r="D23" s="19">
        <f t="shared" si="0"/>
        <v>0.95258681642795096</v>
      </c>
      <c r="E23" s="19">
        <v>0.477522</v>
      </c>
      <c r="F23" s="19">
        <v>0.36487000000000003</v>
      </c>
      <c r="G23" s="19">
        <f>'H27取引基本表（生産者）(36)'!BB23/'H27取引基本表（生産者）(36)'!$BB$43</f>
        <v>0</v>
      </c>
      <c r="H23" s="30">
        <v>0.13810800000000001</v>
      </c>
      <c r="I23" s="6">
        <v>9.7782999999999995E-2</v>
      </c>
      <c r="S23" s="317"/>
    </row>
    <row r="24" spans="1:19" x14ac:dyDescent="0.15">
      <c r="A24" s="11">
        <f>投入係数!A24</f>
        <v>46</v>
      </c>
      <c r="B24" s="12" t="str">
        <f>投入係数!B24</f>
        <v>電力・ガス・熱供給</v>
      </c>
      <c r="C24" s="13">
        <f>'H27取引基本表（生産者）(36)'!AY24/'H27取引基本表（生産者）(36)'!AU24*-1</f>
        <v>0.39582698807029387</v>
      </c>
      <c r="D24" s="13">
        <f t="shared" si="0"/>
        <v>0.60417301192970618</v>
      </c>
      <c r="E24" s="13">
        <v>0.36437700000000001</v>
      </c>
      <c r="F24" s="13">
        <v>6.9545999999999997E-2</v>
      </c>
      <c r="G24" s="13">
        <f>'H27取引基本表（生産者）(36)'!BB24/'H27取引基本表（生産者）(36)'!$BB$43</f>
        <v>2.534559749924474E-2</v>
      </c>
      <c r="H24" s="26">
        <v>7.0800000000000004E-3</v>
      </c>
      <c r="I24" s="3">
        <v>6.9569999999999996E-3</v>
      </c>
      <c r="S24" s="317"/>
    </row>
    <row r="25" spans="1:19" x14ac:dyDescent="0.15">
      <c r="A25" s="11">
        <f>投入係数!A25</f>
        <v>47</v>
      </c>
      <c r="B25" s="12" t="str">
        <f>投入係数!B25</f>
        <v>水道</v>
      </c>
      <c r="C25" s="13">
        <f>'H27取引基本表（生産者）(36)'!AY25/'H27取引基本表（生産者）(36)'!AU25*-1</f>
        <v>0</v>
      </c>
      <c r="D25" s="13">
        <f>1-C25</f>
        <v>1</v>
      </c>
      <c r="E25" s="13">
        <v>0.53801399999999999</v>
      </c>
      <c r="F25" s="13">
        <v>0.147531</v>
      </c>
      <c r="G25" s="13">
        <f>'H27取引基本表（生産者）(36)'!BB25/'H27取引基本表（生産者）(36)'!$BB$43</f>
        <v>7.7211207160335282E-3</v>
      </c>
      <c r="H25" s="26">
        <v>4.4311000000000003E-2</v>
      </c>
      <c r="I25" s="3">
        <v>4.4283999999999997E-2</v>
      </c>
      <c r="S25" s="317"/>
    </row>
    <row r="26" spans="1:19" x14ac:dyDescent="0.15">
      <c r="A26" s="11">
        <f>投入係数!A26</f>
        <v>48</v>
      </c>
      <c r="B26" s="12" t="str">
        <f>投入係数!B26</f>
        <v>廃棄物処理</v>
      </c>
      <c r="C26" s="13">
        <f>'H27取引基本表（生産者）(36)'!AY26/'H27取引基本表（生産者）(36)'!AU26*-1</f>
        <v>6.0371782977699892E-2</v>
      </c>
      <c r="D26" s="13">
        <f t="shared" si="0"/>
        <v>0.93962821702230015</v>
      </c>
      <c r="E26" s="13">
        <v>0.66197799999999996</v>
      </c>
      <c r="F26" s="13">
        <v>0.40787600000000002</v>
      </c>
      <c r="G26" s="13">
        <f>'H27取引基本表（生産者）(36)'!BB26/'H27取引基本表（生産者）(36)'!$BB$43</f>
        <v>7.7080069046645341E-4</v>
      </c>
      <c r="H26" s="26">
        <v>0.144487</v>
      </c>
      <c r="I26" s="3">
        <v>0.13186400000000001</v>
      </c>
      <c r="S26" s="317"/>
    </row>
    <row r="27" spans="1:19" x14ac:dyDescent="0.15">
      <c r="A27" s="11">
        <f>投入係数!A27</f>
        <v>51</v>
      </c>
      <c r="B27" s="12" t="str">
        <f>投入係数!B27</f>
        <v>商業</v>
      </c>
      <c r="C27" s="13">
        <f>'H27取引基本表（生産者）(36)'!AY27/'H27取引基本表（生産者）(36)'!AU27*-1</f>
        <v>0.57887320062823022</v>
      </c>
      <c r="D27" s="13">
        <f t="shared" si="0"/>
        <v>0.42112679937176978</v>
      </c>
      <c r="E27" s="13">
        <v>0.70593600000000001</v>
      </c>
      <c r="F27" s="13">
        <v>0.46028599999999997</v>
      </c>
      <c r="G27" s="13">
        <f>'H27取引基本表（生産者）(36)'!BB27/'H27取引基本表（生産者）(36)'!$BB$43</f>
        <v>0.19223293237450326</v>
      </c>
      <c r="H27" s="26">
        <v>0.153915</v>
      </c>
      <c r="I27" s="3">
        <v>0.127527</v>
      </c>
      <c r="S27" s="317"/>
    </row>
    <row r="28" spans="1:19" x14ac:dyDescent="0.15">
      <c r="A28" s="11">
        <f>投入係数!A28</f>
        <v>53</v>
      </c>
      <c r="B28" s="12" t="str">
        <f>投入係数!B28</f>
        <v>金融・保険</v>
      </c>
      <c r="C28" s="13">
        <f>'H27取引基本表（生産者）(36)'!AY28/'H27取引基本表（生産者）(36)'!AU28*-1</f>
        <v>0.25014993341939679</v>
      </c>
      <c r="D28" s="13">
        <f t="shared" si="0"/>
        <v>0.74985006658060316</v>
      </c>
      <c r="E28" s="13">
        <v>0.68148200000000003</v>
      </c>
      <c r="F28" s="13">
        <v>0.33348299999999997</v>
      </c>
      <c r="G28" s="13">
        <f>'H27取引基本表（生産者）(36)'!BB28/'H27取引基本表（生産者）(36)'!$BB$43</f>
        <v>7.194868322762954E-2</v>
      </c>
      <c r="H28" s="26">
        <v>4.5137999999999998E-2</v>
      </c>
      <c r="I28" s="3">
        <v>4.1188000000000002E-2</v>
      </c>
      <c r="S28" s="317"/>
    </row>
    <row r="29" spans="1:19" x14ac:dyDescent="0.15">
      <c r="A29" s="14">
        <f>投入係数!A29</f>
        <v>55</v>
      </c>
      <c r="B29" s="15" t="str">
        <f>投入係数!B29</f>
        <v>不動産</v>
      </c>
      <c r="C29" s="16">
        <f>'H27取引基本表（生産者）(36)'!AY29/'H27取引基本表（生産者）(36)'!AU29*-1</f>
        <v>5.2115255109375829E-3</v>
      </c>
      <c r="D29" s="16">
        <f t="shared" si="0"/>
        <v>0.99478847448906238</v>
      </c>
      <c r="E29" s="16">
        <v>0.85026999999999997</v>
      </c>
      <c r="F29" s="16">
        <v>4.0515000000000002E-2</v>
      </c>
      <c r="G29" s="16">
        <f>'H27取引基本表（生産者）(36)'!BB42/'H27取引基本表（生産者）(36)'!$BB$43</f>
        <v>5.8934925382413308E-2</v>
      </c>
      <c r="H29" s="29">
        <v>9.9970000000000007E-3</v>
      </c>
      <c r="I29" s="5">
        <v>3.8869999999999998E-3</v>
      </c>
      <c r="S29" s="317"/>
    </row>
    <row r="30" spans="1:19" x14ac:dyDescent="0.15">
      <c r="A30" s="11">
        <f>投入係数!A30</f>
        <v>57</v>
      </c>
      <c r="B30" s="12" t="str">
        <f>投入係数!B30</f>
        <v>運輸・郵便</v>
      </c>
      <c r="C30" s="13">
        <f>'H27取引基本表（生産者）(36)'!AY30/'H27取引基本表（生産者）(36)'!AU30*-1</f>
        <v>0.53514971052303251</v>
      </c>
      <c r="D30" s="13">
        <f t="shared" si="0"/>
        <v>0.46485028947696749</v>
      </c>
      <c r="E30" s="13">
        <v>0.47875600000000001</v>
      </c>
      <c r="F30" s="13">
        <v>0.23637900000000001</v>
      </c>
      <c r="G30" s="13">
        <f>'H27取引基本表（生産者）(36)'!BB30/'H27取引基本表（生産者）(36)'!$BB$43</f>
        <v>6.7353506584590397E-2</v>
      </c>
      <c r="H30" s="26">
        <v>5.1264999999999998E-2</v>
      </c>
      <c r="I30" s="3">
        <v>4.6239000000000002E-2</v>
      </c>
      <c r="S30" s="317"/>
    </row>
    <row r="31" spans="1:19" x14ac:dyDescent="0.15">
      <c r="A31" s="11">
        <f>投入係数!A31</f>
        <v>59</v>
      </c>
      <c r="B31" s="12" t="str">
        <f>投入係数!B31</f>
        <v>情報通信</v>
      </c>
      <c r="C31" s="13">
        <f>'H27取引基本表（生産者）(36)'!AY31/'H27取引基本表（生産者）(36)'!AU31*-1</f>
        <v>0.41687580090233828</v>
      </c>
      <c r="D31" s="13">
        <f t="shared" si="0"/>
        <v>0.58312419909766167</v>
      </c>
      <c r="E31" s="13">
        <v>0.53522199999999998</v>
      </c>
      <c r="F31" s="13">
        <v>0.156359</v>
      </c>
      <c r="G31" s="13">
        <f>'H27取引基本表（生産者）(36)'!BB31/'H27取引基本表（生産者）(36)'!$BB$43</f>
        <v>6.0030657176800402E-2</v>
      </c>
      <c r="H31" s="26">
        <v>3.1399999999999997E-2</v>
      </c>
      <c r="I31" s="3">
        <v>2.7632E-2</v>
      </c>
      <c r="S31" s="317"/>
    </row>
    <row r="32" spans="1:19" x14ac:dyDescent="0.15">
      <c r="A32" s="11">
        <f>投入係数!A32</f>
        <v>61</v>
      </c>
      <c r="B32" s="12" t="str">
        <f>投入係数!B32</f>
        <v>公務</v>
      </c>
      <c r="C32" s="13">
        <f>'H27取引基本表（生産者）(36)'!AY32/'H27取引基本表（生産者）(36)'!AU32*-1</f>
        <v>0</v>
      </c>
      <c r="D32" s="13">
        <f t="shared" si="0"/>
        <v>1</v>
      </c>
      <c r="E32" s="13">
        <v>0.71802100000000002</v>
      </c>
      <c r="F32" s="13">
        <v>0.41886699999999999</v>
      </c>
      <c r="G32" s="13">
        <f>'H27取引基本表（生産者）(36)'!BB32/'H27取引基本表（生産者）(36)'!$BB$43</f>
        <v>5.9774695006746328E-3</v>
      </c>
      <c r="H32" s="26">
        <v>5.9193999999999997E-2</v>
      </c>
      <c r="I32" s="3">
        <v>5.9193999999999997E-2</v>
      </c>
      <c r="S32" s="317"/>
    </row>
    <row r="33" spans="1:19" x14ac:dyDescent="0.15">
      <c r="A33" s="17">
        <f>投入係数!A33</f>
        <v>63</v>
      </c>
      <c r="B33" s="18" t="str">
        <f>投入係数!B33</f>
        <v>教育・研究</v>
      </c>
      <c r="C33" s="19">
        <f>'H27取引基本表（生産者）(36)'!AY33/'H27取引基本表（生産者）(36)'!AU33*-1</f>
        <v>0.31285763713304765</v>
      </c>
      <c r="D33" s="19">
        <f t="shared" si="0"/>
        <v>0.68714236286695241</v>
      </c>
      <c r="E33" s="19">
        <v>0.79669699999999999</v>
      </c>
      <c r="F33" s="19">
        <v>0.596105</v>
      </c>
      <c r="G33" s="19">
        <f>'H27取引基本表（生産者）(36)'!BB33/'H27取引基本表（生産者）(36)'!$BB$43</f>
        <v>2.1646531299753559E-2</v>
      </c>
      <c r="H33" s="30">
        <v>7.7635999999999997E-2</v>
      </c>
      <c r="I33" s="6">
        <v>7.6626E-2</v>
      </c>
      <c r="S33" s="317"/>
    </row>
    <row r="34" spans="1:19" x14ac:dyDescent="0.15">
      <c r="A34" s="14">
        <f>投入係数!A34</f>
        <v>64</v>
      </c>
      <c r="B34" s="15" t="str">
        <f>投入係数!B34</f>
        <v>医療・福祉</v>
      </c>
      <c r="C34" s="13">
        <f>'H27取引基本表（生産者）(36)'!AY34/'H27取引基本表（生産者）(36)'!AU34*-1</f>
        <v>2.7900602693348087E-2</v>
      </c>
      <c r="D34" s="16">
        <f t="shared" si="0"/>
        <v>0.97209939730665196</v>
      </c>
      <c r="E34" s="16">
        <v>0.63212400000000002</v>
      </c>
      <c r="F34" s="16">
        <v>0.53967699999999996</v>
      </c>
      <c r="G34" s="13">
        <f>'H27取引基本表（生産者）(36)'!BB34/'H27取引基本表（生産者）(36)'!$BB$43</f>
        <v>4.3767102595660398E-2</v>
      </c>
      <c r="H34" s="26">
        <v>0.10956200000000001</v>
      </c>
      <c r="I34" s="3">
        <v>0.103711</v>
      </c>
      <c r="S34" s="317"/>
    </row>
    <row r="35" spans="1:19" x14ac:dyDescent="0.15">
      <c r="A35" s="11">
        <f>投入係数!A35</f>
        <v>65</v>
      </c>
      <c r="B35" s="12" t="str">
        <f>投入係数!B35</f>
        <v>その他の非営利団体サービス</v>
      </c>
      <c r="C35" s="13">
        <f>'H27取引基本表（生産者）(36)'!AY35/'H27取引基本表（生産者）(36)'!AU35*-1</f>
        <v>5.4337314171333466E-2</v>
      </c>
      <c r="D35" s="13">
        <f t="shared" si="0"/>
        <v>0.94566268582866653</v>
      </c>
      <c r="E35" s="13">
        <v>0.60416000000000003</v>
      </c>
      <c r="F35" s="13">
        <v>0.45696199999999998</v>
      </c>
      <c r="G35" s="13">
        <f>'H27取引基本表（生産者）(36)'!BB35/'H27取引基本表（生産者）(36)'!$BB$43</f>
        <v>1.0342425899680315E-2</v>
      </c>
      <c r="H35" s="26">
        <v>0.102356</v>
      </c>
      <c r="I35" s="3">
        <v>7.2078000000000003E-2</v>
      </c>
      <c r="S35" s="317"/>
    </row>
    <row r="36" spans="1:19" x14ac:dyDescent="0.15">
      <c r="A36" s="11">
        <f>投入係数!A36</f>
        <v>66</v>
      </c>
      <c r="B36" s="12" t="str">
        <f>投入係数!B36</f>
        <v>対事業所サービス</v>
      </c>
      <c r="C36" s="13">
        <f>'H27取引基本表（生産者）(36)'!AY36/'H27取引基本表（生産者）(36)'!AU36*-1</f>
        <v>0.52165225018257622</v>
      </c>
      <c r="D36" s="13">
        <f t="shared" si="0"/>
        <v>0.47834774981742378</v>
      </c>
      <c r="E36" s="13">
        <v>0.637602</v>
      </c>
      <c r="F36" s="13">
        <v>0.46322200000000002</v>
      </c>
      <c r="G36" s="13">
        <f>'H27取引基本表（生産者）(36)'!BB36/'H27取引基本表（生産者）(36)'!$BB$43</f>
        <v>1.0705241347555829E-2</v>
      </c>
      <c r="H36" s="26">
        <v>0.16844000000000001</v>
      </c>
      <c r="I36" s="3">
        <v>0.13272999999999999</v>
      </c>
      <c r="S36" s="317"/>
    </row>
    <row r="37" spans="1:19" x14ac:dyDescent="0.15">
      <c r="A37" s="11">
        <f>投入係数!A37</f>
        <v>67</v>
      </c>
      <c r="B37" s="12" t="str">
        <f>投入係数!B37</f>
        <v>対個人サービス</v>
      </c>
      <c r="C37" s="13">
        <f>'H27取引基本表（生産者）(36)'!AY37/'H27取引基本表（生産者）(36)'!AU37*-1</f>
        <v>0.45511531284560763</v>
      </c>
      <c r="D37" s="13">
        <f t="shared" si="0"/>
        <v>0.54488468715439242</v>
      </c>
      <c r="E37" s="13">
        <v>0.54392799999999997</v>
      </c>
      <c r="F37" s="13">
        <v>0.26046599999999998</v>
      </c>
      <c r="G37" s="13">
        <f>'H27取引基本表（生産者）(36)'!BB37/'H27取引基本表（生産者）(36)'!$BB$43</f>
        <v>0.17126880496265479</v>
      </c>
      <c r="H37" s="26">
        <v>0.166764</v>
      </c>
      <c r="I37" s="3">
        <v>0.12906000000000001</v>
      </c>
      <c r="S37" s="317"/>
    </row>
    <row r="38" spans="1:19" x14ac:dyDescent="0.15">
      <c r="A38" s="17">
        <f>投入係数!A38</f>
        <v>68</v>
      </c>
      <c r="B38" s="18" t="str">
        <f>投入係数!B38</f>
        <v>事務用品</v>
      </c>
      <c r="C38" s="13">
        <f>'H27取引基本表（生産者）(36)'!AY38/'H27取引基本表（生産者）(36)'!AU38*-1</f>
        <v>0</v>
      </c>
      <c r="D38" s="19">
        <f t="shared" si="0"/>
        <v>1</v>
      </c>
      <c r="E38" s="19">
        <v>0</v>
      </c>
      <c r="F38" s="19">
        <v>0</v>
      </c>
      <c r="G38" s="13">
        <f>'H27取引基本表（生産者）(36)'!BB38/'H27取引基本表（生産者）(36)'!$BB$43</f>
        <v>0</v>
      </c>
      <c r="H38" s="6">
        <v>0</v>
      </c>
      <c r="I38" s="6">
        <v>0</v>
      </c>
      <c r="S38" s="317"/>
    </row>
    <row r="39" spans="1:19" x14ac:dyDescent="0.15">
      <c r="A39" s="20">
        <f>投入係数!A39</f>
        <v>69</v>
      </c>
      <c r="B39" s="21" t="str">
        <f>投入係数!B39</f>
        <v>分類不明</v>
      </c>
      <c r="C39" s="132">
        <f>'H27取引基本表（生産者）(36)'!AY39/'H27取引基本表（生産者）(36)'!AU39*-1</f>
        <v>0.20105095822661839</v>
      </c>
      <c r="D39" s="22">
        <f t="shared" si="0"/>
        <v>0.79894904177338155</v>
      </c>
      <c r="E39" s="22">
        <v>0.42782599999999998</v>
      </c>
      <c r="F39" s="22">
        <v>8.9130000000000008E-3</v>
      </c>
      <c r="G39" s="132">
        <f>'H27取引基本表（生産者）(36)'!BB39/'H27取引基本表（生産者）(36)'!$BB$43</f>
        <v>4.4198401280685105E-5</v>
      </c>
      <c r="H39" s="27">
        <v>1.325E-3</v>
      </c>
      <c r="I39" s="4">
        <v>1.214E-3</v>
      </c>
      <c r="S39" s="317"/>
    </row>
    <row r="41" spans="1:19" x14ac:dyDescent="0.15">
      <c r="A41" t="s">
        <v>307</v>
      </c>
    </row>
  </sheetData>
  <phoneticPr fontId="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M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1" bestFit="1" customWidth="1"/>
    <col min="2" max="2" width="31.6640625" style="31" bestFit="1" customWidth="1"/>
    <col min="3" max="16384" width="10.33203125" style="31"/>
  </cols>
  <sheetData>
    <row r="1" spans="1:40" ht="21" customHeight="1" x14ac:dyDescent="0.15">
      <c r="A1" s="277" t="s">
        <v>38</v>
      </c>
      <c r="C1" s="31" t="s">
        <v>302</v>
      </c>
      <c r="J1" s="277" t="s">
        <v>39</v>
      </c>
      <c r="AN1" s="50"/>
    </row>
    <row r="2" spans="1:40" x14ac:dyDescent="0.15">
      <c r="A2" s="32"/>
      <c r="B2" s="33"/>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54"/>
      <c r="AN2" s="54"/>
    </row>
    <row r="3" spans="1:40" ht="33.75" x14ac:dyDescent="0.15">
      <c r="A3" s="34"/>
      <c r="B3" s="35"/>
      <c r="C3" s="36" t="s">
        <v>0</v>
      </c>
      <c r="D3" s="37" t="s">
        <v>1</v>
      </c>
      <c r="E3" s="37" t="s">
        <v>2</v>
      </c>
      <c r="F3" s="37" t="s">
        <v>3</v>
      </c>
      <c r="G3" s="37" t="s">
        <v>4</v>
      </c>
      <c r="H3" s="37" t="s">
        <v>5</v>
      </c>
      <c r="I3" s="37" t="s">
        <v>6</v>
      </c>
      <c r="J3" s="37" t="s">
        <v>7</v>
      </c>
      <c r="K3" s="37" t="s">
        <v>198</v>
      </c>
      <c r="L3" s="37" t="s">
        <v>199</v>
      </c>
      <c r="M3" s="37" t="s">
        <v>10</v>
      </c>
      <c r="N3" s="37" t="s">
        <v>11</v>
      </c>
      <c r="O3" s="37" t="s">
        <v>12</v>
      </c>
      <c r="P3" s="37" t="s">
        <v>13</v>
      </c>
      <c r="Q3" s="37" t="s">
        <v>16</v>
      </c>
      <c r="R3" s="37" t="s">
        <v>14</v>
      </c>
      <c r="S3" s="37" t="s">
        <v>200</v>
      </c>
      <c r="T3" s="37" t="s">
        <v>17</v>
      </c>
      <c r="U3" s="37" t="s">
        <v>18</v>
      </c>
      <c r="V3" s="37" t="s">
        <v>19</v>
      </c>
      <c r="W3" s="37" t="s">
        <v>201</v>
      </c>
      <c r="X3" s="37" t="s">
        <v>187</v>
      </c>
      <c r="Y3" s="37" t="s">
        <v>188</v>
      </c>
      <c r="Z3" s="37" t="s">
        <v>21</v>
      </c>
      <c r="AA3" s="37" t="s">
        <v>22</v>
      </c>
      <c r="AB3" s="37" t="s">
        <v>23</v>
      </c>
      <c r="AC3" s="37" t="s">
        <v>197</v>
      </c>
      <c r="AD3" s="37" t="s">
        <v>25</v>
      </c>
      <c r="AE3" s="37" t="s">
        <v>26</v>
      </c>
      <c r="AF3" s="37" t="s">
        <v>27</v>
      </c>
      <c r="AG3" s="37" t="s">
        <v>191</v>
      </c>
      <c r="AH3" s="37" t="s">
        <v>192</v>
      </c>
      <c r="AI3" s="37" t="s">
        <v>202</v>
      </c>
      <c r="AJ3" s="37" t="s">
        <v>203</v>
      </c>
      <c r="AK3" s="37" t="s">
        <v>30</v>
      </c>
      <c r="AL3" s="38" t="s">
        <v>31</v>
      </c>
      <c r="AM3" s="39" t="s">
        <v>213</v>
      </c>
      <c r="AN3" s="39" t="s">
        <v>214</v>
      </c>
    </row>
    <row r="4" spans="1:40" x14ac:dyDescent="0.15">
      <c r="A4" s="87">
        <v>1</v>
      </c>
      <c r="B4" s="33" t="s">
        <v>0</v>
      </c>
      <c r="C4" s="24">
        <v>1.106865</v>
      </c>
      <c r="D4" s="40">
        <v>2.8999999999999998E-3</v>
      </c>
      <c r="E4" s="40">
        <v>4.8700000000000002E-3</v>
      </c>
      <c r="F4" s="40">
        <v>2.9E-5</v>
      </c>
      <c r="G4" s="40">
        <v>0.12522800000000001</v>
      </c>
      <c r="H4" s="40">
        <v>6.901E-3</v>
      </c>
      <c r="I4" s="40">
        <v>3.1500000000000001E-4</v>
      </c>
      <c r="J4" s="40">
        <v>2.8400000000000002E-4</v>
      </c>
      <c r="K4" s="40">
        <v>3.9999999999999998E-6</v>
      </c>
      <c r="L4" s="40">
        <v>5.1999999999999997E-5</v>
      </c>
      <c r="M4" s="40">
        <v>1.9000000000000001E-5</v>
      </c>
      <c r="N4" s="40">
        <v>1.8E-5</v>
      </c>
      <c r="O4" s="40">
        <v>1.9000000000000001E-5</v>
      </c>
      <c r="P4" s="40">
        <v>3.3000000000000003E-5</v>
      </c>
      <c r="Q4" s="40">
        <v>3.1999999999999999E-5</v>
      </c>
      <c r="R4" s="40">
        <v>3.6000000000000001E-5</v>
      </c>
      <c r="S4" s="40">
        <v>2.9E-5</v>
      </c>
      <c r="T4" s="40">
        <v>2.6999999999999999E-5</v>
      </c>
      <c r="U4" s="40">
        <v>1.6130000000000001E-3</v>
      </c>
      <c r="V4" s="40">
        <v>9.3700000000000001E-4</v>
      </c>
      <c r="W4" s="40">
        <v>2.4000000000000001E-5</v>
      </c>
      <c r="X4" s="40">
        <v>7.6000000000000004E-5</v>
      </c>
      <c r="Y4" s="40">
        <v>2.5000000000000001E-5</v>
      </c>
      <c r="Z4" s="40">
        <v>1.3100000000000001E-4</v>
      </c>
      <c r="AA4" s="40">
        <v>2.8E-5</v>
      </c>
      <c r="AB4" s="40">
        <v>1.8E-5</v>
      </c>
      <c r="AC4" s="40">
        <v>4.8000000000000001E-5</v>
      </c>
      <c r="AD4" s="40">
        <v>9.8999999999999994E-5</v>
      </c>
      <c r="AE4" s="40">
        <v>5.8999999999999998E-5</v>
      </c>
      <c r="AF4" s="40">
        <v>1.9530000000000001E-3</v>
      </c>
      <c r="AG4" s="40">
        <v>2.2599999999999999E-3</v>
      </c>
      <c r="AH4" s="40">
        <v>1.6930000000000001E-3</v>
      </c>
      <c r="AI4" s="40">
        <v>4.6E-5</v>
      </c>
      <c r="AJ4" s="40">
        <v>1.6E-2</v>
      </c>
      <c r="AK4" s="40">
        <v>1.2E-4</v>
      </c>
      <c r="AL4" s="25">
        <v>1.5200000000000001E-4</v>
      </c>
      <c r="AM4" s="28">
        <v>1.2729440000000001</v>
      </c>
      <c r="AN4" s="28">
        <v>0.99883</v>
      </c>
    </row>
    <row r="5" spans="1:40" x14ac:dyDescent="0.15">
      <c r="A5" s="102">
        <v>2</v>
      </c>
      <c r="B5" s="41" t="s">
        <v>1</v>
      </c>
      <c r="C5" s="26">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x14ac:dyDescent="0.15">
      <c r="A6" s="102">
        <v>3</v>
      </c>
      <c r="B6" s="41" t="s">
        <v>2</v>
      </c>
      <c r="C6" s="26">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x14ac:dyDescent="0.15">
      <c r="A7" s="102">
        <v>6</v>
      </c>
      <c r="B7" s="41" t="s">
        <v>3</v>
      </c>
      <c r="C7" s="26">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x14ac:dyDescent="0.15">
      <c r="A8" s="103">
        <v>11</v>
      </c>
      <c r="B8" s="42" t="s">
        <v>4</v>
      </c>
      <c r="C8" s="30">
        <v>3.5788E-2</v>
      </c>
      <c r="D8" s="43">
        <v>8.3009999999999994E-3</v>
      </c>
      <c r="E8" s="43">
        <v>3.9837999999999998E-2</v>
      </c>
      <c r="F8" s="43">
        <v>3.0000000000000001E-5</v>
      </c>
      <c r="G8" s="43">
        <v>1.0350029999999999</v>
      </c>
      <c r="H8" s="43">
        <v>4.1599999999999997E-4</v>
      </c>
      <c r="I8" s="43">
        <v>1.0349999999999999E-3</v>
      </c>
      <c r="J8" s="43">
        <v>3.1599999999999998E-4</v>
      </c>
      <c r="K8" s="43">
        <v>3.0000000000000001E-6</v>
      </c>
      <c r="L8" s="43">
        <v>1.6200000000000001E-4</v>
      </c>
      <c r="M8" s="43">
        <v>1.0000000000000001E-5</v>
      </c>
      <c r="N8" s="43">
        <v>7.9999999999999996E-6</v>
      </c>
      <c r="O8" s="43">
        <v>1.2999999999999999E-5</v>
      </c>
      <c r="P8" s="43">
        <v>1.9000000000000001E-5</v>
      </c>
      <c r="Q8" s="43">
        <v>1.7E-5</v>
      </c>
      <c r="R8" s="43">
        <v>1.5999999999999999E-5</v>
      </c>
      <c r="S8" s="43">
        <v>1.5999999999999999E-5</v>
      </c>
      <c r="T8" s="43">
        <v>1.5999999999999999E-5</v>
      </c>
      <c r="U8" s="43">
        <v>3.1700000000000001E-4</v>
      </c>
      <c r="V8" s="43">
        <v>6.8999999999999997E-5</v>
      </c>
      <c r="W8" s="43">
        <v>1.1E-5</v>
      </c>
      <c r="X8" s="43">
        <v>3.4E-5</v>
      </c>
      <c r="Y8" s="43">
        <v>2.5999999999999998E-5</v>
      </c>
      <c r="Z8" s="43">
        <v>6.9999999999999994E-5</v>
      </c>
      <c r="AA8" s="43">
        <v>2.0999999999999999E-5</v>
      </c>
      <c r="AB8" s="43">
        <v>1.2999999999999999E-5</v>
      </c>
      <c r="AC8" s="43">
        <v>5.3999999999999998E-5</v>
      </c>
      <c r="AD8" s="43">
        <v>1.5200000000000001E-4</v>
      </c>
      <c r="AE8" s="43">
        <v>1.06E-4</v>
      </c>
      <c r="AF8" s="43">
        <v>1.745E-3</v>
      </c>
      <c r="AG8" s="43">
        <v>2.6840000000000002E-3</v>
      </c>
      <c r="AH8" s="43">
        <v>4.9200000000000003E-4</v>
      </c>
      <c r="AI8" s="43">
        <v>4.1E-5</v>
      </c>
      <c r="AJ8" s="43">
        <v>3.1413000000000003E-2</v>
      </c>
      <c r="AK8" s="43">
        <v>8.0000000000000007E-5</v>
      </c>
      <c r="AL8" s="44">
        <v>8.8099999999999995E-4</v>
      </c>
      <c r="AM8" s="6">
        <v>1.1592150000000001</v>
      </c>
      <c r="AN8" s="6">
        <v>0.90959100000000004</v>
      </c>
    </row>
    <row r="9" spans="1:40" x14ac:dyDescent="0.15">
      <c r="A9" s="102">
        <v>15</v>
      </c>
      <c r="B9" s="41" t="s">
        <v>5</v>
      </c>
      <c r="C9" s="26">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x14ac:dyDescent="0.15">
      <c r="A10" s="102">
        <v>16</v>
      </c>
      <c r="B10" s="41" t="s">
        <v>6</v>
      </c>
      <c r="C10" s="26">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x14ac:dyDescent="0.15">
      <c r="A11" s="102">
        <v>20</v>
      </c>
      <c r="B11" s="41" t="s">
        <v>7</v>
      </c>
      <c r="C11" s="26">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x14ac:dyDescent="0.15">
      <c r="A12" s="102">
        <v>21</v>
      </c>
      <c r="B12" s="41" t="s">
        <v>8</v>
      </c>
      <c r="C12" s="26">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x14ac:dyDescent="0.15">
      <c r="A13" s="103">
        <v>25</v>
      </c>
      <c r="B13" s="42" t="s">
        <v>9</v>
      </c>
      <c r="C13" s="30">
        <v>1.5690000000000001E-3</v>
      </c>
      <c r="D13" s="43">
        <v>5.2999999999999998E-4</v>
      </c>
      <c r="E13" s="43">
        <v>2.7999999999999998E-4</v>
      </c>
      <c r="F13" s="43">
        <v>2.6499999999999999E-4</v>
      </c>
      <c r="G13" s="43">
        <v>3.5790000000000001E-3</v>
      </c>
      <c r="H13" s="43">
        <v>6.7400000000000001E-4</v>
      </c>
      <c r="I13" s="43">
        <v>1.735E-3</v>
      </c>
      <c r="J13" s="43">
        <v>1.4170000000000001E-3</v>
      </c>
      <c r="K13" s="43">
        <v>6.4999999999999994E-5</v>
      </c>
      <c r="L13" s="43">
        <v>1.0285550000000001</v>
      </c>
      <c r="M13" s="43">
        <v>2.9150000000000001E-3</v>
      </c>
      <c r="N13" s="43">
        <v>5.2999999999999998E-4</v>
      </c>
      <c r="O13" s="43">
        <v>2.408E-3</v>
      </c>
      <c r="P13" s="43">
        <v>5.8430000000000001E-3</v>
      </c>
      <c r="Q13" s="43">
        <v>1.1795E-2</v>
      </c>
      <c r="R13" s="43">
        <v>3.1939999999999998E-3</v>
      </c>
      <c r="S13" s="43">
        <v>3.0890000000000002E-3</v>
      </c>
      <c r="T13" s="43">
        <v>3.3310000000000002E-3</v>
      </c>
      <c r="U13" s="43">
        <v>1.4270000000000001E-3</v>
      </c>
      <c r="V13" s="43">
        <v>2.5489000000000001E-2</v>
      </c>
      <c r="W13" s="43">
        <v>3.9100000000000002E-4</v>
      </c>
      <c r="X13" s="43">
        <v>3.248E-3</v>
      </c>
      <c r="Y13" s="43">
        <v>4.4299999999999998E-4</v>
      </c>
      <c r="Z13" s="43">
        <v>2.5300000000000002E-4</v>
      </c>
      <c r="AA13" s="43">
        <v>1.4999999999999999E-4</v>
      </c>
      <c r="AB13" s="43">
        <v>2.9E-4</v>
      </c>
      <c r="AC13" s="43">
        <v>2.6899999999999998E-4</v>
      </c>
      <c r="AD13" s="43">
        <v>2.1699999999999999E-4</v>
      </c>
      <c r="AE13" s="43">
        <v>3.6400000000000001E-4</v>
      </c>
      <c r="AF13" s="43">
        <v>1.0449999999999999E-3</v>
      </c>
      <c r="AG13" s="43">
        <v>5.8500000000000002E-4</v>
      </c>
      <c r="AH13" s="43">
        <v>3.7399999999999998E-4</v>
      </c>
      <c r="AI13" s="43">
        <v>4.7600000000000002E-4</v>
      </c>
      <c r="AJ13" s="43">
        <v>9.4899999999999997E-4</v>
      </c>
      <c r="AK13" s="43">
        <v>2.65E-3</v>
      </c>
      <c r="AL13" s="44">
        <v>2.4090000000000001E-3</v>
      </c>
      <c r="AM13" s="6">
        <v>1.1128039999999999</v>
      </c>
      <c r="AN13" s="6">
        <v>0.87317500000000003</v>
      </c>
    </row>
    <row r="14" spans="1:40" x14ac:dyDescent="0.15">
      <c r="A14" s="102">
        <v>26</v>
      </c>
      <c r="B14" s="41" t="s">
        <v>10</v>
      </c>
      <c r="C14" s="26">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x14ac:dyDescent="0.15">
      <c r="A15" s="102">
        <v>27</v>
      </c>
      <c r="B15" s="41" t="s">
        <v>11</v>
      </c>
      <c r="C15" s="26">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x14ac:dyDescent="0.15">
      <c r="A16" s="102">
        <v>28</v>
      </c>
      <c r="B16" s="41" t="s">
        <v>12</v>
      </c>
      <c r="C16" s="26">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x14ac:dyDescent="0.15">
      <c r="A17" s="102">
        <v>29</v>
      </c>
      <c r="B17" s="41" t="s">
        <v>13</v>
      </c>
      <c r="C17" s="26">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x14ac:dyDescent="0.15">
      <c r="A18" s="103">
        <v>32</v>
      </c>
      <c r="B18" s="42" t="s">
        <v>16</v>
      </c>
      <c r="C18" s="30">
        <v>2.5999999999999998E-5</v>
      </c>
      <c r="D18" s="43">
        <v>4.1E-5</v>
      </c>
      <c r="E18" s="43">
        <v>3.4E-5</v>
      </c>
      <c r="F18" s="43">
        <v>6.2000000000000003E-5</v>
      </c>
      <c r="G18" s="43">
        <v>4.3000000000000002E-5</v>
      </c>
      <c r="H18" s="43">
        <v>3.6000000000000001E-5</v>
      </c>
      <c r="I18" s="43">
        <v>3.3000000000000003E-5</v>
      </c>
      <c r="J18" s="43">
        <v>2.5000000000000001E-5</v>
      </c>
      <c r="K18" s="43">
        <v>5.0000000000000004E-6</v>
      </c>
      <c r="L18" s="43">
        <v>4.8999999999999998E-5</v>
      </c>
      <c r="M18" s="43">
        <v>1.5E-5</v>
      </c>
      <c r="N18" s="43">
        <v>1.5999999999999999E-5</v>
      </c>
      <c r="O18" s="43">
        <v>1.5799999999999999E-4</v>
      </c>
      <c r="P18" s="43">
        <v>9.2379999999999997E-3</v>
      </c>
      <c r="Q18" s="43">
        <v>1.0273870000000001</v>
      </c>
      <c r="R18" s="43">
        <v>1.5032E-2</v>
      </c>
      <c r="S18" s="43">
        <v>3.1097E-2</v>
      </c>
      <c r="T18" s="43">
        <v>9.859999999999999E-4</v>
      </c>
      <c r="U18" s="43">
        <v>6.2000000000000003E-5</v>
      </c>
      <c r="V18" s="43">
        <v>1.3100000000000001E-4</v>
      </c>
      <c r="W18" s="43">
        <v>4.3999999999999999E-5</v>
      </c>
      <c r="X18" s="43">
        <v>1.37E-4</v>
      </c>
      <c r="Y18" s="43">
        <v>6.6000000000000005E-5</v>
      </c>
      <c r="Z18" s="43">
        <v>8.1000000000000004E-5</v>
      </c>
      <c r="AA18" s="43">
        <v>1.0900000000000001E-4</v>
      </c>
      <c r="AB18" s="43">
        <v>2.5999999999999998E-5</v>
      </c>
      <c r="AC18" s="43">
        <v>9.3999999999999994E-5</v>
      </c>
      <c r="AD18" s="43">
        <v>2.24E-4</v>
      </c>
      <c r="AE18" s="43">
        <v>3.4099999999999999E-4</v>
      </c>
      <c r="AF18" s="43">
        <v>9.7999999999999997E-5</v>
      </c>
      <c r="AG18" s="43">
        <v>6.3E-5</v>
      </c>
      <c r="AH18" s="43">
        <v>8.7999999999999998E-5</v>
      </c>
      <c r="AI18" s="43">
        <v>1.3519999999999999E-3</v>
      </c>
      <c r="AJ18" s="43">
        <v>4.6999999999999997E-5</v>
      </c>
      <c r="AK18" s="43">
        <v>4.0899999999999999E-3</v>
      </c>
      <c r="AL18" s="44">
        <v>1.2899999999999999E-4</v>
      </c>
      <c r="AM18" s="6">
        <v>1.0914710000000001</v>
      </c>
      <c r="AN18" s="6">
        <v>0.85643499999999995</v>
      </c>
    </row>
    <row r="19" spans="1:40" x14ac:dyDescent="0.15">
      <c r="A19" s="102">
        <v>33</v>
      </c>
      <c r="B19" s="41" t="s">
        <v>14</v>
      </c>
      <c r="C19" s="26">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x14ac:dyDescent="0.15">
      <c r="A20" s="102">
        <v>34</v>
      </c>
      <c r="B20" s="41" t="s">
        <v>15</v>
      </c>
      <c r="C20" s="26">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x14ac:dyDescent="0.15">
      <c r="A21" s="102">
        <v>35</v>
      </c>
      <c r="B21" s="41" t="s">
        <v>17</v>
      </c>
      <c r="C21" s="26">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x14ac:dyDescent="0.15">
      <c r="A22" s="102">
        <v>39</v>
      </c>
      <c r="B22" s="41" t="s">
        <v>18</v>
      </c>
      <c r="C22" s="26">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x14ac:dyDescent="0.15">
      <c r="A23" s="103">
        <v>41</v>
      </c>
      <c r="B23" s="42" t="s">
        <v>19</v>
      </c>
      <c r="C23" s="30">
        <v>3.6350000000000002E-3</v>
      </c>
      <c r="D23" s="43">
        <v>2.091E-3</v>
      </c>
      <c r="E23" s="43">
        <v>1.8979999999999999E-3</v>
      </c>
      <c r="F23" s="43">
        <v>3.64E-3</v>
      </c>
      <c r="G23" s="43">
        <v>1.511E-3</v>
      </c>
      <c r="H23" s="43">
        <v>2.6229999999999999E-3</v>
      </c>
      <c r="I23" s="43">
        <v>4.8650000000000004E-3</v>
      </c>
      <c r="J23" s="43">
        <v>3.4489999999999998E-3</v>
      </c>
      <c r="K23" s="43">
        <v>5.4100000000000003E-4</v>
      </c>
      <c r="L23" s="43">
        <v>7.0530000000000002E-3</v>
      </c>
      <c r="M23" s="43">
        <v>5.8250000000000003E-3</v>
      </c>
      <c r="N23" s="43">
        <v>3.3059999999999999E-3</v>
      </c>
      <c r="O23" s="43">
        <v>5.0379999999999999E-3</v>
      </c>
      <c r="P23" s="43">
        <v>1.828E-3</v>
      </c>
      <c r="Q23" s="43">
        <v>2.1489999999999999E-3</v>
      </c>
      <c r="R23" s="43">
        <v>2.248E-3</v>
      </c>
      <c r="S23" s="43">
        <v>8.6799999999999996E-4</v>
      </c>
      <c r="T23" s="43">
        <v>1.4989999999999999E-3</v>
      </c>
      <c r="U23" s="43">
        <v>3.235E-3</v>
      </c>
      <c r="V23" s="43">
        <v>1.001471</v>
      </c>
      <c r="W23" s="43">
        <v>1.3417999999999999E-2</v>
      </c>
      <c r="X23" s="43">
        <v>3.1137999999999999E-2</v>
      </c>
      <c r="Y23" s="43">
        <v>4.0419999999999996E-3</v>
      </c>
      <c r="Z23" s="43">
        <v>3.692E-3</v>
      </c>
      <c r="AA23" s="43">
        <v>3.2750000000000001E-3</v>
      </c>
      <c r="AB23" s="43">
        <v>9.4210000000000006E-3</v>
      </c>
      <c r="AC23" s="43">
        <v>5.9709999999999997E-3</v>
      </c>
      <c r="AD23" s="43">
        <v>5.3169999999999997E-3</v>
      </c>
      <c r="AE23" s="43">
        <v>8.4550000000000007E-3</v>
      </c>
      <c r="AF23" s="43">
        <v>5.3629999999999997E-3</v>
      </c>
      <c r="AG23" s="43">
        <v>3.0430000000000001E-3</v>
      </c>
      <c r="AH23" s="43">
        <v>2.4710000000000001E-3</v>
      </c>
      <c r="AI23" s="43">
        <v>1.7899999999999999E-3</v>
      </c>
      <c r="AJ23" s="43">
        <v>3.3140000000000001E-3</v>
      </c>
      <c r="AK23" s="43">
        <v>9.5100000000000002E-4</v>
      </c>
      <c r="AL23" s="44">
        <v>3.026E-3</v>
      </c>
      <c r="AM23" s="6">
        <v>1.1634599999999999</v>
      </c>
      <c r="AN23" s="6">
        <v>0.91292200000000001</v>
      </c>
    </row>
    <row r="24" spans="1:40" x14ac:dyDescent="0.15">
      <c r="A24" s="102">
        <v>46</v>
      </c>
      <c r="B24" s="41" t="s">
        <v>20</v>
      </c>
      <c r="C24" s="26">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x14ac:dyDescent="0.15">
      <c r="A25" s="102">
        <v>47</v>
      </c>
      <c r="B25" s="41" t="s">
        <v>187</v>
      </c>
      <c r="C25" s="26">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x14ac:dyDescent="0.15">
      <c r="A26" s="102">
        <v>48</v>
      </c>
      <c r="B26" s="41" t="s">
        <v>188</v>
      </c>
      <c r="C26" s="26">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x14ac:dyDescent="0.15">
      <c r="A27" s="102">
        <v>51</v>
      </c>
      <c r="B27" s="41" t="s">
        <v>21</v>
      </c>
      <c r="C27" s="26">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x14ac:dyDescent="0.15">
      <c r="A28" s="103">
        <v>53</v>
      </c>
      <c r="B28" s="42" t="s">
        <v>22</v>
      </c>
      <c r="C28" s="30">
        <v>6.9490000000000003E-3</v>
      </c>
      <c r="D28" s="43">
        <v>7.0860000000000003E-3</v>
      </c>
      <c r="E28" s="43">
        <v>9.8709999999999996E-3</v>
      </c>
      <c r="F28" s="43">
        <v>3.0301999999999999E-2</v>
      </c>
      <c r="G28" s="43">
        <v>1.2869E-2</v>
      </c>
      <c r="H28" s="43">
        <v>1.3867000000000001E-2</v>
      </c>
      <c r="I28" s="43">
        <v>1.0848E-2</v>
      </c>
      <c r="J28" s="43">
        <v>8.6569999999999998E-3</v>
      </c>
      <c r="K28" s="43">
        <v>3.441E-3</v>
      </c>
      <c r="L28" s="43">
        <v>1.1198E-2</v>
      </c>
      <c r="M28" s="43">
        <v>6.3709999999999999E-3</v>
      </c>
      <c r="N28" s="43">
        <v>6.2599999999999999E-3</v>
      </c>
      <c r="O28" s="43">
        <v>1.2808999999999999E-2</v>
      </c>
      <c r="P28" s="43">
        <v>6.9979999999999999E-3</v>
      </c>
      <c r="Q28" s="43">
        <v>5.9899999999999997E-3</v>
      </c>
      <c r="R28" s="43">
        <v>5.5180000000000003E-3</v>
      </c>
      <c r="S28" s="43">
        <v>4.9899999999999996E-3</v>
      </c>
      <c r="T28" s="43">
        <v>6.6829999999999997E-3</v>
      </c>
      <c r="U28" s="43">
        <v>7.1919999999999996E-3</v>
      </c>
      <c r="V28" s="43">
        <v>1.278E-2</v>
      </c>
      <c r="W28" s="43">
        <v>1.5996E-2</v>
      </c>
      <c r="X28" s="43">
        <v>2.3585999999999999E-2</v>
      </c>
      <c r="Y28" s="43">
        <v>2.3779999999999999E-2</v>
      </c>
      <c r="Z28" s="43">
        <v>1.5913E-2</v>
      </c>
      <c r="AA28" s="43">
        <v>1.035574</v>
      </c>
      <c r="AB28" s="43">
        <v>5.9853000000000003E-2</v>
      </c>
      <c r="AC28" s="43">
        <v>2.4192999999999999E-2</v>
      </c>
      <c r="AD28" s="43">
        <v>8.6890000000000005E-3</v>
      </c>
      <c r="AE28" s="43">
        <v>1.8252999999999998E-2</v>
      </c>
      <c r="AF28" s="43">
        <v>9.4990000000000005E-3</v>
      </c>
      <c r="AG28" s="43">
        <v>9.2689999999999995E-3</v>
      </c>
      <c r="AH28" s="43">
        <v>2.2360000000000001E-2</v>
      </c>
      <c r="AI28" s="43">
        <v>9.9909999999999999E-3</v>
      </c>
      <c r="AJ28" s="43">
        <v>1.0584E-2</v>
      </c>
      <c r="AK28" s="43">
        <v>3.1319999999999998E-3</v>
      </c>
      <c r="AL28" s="44">
        <v>1.0135E-2</v>
      </c>
      <c r="AM28" s="6">
        <v>1.4914879999999999</v>
      </c>
      <c r="AN28" s="6">
        <v>1.1703129999999999</v>
      </c>
    </row>
    <row r="29" spans="1:40" x14ac:dyDescent="0.15">
      <c r="A29" s="102">
        <v>55</v>
      </c>
      <c r="B29" s="41" t="s">
        <v>23</v>
      </c>
      <c r="C29" s="26">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x14ac:dyDescent="0.15">
      <c r="A30" s="102">
        <v>57</v>
      </c>
      <c r="B30" s="41" t="s">
        <v>197</v>
      </c>
      <c r="C30" s="26">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x14ac:dyDescent="0.15">
      <c r="A31" s="102">
        <v>59</v>
      </c>
      <c r="B31" s="41" t="s">
        <v>25</v>
      </c>
      <c r="C31" s="26">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x14ac:dyDescent="0.15">
      <c r="A32" s="102">
        <v>61</v>
      </c>
      <c r="B32" s="41" t="s">
        <v>26</v>
      </c>
      <c r="C32" s="26">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x14ac:dyDescent="0.15">
      <c r="A33" s="103">
        <v>63</v>
      </c>
      <c r="B33" s="42" t="s">
        <v>27</v>
      </c>
      <c r="C33" s="30">
        <v>7.6000000000000004E-5</v>
      </c>
      <c r="D33" s="43">
        <v>2.04E-4</v>
      </c>
      <c r="E33" s="43">
        <v>5.1E-5</v>
      </c>
      <c r="F33" s="43">
        <v>7.3800000000000005E-4</v>
      </c>
      <c r="G33" s="43">
        <v>2.14E-4</v>
      </c>
      <c r="H33" s="43">
        <v>5.5999999999999999E-5</v>
      </c>
      <c r="I33" s="43">
        <v>1.6100000000000001E-4</v>
      </c>
      <c r="J33" s="43">
        <v>3.01E-4</v>
      </c>
      <c r="K33" s="43">
        <v>1.7E-5</v>
      </c>
      <c r="L33" s="43">
        <v>5.7399999999999997E-4</v>
      </c>
      <c r="M33" s="43">
        <v>5.7000000000000003E-5</v>
      </c>
      <c r="N33" s="43">
        <v>3.1000000000000001E-5</v>
      </c>
      <c r="O33" s="43">
        <v>4.46E-4</v>
      </c>
      <c r="P33" s="43">
        <v>3.48E-4</v>
      </c>
      <c r="Q33" s="43">
        <v>7.6099999999999996E-4</v>
      </c>
      <c r="R33" s="43">
        <v>6.4700000000000001E-4</v>
      </c>
      <c r="S33" s="43">
        <v>2.92E-4</v>
      </c>
      <c r="T33" s="43">
        <v>2.0599999999999999E-4</v>
      </c>
      <c r="U33" s="43">
        <v>1.4200000000000001E-4</v>
      </c>
      <c r="V33" s="43">
        <v>2.0100000000000001E-4</v>
      </c>
      <c r="W33" s="43">
        <v>4.2499999999999998E-4</v>
      </c>
      <c r="X33" s="43">
        <v>2.3499999999999999E-4</v>
      </c>
      <c r="Y33" s="43">
        <v>1.75E-4</v>
      </c>
      <c r="Z33" s="43">
        <v>2.6499999999999999E-4</v>
      </c>
      <c r="AA33" s="43">
        <v>3.0600000000000001E-4</v>
      </c>
      <c r="AB33" s="43">
        <v>3.4E-5</v>
      </c>
      <c r="AC33" s="43">
        <v>3.7100000000000002E-4</v>
      </c>
      <c r="AD33" s="43">
        <v>3.3340000000000002E-3</v>
      </c>
      <c r="AE33" s="43">
        <v>1.9100000000000001E-4</v>
      </c>
      <c r="AF33" s="43">
        <v>1.0000599999999999</v>
      </c>
      <c r="AG33" s="43">
        <v>1.37E-4</v>
      </c>
      <c r="AH33" s="43">
        <v>1.7899999999999999E-4</v>
      </c>
      <c r="AI33" s="43">
        <v>4.6999999999999999E-4</v>
      </c>
      <c r="AJ33" s="43">
        <v>3.7500000000000001E-4</v>
      </c>
      <c r="AK33" s="43">
        <v>5.5999999999999999E-5</v>
      </c>
      <c r="AL33" s="44">
        <v>3.4400000000000001E-4</v>
      </c>
      <c r="AM33" s="6">
        <v>1.0124759999999999</v>
      </c>
      <c r="AN33" s="6">
        <v>0.79445100000000002</v>
      </c>
    </row>
    <row r="34" spans="1:40" x14ac:dyDescent="0.15">
      <c r="A34" s="102">
        <v>64</v>
      </c>
      <c r="B34" s="41" t="s">
        <v>191</v>
      </c>
      <c r="C34" s="26">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x14ac:dyDescent="0.15">
      <c r="A35" s="102">
        <v>65</v>
      </c>
      <c r="B35" s="41" t="s">
        <v>192</v>
      </c>
      <c r="C35" s="26">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x14ac:dyDescent="0.15">
      <c r="A36" s="102">
        <v>66</v>
      </c>
      <c r="B36" s="41" t="s">
        <v>28</v>
      </c>
      <c r="C36" s="26">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x14ac:dyDescent="0.15">
      <c r="A37" s="102">
        <v>67</v>
      </c>
      <c r="B37" s="41" t="s">
        <v>29</v>
      </c>
      <c r="C37" s="26">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x14ac:dyDescent="0.15">
      <c r="A38" s="103">
        <v>68</v>
      </c>
      <c r="B38" s="42" t="s">
        <v>30</v>
      </c>
      <c r="C38" s="30">
        <v>8.83E-4</v>
      </c>
      <c r="D38" s="43">
        <v>2.7070000000000002E-3</v>
      </c>
      <c r="E38" s="43">
        <v>1.3749999999999999E-3</v>
      </c>
      <c r="F38" s="43">
        <v>1.9550000000000001E-3</v>
      </c>
      <c r="G38" s="43">
        <v>9.7199999999999999E-4</v>
      </c>
      <c r="H38" s="43">
        <v>1.2600000000000001E-3</v>
      </c>
      <c r="I38" s="43">
        <v>1.011E-3</v>
      </c>
      <c r="J38" s="43">
        <v>4.46E-4</v>
      </c>
      <c r="K38" s="43">
        <v>8.3999999999999995E-5</v>
      </c>
      <c r="L38" s="43">
        <v>1.2390000000000001E-3</v>
      </c>
      <c r="M38" s="43">
        <v>2.9500000000000001E-4</v>
      </c>
      <c r="N38" s="43">
        <v>2.5599999999999999E-4</v>
      </c>
      <c r="O38" s="43">
        <v>5.8399999999999999E-4</v>
      </c>
      <c r="P38" s="43">
        <v>1.691E-3</v>
      </c>
      <c r="Q38" s="43">
        <v>8.6200000000000003E-4</v>
      </c>
      <c r="R38" s="43">
        <v>1.1410000000000001E-3</v>
      </c>
      <c r="S38" s="43">
        <v>5.2400000000000005E-4</v>
      </c>
      <c r="T38" s="43">
        <v>5.1099999999999995E-4</v>
      </c>
      <c r="U38" s="43">
        <v>7.1100000000000004E-4</v>
      </c>
      <c r="V38" s="43">
        <v>1.3619999999999999E-3</v>
      </c>
      <c r="W38" s="43">
        <v>2.7799999999999998E-4</v>
      </c>
      <c r="X38" s="43">
        <v>1.4940000000000001E-3</v>
      </c>
      <c r="Y38" s="43">
        <v>3.5599999999999998E-3</v>
      </c>
      <c r="Z38" s="43">
        <v>2.385E-3</v>
      </c>
      <c r="AA38" s="43">
        <v>3.8570000000000002E-3</v>
      </c>
      <c r="AB38" s="43">
        <v>5.5800000000000001E-4</v>
      </c>
      <c r="AC38" s="43">
        <v>2.7590000000000002E-3</v>
      </c>
      <c r="AD38" s="43">
        <v>2.8349999999999998E-3</v>
      </c>
      <c r="AE38" s="43">
        <v>3.1949999999999999E-3</v>
      </c>
      <c r="AF38" s="43">
        <v>2.6619999999999999E-3</v>
      </c>
      <c r="AG38" s="43">
        <v>2.777E-3</v>
      </c>
      <c r="AH38" s="43">
        <v>5.4510000000000001E-3</v>
      </c>
      <c r="AI38" s="43">
        <v>1.8129999999999999E-3</v>
      </c>
      <c r="AJ38" s="43">
        <v>2.2899999999999999E-3</v>
      </c>
      <c r="AK38" s="43">
        <v>1.0003949999999999</v>
      </c>
      <c r="AL38" s="44">
        <v>1.3730000000000001E-3</v>
      </c>
      <c r="AM38" s="6">
        <v>1.0575540000000001</v>
      </c>
      <c r="AN38" s="6">
        <v>0.82982199999999995</v>
      </c>
    </row>
    <row r="39" spans="1:40" x14ac:dyDescent="0.15">
      <c r="A39" s="102">
        <v>69</v>
      </c>
      <c r="B39" s="41" t="s">
        <v>31</v>
      </c>
      <c r="C39" s="26">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x14ac:dyDescent="0.15">
      <c r="A40" s="55"/>
      <c r="B40" s="45" t="s">
        <v>215</v>
      </c>
      <c r="C40" s="46">
        <v>1.3101879999999999</v>
      </c>
      <c r="D40" s="47">
        <v>1.2881009999999999</v>
      </c>
      <c r="E40" s="47">
        <v>1.2412069999999999</v>
      </c>
      <c r="F40" s="47">
        <v>1.306306</v>
      </c>
      <c r="G40" s="47">
        <v>1.3507690000000001</v>
      </c>
      <c r="H40" s="47">
        <v>1.2131449999999999</v>
      </c>
      <c r="I40" s="47">
        <v>1.329931</v>
      </c>
      <c r="J40" s="47">
        <v>1.355445</v>
      </c>
      <c r="K40" s="47">
        <v>1.056969</v>
      </c>
      <c r="L40" s="47">
        <v>1.252119</v>
      </c>
      <c r="M40" s="47">
        <v>1.7655749999999999</v>
      </c>
      <c r="N40" s="47">
        <v>1.1124270000000001</v>
      </c>
      <c r="O40" s="47">
        <v>1.4998769999999999</v>
      </c>
      <c r="P40" s="47">
        <v>1.2438739999999999</v>
      </c>
      <c r="Q40" s="47">
        <v>1.191832</v>
      </c>
      <c r="R40" s="47">
        <v>1.2313000000000001</v>
      </c>
      <c r="S40" s="47">
        <v>1.1835389999999999</v>
      </c>
      <c r="T40" s="47">
        <v>1.3954260000000001</v>
      </c>
      <c r="U40" s="47">
        <v>1.294621</v>
      </c>
      <c r="V40" s="47">
        <v>1.2778910000000001</v>
      </c>
      <c r="W40" s="47">
        <v>1.208018</v>
      </c>
      <c r="X40" s="47">
        <v>1.3030809999999999</v>
      </c>
      <c r="Y40" s="47">
        <v>1.2327379999999999</v>
      </c>
      <c r="Z40" s="47">
        <v>1.197425</v>
      </c>
      <c r="AA40" s="47">
        <v>1.220777</v>
      </c>
      <c r="AB40" s="47">
        <v>1.1336729999999999</v>
      </c>
      <c r="AC40" s="47">
        <v>1.3144359999999999</v>
      </c>
      <c r="AD40" s="47">
        <v>1.3156540000000001</v>
      </c>
      <c r="AE40" s="47">
        <v>1.18605</v>
      </c>
      <c r="AF40" s="47">
        <v>1.1415900000000001</v>
      </c>
      <c r="AG40" s="47">
        <v>1.2155800000000001</v>
      </c>
      <c r="AH40" s="47">
        <v>1.23058</v>
      </c>
      <c r="AI40" s="47">
        <v>1.200685</v>
      </c>
      <c r="AJ40" s="47">
        <v>1.2696769999999999</v>
      </c>
      <c r="AK40" s="47">
        <v>1.2952520000000001</v>
      </c>
      <c r="AL40" s="48">
        <v>1.5138940000000001</v>
      </c>
      <c r="AM40" s="24"/>
      <c r="AN40" s="40"/>
    </row>
    <row r="41" spans="1:40" x14ac:dyDescent="0.15">
      <c r="A41" s="55"/>
      <c r="B41" s="45" t="s">
        <v>216</v>
      </c>
      <c r="C41" s="46">
        <v>1.028054</v>
      </c>
      <c r="D41" s="47">
        <v>1.010723</v>
      </c>
      <c r="E41" s="47">
        <v>0.97392800000000002</v>
      </c>
      <c r="F41" s="47">
        <v>1.0250079999999999</v>
      </c>
      <c r="G41" s="47">
        <v>1.0598970000000001</v>
      </c>
      <c r="H41" s="47">
        <v>0.95190799999999998</v>
      </c>
      <c r="I41" s="47">
        <v>1.0435460000000001</v>
      </c>
      <c r="J41" s="47">
        <v>1.0635650000000001</v>
      </c>
      <c r="K41" s="47">
        <v>0.82936299999999996</v>
      </c>
      <c r="L41" s="47">
        <v>0.98248999999999997</v>
      </c>
      <c r="M41" s="47">
        <v>1.3853789999999999</v>
      </c>
      <c r="N41" s="47">
        <v>0.87287899999999996</v>
      </c>
      <c r="O41" s="47">
        <v>1.1768959999999999</v>
      </c>
      <c r="P41" s="47">
        <v>0.97602</v>
      </c>
      <c r="Q41" s="47">
        <v>0.93518400000000002</v>
      </c>
      <c r="R41" s="47">
        <v>0.96615399999999996</v>
      </c>
      <c r="S41" s="47">
        <v>0.928678</v>
      </c>
      <c r="T41" s="47">
        <v>1.094937</v>
      </c>
      <c r="U41" s="47">
        <v>1.0158389999999999</v>
      </c>
      <c r="V41" s="47">
        <v>1.002712</v>
      </c>
      <c r="W41" s="47">
        <v>0.94788499999999998</v>
      </c>
      <c r="X41" s="47">
        <v>1.022478</v>
      </c>
      <c r="Y41" s="47">
        <v>0.96728199999999998</v>
      </c>
      <c r="Z41" s="47">
        <v>0.93957400000000002</v>
      </c>
      <c r="AA41" s="47">
        <v>0.957897</v>
      </c>
      <c r="AB41" s="47">
        <v>0.88954999999999995</v>
      </c>
      <c r="AC41" s="47">
        <v>1.0313870000000001</v>
      </c>
      <c r="AD41" s="47">
        <v>1.032343</v>
      </c>
      <c r="AE41" s="47">
        <v>0.93064800000000003</v>
      </c>
      <c r="AF41" s="47">
        <v>0.89576199999999995</v>
      </c>
      <c r="AG41" s="47">
        <v>0.95381899999999997</v>
      </c>
      <c r="AH41" s="47">
        <v>0.96558900000000003</v>
      </c>
      <c r="AI41" s="47">
        <v>0.94213100000000005</v>
      </c>
      <c r="AJ41" s="47">
        <v>0.99626599999999998</v>
      </c>
      <c r="AK41" s="47">
        <v>1.0163340000000001</v>
      </c>
      <c r="AL41" s="48">
        <v>1.187894</v>
      </c>
      <c r="AM41" s="26"/>
      <c r="AN41" s="1"/>
    </row>
    <row r="42" spans="1:40" ht="11.25" customHeight="1" x14ac:dyDescent="0.15"/>
  </sheetData>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1" bestFit="1" customWidth="1"/>
    <col min="2" max="2" width="31.6640625" style="31" bestFit="1" customWidth="1"/>
    <col min="3" max="39" width="10.33203125" style="31" customWidth="1"/>
    <col min="40" max="16384" width="10.33203125" style="31"/>
  </cols>
  <sheetData>
    <row r="1" spans="1:39" ht="21" customHeight="1" x14ac:dyDescent="0.15">
      <c r="A1" s="277" t="s">
        <v>303</v>
      </c>
      <c r="C1" s="31" t="s">
        <v>302</v>
      </c>
    </row>
    <row r="2" spans="1:39" x14ac:dyDescent="0.15">
      <c r="A2" s="32"/>
      <c r="B2" s="33"/>
      <c r="C2" s="96">
        <v>1</v>
      </c>
      <c r="D2" s="97">
        <v>2</v>
      </c>
      <c r="E2" s="97">
        <v>3</v>
      </c>
      <c r="F2" s="97">
        <v>6</v>
      </c>
      <c r="G2" s="97">
        <v>11</v>
      </c>
      <c r="H2" s="97">
        <v>15</v>
      </c>
      <c r="I2" s="97">
        <v>16</v>
      </c>
      <c r="J2" s="97">
        <v>20</v>
      </c>
      <c r="K2" s="97">
        <v>21</v>
      </c>
      <c r="L2" s="97">
        <v>25</v>
      </c>
      <c r="M2" s="97">
        <v>26</v>
      </c>
      <c r="N2" s="97">
        <v>27</v>
      </c>
      <c r="O2" s="97">
        <v>28</v>
      </c>
      <c r="P2" s="97">
        <v>29</v>
      </c>
      <c r="Q2" s="97">
        <v>32</v>
      </c>
      <c r="R2" s="97">
        <v>33</v>
      </c>
      <c r="S2" s="97">
        <v>34</v>
      </c>
      <c r="T2" s="97">
        <v>35</v>
      </c>
      <c r="U2" s="97">
        <v>39</v>
      </c>
      <c r="V2" s="97">
        <v>41</v>
      </c>
      <c r="W2" s="97">
        <v>46</v>
      </c>
      <c r="X2" s="97">
        <v>47</v>
      </c>
      <c r="Y2" s="97">
        <v>48</v>
      </c>
      <c r="Z2" s="97">
        <v>51</v>
      </c>
      <c r="AA2" s="97">
        <v>53</v>
      </c>
      <c r="AB2" s="97">
        <v>55</v>
      </c>
      <c r="AC2" s="97">
        <v>57</v>
      </c>
      <c r="AD2" s="97">
        <v>59</v>
      </c>
      <c r="AE2" s="97">
        <v>61</v>
      </c>
      <c r="AF2" s="97">
        <v>63</v>
      </c>
      <c r="AG2" s="97">
        <v>64</v>
      </c>
      <c r="AH2" s="97">
        <v>65</v>
      </c>
      <c r="AI2" s="97">
        <v>66</v>
      </c>
      <c r="AJ2" s="97">
        <v>67</v>
      </c>
      <c r="AK2" s="97">
        <v>68</v>
      </c>
      <c r="AL2" s="98">
        <v>69</v>
      </c>
      <c r="AM2" s="99">
        <v>70</v>
      </c>
    </row>
    <row r="3" spans="1:39" ht="33.75" x14ac:dyDescent="0.15">
      <c r="A3" s="34"/>
      <c r="B3" s="35"/>
      <c r="C3" s="36" t="s">
        <v>0</v>
      </c>
      <c r="D3" s="37" t="s">
        <v>1</v>
      </c>
      <c r="E3" s="37" t="s">
        <v>2</v>
      </c>
      <c r="F3" s="37" t="s">
        <v>3</v>
      </c>
      <c r="G3" s="37" t="s">
        <v>4</v>
      </c>
      <c r="H3" s="37" t="s">
        <v>5</v>
      </c>
      <c r="I3" s="37" t="s">
        <v>6</v>
      </c>
      <c r="J3" s="37" t="s">
        <v>7</v>
      </c>
      <c r="K3" s="37" t="s">
        <v>198</v>
      </c>
      <c r="L3" s="37" t="s">
        <v>199</v>
      </c>
      <c r="M3" s="37" t="s">
        <v>10</v>
      </c>
      <c r="N3" s="37" t="s">
        <v>11</v>
      </c>
      <c r="O3" s="37" t="s">
        <v>12</v>
      </c>
      <c r="P3" s="37" t="s">
        <v>13</v>
      </c>
      <c r="Q3" s="37" t="s">
        <v>16</v>
      </c>
      <c r="R3" s="37" t="s">
        <v>14</v>
      </c>
      <c r="S3" s="37" t="s">
        <v>200</v>
      </c>
      <c r="T3" s="37" t="s">
        <v>17</v>
      </c>
      <c r="U3" s="37" t="s">
        <v>18</v>
      </c>
      <c r="V3" s="37" t="s">
        <v>19</v>
      </c>
      <c r="W3" s="37" t="s">
        <v>201</v>
      </c>
      <c r="X3" s="37" t="s">
        <v>187</v>
      </c>
      <c r="Y3" s="37" t="s">
        <v>188</v>
      </c>
      <c r="Z3" s="37" t="s">
        <v>21</v>
      </c>
      <c r="AA3" s="37" t="s">
        <v>22</v>
      </c>
      <c r="AB3" s="37" t="s">
        <v>23</v>
      </c>
      <c r="AC3" s="37" t="s">
        <v>197</v>
      </c>
      <c r="AD3" s="37" t="s">
        <v>25</v>
      </c>
      <c r="AE3" s="37" t="s">
        <v>26</v>
      </c>
      <c r="AF3" s="37" t="s">
        <v>27</v>
      </c>
      <c r="AG3" s="37" t="s">
        <v>191</v>
      </c>
      <c r="AH3" s="37" t="s">
        <v>192</v>
      </c>
      <c r="AI3" s="37" t="s">
        <v>202</v>
      </c>
      <c r="AJ3" s="37" t="s">
        <v>203</v>
      </c>
      <c r="AK3" s="37" t="s">
        <v>30</v>
      </c>
      <c r="AL3" s="38" t="s">
        <v>31</v>
      </c>
      <c r="AM3" s="39" t="s">
        <v>204</v>
      </c>
    </row>
    <row r="4" spans="1:39" x14ac:dyDescent="0.15">
      <c r="A4" s="104">
        <v>1</v>
      </c>
      <c r="B4" s="33" t="s">
        <v>0</v>
      </c>
      <c r="C4" s="24">
        <v>0.13359099999999999</v>
      </c>
      <c r="D4" s="40">
        <v>2.1380000000000001E-3</v>
      </c>
      <c r="E4" s="40">
        <v>0</v>
      </c>
      <c r="F4" s="40">
        <v>0</v>
      </c>
      <c r="G4" s="40">
        <v>0.15764400000000001</v>
      </c>
      <c r="H4" s="40">
        <v>8.6929999999999993E-3</v>
      </c>
      <c r="I4" s="40">
        <v>0</v>
      </c>
      <c r="J4" s="40">
        <v>2.63E-4</v>
      </c>
      <c r="K4" s="40">
        <v>0</v>
      </c>
      <c r="L4" s="40">
        <v>1.1E-5</v>
      </c>
      <c r="M4" s="40">
        <v>0</v>
      </c>
      <c r="N4" s="40">
        <v>3.9999999999999998E-6</v>
      </c>
      <c r="O4" s="40">
        <v>0</v>
      </c>
      <c r="P4" s="40">
        <v>0</v>
      </c>
      <c r="Q4" s="40">
        <v>0</v>
      </c>
      <c r="R4" s="40">
        <v>0</v>
      </c>
      <c r="S4" s="40">
        <v>0</v>
      </c>
      <c r="T4" s="40">
        <v>0</v>
      </c>
      <c r="U4" s="40">
        <v>1.9419999999999999E-3</v>
      </c>
      <c r="V4" s="40">
        <v>1.181E-3</v>
      </c>
      <c r="W4" s="40">
        <v>0</v>
      </c>
      <c r="X4" s="40">
        <v>0</v>
      </c>
      <c r="Y4" s="40">
        <v>0</v>
      </c>
      <c r="Z4" s="40">
        <v>1.2999999999999999E-4</v>
      </c>
      <c r="AA4" s="40">
        <v>0</v>
      </c>
      <c r="AB4" s="40">
        <v>1.9999999999999999E-6</v>
      </c>
      <c r="AC4" s="40">
        <v>1.8E-5</v>
      </c>
      <c r="AD4" s="40">
        <v>0</v>
      </c>
      <c r="AE4" s="40">
        <v>3.0000000000000001E-5</v>
      </c>
      <c r="AF4" s="40">
        <v>2.2260000000000001E-3</v>
      </c>
      <c r="AG4" s="40">
        <v>2.343E-3</v>
      </c>
      <c r="AH4" s="40">
        <v>2.0430000000000001E-3</v>
      </c>
      <c r="AI4" s="40">
        <v>1.4E-5</v>
      </c>
      <c r="AJ4" s="40">
        <v>1.5726E-2</v>
      </c>
      <c r="AK4" s="40">
        <v>0</v>
      </c>
      <c r="AL4" s="25">
        <v>0</v>
      </c>
      <c r="AM4" s="28">
        <v>7.064E-3</v>
      </c>
    </row>
    <row r="5" spans="1:39" x14ac:dyDescent="0.15">
      <c r="A5" s="105">
        <v>2</v>
      </c>
      <c r="B5" s="41" t="s">
        <v>1</v>
      </c>
      <c r="C5" s="26">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x14ac:dyDescent="0.15">
      <c r="A6" s="105">
        <v>3</v>
      </c>
      <c r="B6" s="41" t="s">
        <v>2</v>
      </c>
      <c r="C6" s="26">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x14ac:dyDescent="0.15">
      <c r="A7" s="105">
        <v>6</v>
      </c>
      <c r="B7" s="41" t="s">
        <v>3</v>
      </c>
      <c r="C7" s="26">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x14ac:dyDescent="0.15">
      <c r="A8" s="106">
        <v>11</v>
      </c>
      <c r="B8" s="42" t="s">
        <v>4</v>
      </c>
      <c r="C8" s="30">
        <v>0.122304</v>
      </c>
      <c r="D8" s="43">
        <v>2.7094E-2</v>
      </c>
      <c r="E8" s="43">
        <v>0.14644299999999999</v>
      </c>
      <c r="F8" s="43">
        <v>0</v>
      </c>
      <c r="G8" s="43">
        <v>0.11355700000000001</v>
      </c>
      <c r="H8" s="43">
        <v>6.3199999999999997E-4</v>
      </c>
      <c r="I8" s="43">
        <v>1.2210000000000001E-3</v>
      </c>
      <c r="J8" s="43">
        <v>9.7599999999999998E-4</v>
      </c>
      <c r="K8" s="43">
        <v>3.9999999999999998E-6</v>
      </c>
      <c r="L8" s="43">
        <v>5.2800000000000004E-4</v>
      </c>
      <c r="M8" s="43">
        <v>0</v>
      </c>
      <c r="N8" s="43">
        <v>0</v>
      </c>
      <c r="O8" s="43">
        <v>0</v>
      </c>
      <c r="P8" s="43">
        <v>0</v>
      </c>
      <c r="Q8" s="43">
        <v>0</v>
      </c>
      <c r="R8" s="43">
        <v>0</v>
      </c>
      <c r="S8" s="43">
        <v>0</v>
      </c>
      <c r="T8" s="43">
        <v>0</v>
      </c>
      <c r="U8" s="43">
        <v>8.5099999999999998E-4</v>
      </c>
      <c r="V8" s="43">
        <v>2.5000000000000001E-5</v>
      </c>
      <c r="W8" s="43">
        <v>0</v>
      </c>
      <c r="X8" s="43">
        <v>0</v>
      </c>
      <c r="Y8" s="43">
        <v>0</v>
      </c>
      <c r="Z8" s="43">
        <v>1.4200000000000001E-4</v>
      </c>
      <c r="AA8" s="43">
        <v>0</v>
      </c>
      <c r="AB8" s="43">
        <v>0</v>
      </c>
      <c r="AC8" s="43">
        <v>8.3999999999999995E-5</v>
      </c>
      <c r="AD8" s="43">
        <v>0</v>
      </c>
      <c r="AE8" s="43">
        <v>3.2899999999999997E-4</v>
      </c>
      <c r="AF8" s="43">
        <v>6.1269999999999996E-3</v>
      </c>
      <c r="AG8" s="43">
        <v>8.7919999999999995E-3</v>
      </c>
      <c r="AH8" s="43">
        <v>1.413E-3</v>
      </c>
      <c r="AI8" s="43">
        <v>6.9999999999999999E-6</v>
      </c>
      <c r="AJ8" s="43">
        <v>0.115621</v>
      </c>
      <c r="AK8" s="43">
        <v>0</v>
      </c>
      <c r="AL8" s="44">
        <v>3.0349999999999999E-3</v>
      </c>
      <c r="AM8" s="6">
        <v>1.0416999999999999E-2</v>
      </c>
    </row>
    <row r="9" spans="1:39" x14ac:dyDescent="0.15">
      <c r="A9" s="105">
        <v>15</v>
      </c>
      <c r="B9" s="41" t="s">
        <v>5</v>
      </c>
      <c r="C9" s="26">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x14ac:dyDescent="0.15">
      <c r="A10" s="105">
        <v>16</v>
      </c>
      <c r="B10" s="41" t="s">
        <v>6</v>
      </c>
      <c r="C10" s="26">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x14ac:dyDescent="0.15">
      <c r="A11" s="105">
        <v>20</v>
      </c>
      <c r="B11" s="41" t="s">
        <v>7</v>
      </c>
      <c r="C11" s="26">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x14ac:dyDescent="0.15">
      <c r="A12" s="105">
        <v>21</v>
      </c>
      <c r="B12" s="41" t="s">
        <v>8</v>
      </c>
      <c r="C12" s="26">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x14ac:dyDescent="0.15">
      <c r="A13" s="106">
        <v>25</v>
      </c>
      <c r="B13" s="42" t="s">
        <v>9</v>
      </c>
      <c r="C13" s="30">
        <v>2.4599999999999999E-3</v>
      </c>
      <c r="D13" s="43">
        <v>7.36E-4</v>
      </c>
      <c r="E13" s="43">
        <v>2.4000000000000001E-5</v>
      </c>
      <c r="F13" s="43">
        <v>1.66E-4</v>
      </c>
      <c r="G13" s="43">
        <v>6.7510000000000001E-3</v>
      </c>
      <c r="H13" s="43">
        <v>1.054E-3</v>
      </c>
      <c r="I13" s="43">
        <v>3.0599999999999998E-3</v>
      </c>
      <c r="J13" s="43">
        <v>2.3570000000000002E-3</v>
      </c>
      <c r="K13" s="43">
        <v>9.0000000000000006E-5</v>
      </c>
      <c r="L13" s="43">
        <v>5.9561000000000003E-2</v>
      </c>
      <c r="M13" s="43">
        <v>3.5070000000000001E-3</v>
      </c>
      <c r="N13" s="43">
        <v>8.7000000000000001E-4</v>
      </c>
      <c r="O13" s="43">
        <v>3.493E-3</v>
      </c>
      <c r="P13" s="43">
        <v>1.1358E-2</v>
      </c>
      <c r="Q13" s="43">
        <v>2.3916E-2</v>
      </c>
      <c r="R13" s="43">
        <v>5.8349999999999999E-3</v>
      </c>
      <c r="S13" s="43">
        <v>5.463E-3</v>
      </c>
      <c r="T13" s="43">
        <v>5.5440000000000003E-3</v>
      </c>
      <c r="U13" s="43">
        <v>2.5100000000000001E-3</v>
      </c>
      <c r="V13" s="43">
        <v>5.3172999999999998E-2</v>
      </c>
      <c r="W13" s="43">
        <v>3.6999999999999998E-5</v>
      </c>
      <c r="X13" s="43">
        <v>4.9569999999999996E-3</v>
      </c>
      <c r="Y13" s="43">
        <v>4.9600000000000002E-4</v>
      </c>
      <c r="Z13" s="43">
        <v>2.1000000000000001E-4</v>
      </c>
      <c r="AA13" s="43">
        <v>7.9999999999999996E-6</v>
      </c>
      <c r="AB13" s="43">
        <v>7.2000000000000002E-5</v>
      </c>
      <c r="AC13" s="43">
        <v>7.2000000000000002E-5</v>
      </c>
      <c r="AD13" s="43">
        <v>3.9999999999999998E-6</v>
      </c>
      <c r="AE13" s="43">
        <v>1.7000000000000001E-4</v>
      </c>
      <c r="AF13" s="43">
        <v>1.7440000000000001E-3</v>
      </c>
      <c r="AG13" s="43">
        <v>7.8799999999999996E-4</v>
      </c>
      <c r="AH13" s="43">
        <v>4.7800000000000002E-4</v>
      </c>
      <c r="AI13" s="43">
        <v>6.6600000000000003E-4</v>
      </c>
      <c r="AJ13" s="43">
        <v>1.4090000000000001E-3</v>
      </c>
      <c r="AK13" s="43">
        <v>5.0299999999999997E-3</v>
      </c>
      <c r="AL13" s="44">
        <v>4.7190000000000001E-3</v>
      </c>
      <c r="AM13" s="6">
        <v>5.2950000000000002E-3</v>
      </c>
    </row>
    <row r="14" spans="1:39" x14ac:dyDescent="0.15">
      <c r="A14" s="105">
        <v>26</v>
      </c>
      <c r="B14" s="41" t="s">
        <v>10</v>
      </c>
      <c r="C14" s="26">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x14ac:dyDescent="0.15">
      <c r="A15" s="105">
        <v>27</v>
      </c>
      <c r="B15" s="41" t="s">
        <v>11</v>
      </c>
      <c r="C15" s="26">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x14ac:dyDescent="0.15">
      <c r="A16" s="105">
        <v>28</v>
      </c>
      <c r="B16" s="41" t="s">
        <v>12</v>
      </c>
      <c r="C16" s="26">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x14ac:dyDescent="0.15">
      <c r="A17" s="105">
        <v>29</v>
      </c>
      <c r="B17" s="41" t="s">
        <v>13</v>
      </c>
      <c r="C17" s="26">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x14ac:dyDescent="0.15">
      <c r="A18" s="106">
        <v>32</v>
      </c>
      <c r="B18" s="42" t="s">
        <v>16</v>
      </c>
      <c r="C18" s="30">
        <v>0</v>
      </c>
      <c r="D18" s="43">
        <v>0</v>
      </c>
      <c r="E18" s="43">
        <v>0</v>
      </c>
      <c r="F18" s="43">
        <v>6.7000000000000002E-5</v>
      </c>
      <c r="G18" s="43">
        <v>0</v>
      </c>
      <c r="H18" s="43">
        <v>0</v>
      </c>
      <c r="I18" s="43">
        <v>0</v>
      </c>
      <c r="J18" s="43">
        <v>9.9999999999999995E-7</v>
      </c>
      <c r="K18" s="43">
        <v>0</v>
      </c>
      <c r="L18" s="43">
        <v>0</v>
      </c>
      <c r="M18" s="43">
        <v>9.9999999999999995E-7</v>
      </c>
      <c r="N18" s="43">
        <v>4.3000000000000002E-5</v>
      </c>
      <c r="O18" s="43">
        <v>1.106E-3</v>
      </c>
      <c r="P18" s="43">
        <v>7.9861000000000001E-2</v>
      </c>
      <c r="Q18" s="43">
        <v>0.24296100000000001</v>
      </c>
      <c r="R18" s="43">
        <v>0.13209899999999999</v>
      </c>
      <c r="S18" s="43">
        <v>0.27553899999999998</v>
      </c>
      <c r="T18" s="43">
        <v>6.9930000000000001E-3</v>
      </c>
      <c r="U18" s="43">
        <v>1.27E-4</v>
      </c>
      <c r="V18" s="43">
        <v>2.9E-4</v>
      </c>
      <c r="W18" s="43">
        <v>6.0000000000000002E-6</v>
      </c>
      <c r="X18" s="43">
        <v>2.6999999999999999E-5</v>
      </c>
      <c r="Y18" s="43">
        <v>0</v>
      </c>
      <c r="Z18" s="43">
        <v>2.5999999999999998E-5</v>
      </c>
      <c r="AA18" s="43">
        <v>4.1999999999999998E-5</v>
      </c>
      <c r="AB18" s="43">
        <v>0</v>
      </c>
      <c r="AC18" s="43">
        <v>1.9999999999999999E-6</v>
      </c>
      <c r="AD18" s="43">
        <v>8.3600000000000005E-4</v>
      </c>
      <c r="AE18" s="43">
        <v>2.215E-3</v>
      </c>
      <c r="AF18" s="43">
        <v>4.17E-4</v>
      </c>
      <c r="AG18" s="43">
        <v>5.0000000000000004E-6</v>
      </c>
      <c r="AH18" s="43">
        <v>0</v>
      </c>
      <c r="AI18" s="43">
        <v>1.0729000000000001E-2</v>
      </c>
      <c r="AJ18" s="43">
        <v>5.0000000000000004E-6</v>
      </c>
      <c r="AK18" s="43">
        <v>3.6006999999999997E-2</v>
      </c>
      <c r="AL18" s="44">
        <v>0</v>
      </c>
      <c r="AM18" s="6">
        <v>1.3415E-2</v>
      </c>
    </row>
    <row r="19" spans="1:39" x14ac:dyDescent="0.15">
      <c r="A19" s="105">
        <v>33</v>
      </c>
      <c r="B19" s="41" t="s">
        <v>14</v>
      </c>
      <c r="C19" s="26">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x14ac:dyDescent="0.15">
      <c r="A20" s="105">
        <v>34</v>
      </c>
      <c r="B20" s="41" t="s">
        <v>15</v>
      </c>
      <c r="C20" s="26">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x14ac:dyDescent="0.15">
      <c r="A21" s="105">
        <v>35</v>
      </c>
      <c r="B21" s="41" t="s">
        <v>17</v>
      </c>
      <c r="C21" s="26">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x14ac:dyDescent="0.15">
      <c r="A22" s="105">
        <v>39</v>
      </c>
      <c r="B22" s="41" t="s">
        <v>18</v>
      </c>
      <c r="C22" s="26">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x14ac:dyDescent="0.15">
      <c r="A23" s="106">
        <v>41</v>
      </c>
      <c r="B23" s="42" t="s">
        <v>19</v>
      </c>
      <c r="C23" s="30">
        <v>2.8500000000000001E-3</v>
      </c>
      <c r="D23" s="43">
        <v>1.472E-3</v>
      </c>
      <c r="E23" s="43">
        <v>1.377E-3</v>
      </c>
      <c r="F23" s="43">
        <v>2.3640000000000002E-3</v>
      </c>
      <c r="G23" s="43">
        <v>5.13E-4</v>
      </c>
      <c r="H23" s="43">
        <v>1.949E-3</v>
      </c>
      <c r="I23" s="43">
        <v>3.7230000000000002E-3</v>
      </c>
      <c r="J23" s="43">
        <v>2.5959999999999998E-3</v>
      </c>
      <c r="K23" s="43">
        <v>3.6499999999999998E-4</v>
      </c>
      <c r="L23" s="43">
        <v>5.9500000000000004E-3</v>
      </c>
      <c r="M23" s="43">
        <v>3.3500000000000001E-3</v>
      </c>
      <c r="N23" s="43">
        <v>2.8649999999999999E-3</v>
      </c>
      <c r="O23" s="43">
        <v>3.4350000000000001E-3</v>
      </c>
      <c r="P23" s="43">
        <v>1.0859999999999999E-3</v>
      </c>
      <c r="Q23" s="43">
        <v>1.4400000000000001E-3</v>
      </c>
      <c r="R23" s="43">
        <v>1.5889999999999999E-3</v>
      </c>
      <c r="S23" s="43">
        <v>3.2299999999999999E-4</v>
      </c>
      <c r="T23" s="43">
        <v>5.5199999999999997E-4</v>
      </c>
      <c r="U23" s="43">
        <v>2.2030000000000001E-3</v>
      </c>
      <c r="V23" s="43">
        <v>5.8299999999999997E-4</v>
      </c>
      <c r="W23" s="43">
        <v>1.2945999999999999E-2</v>
      </c>
      <c r="X23" s="43">
        <v>3.1553999999999999E-2</v>
      </c>
      <c r="Y23" s="43">
        <v>2.8400000000000001E-3</v>
      </c>
      <c r="Z23" s="43">
        <v>2.9480000000000001E-3</v>
      </c>
      <c r="AA23" s="43">
        <v>2.6679999999999998E-3</v>
      </c>
      <c r="AB23" s="43">
        <v>9.3449999999999991E-3</v>
      </c>
      <c r="AC23" s="43">
        <v>5.0670000000000003E-3</v>
      </c>
      <c r="AD23" s="43">
        <v>4.3499999999999997E-3</v>
      </c>
      <c r="AE23" s="43">
        <v>8.1659999999999996E-3</v>
      </c>
      <c r="AF23" s="43">
        <v>4.8069999999999996E-3</v>
      </c>
      <c r="AG23" s="43">
        <v>2.3189999999999999E-3</v>
      </c>
      <c r="AH23" s="43">
        <v>1.717E-3</v>
      </c>
      <c r="AI23" s="43">
        <v>1.271E-3</v>
      </c>
      <c r="AJ23" s="43">
        <v>2.1280000000000001E-3</v>
      </c>
      <c r="AK23" s="43">
        <v>0</v>
      </c>
      <c r="AL23" s="44">
        <v>0</v>
      </c>
      <c r="AM23" s="6">
        <v>3.3760000000000001E-3</v>
      </c>
    </row>
    <row r="24" spans="1:39" x14ac:dyDescent="0.15">
      <c r="A24" s="105">
        <v>46</v>
      </c>
      <c r="B24" s="41" t="s">
        <v>20</v>
      </c>
      <c r="C24" s="26">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x14ac:dyDescent="0.15">
      <c r="A25" s="105">
        <v>47</v>
      </c>
      <c r="B25" s="41" t="s">
        <v>187</v>
      </c>
      <c r="C25" s="26">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x14ac:dyDescent="0.15">
      <c r="A26" s="105">
        <v>48</v>
      </c>
      <c r="B26" s="41" t="s">
        <v>188</v>
      </c>
      <c r="C26" s="26">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x14ac:dyDescent="0.15">
      <c r="A27" s="105">
        <v>51</v>
      </c>
      <c r="B27" s="41" t="s">
        <v>21</v>
      </c>
      <c r="C27" s="26">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x14ac:dyDescent="0.15">
      <c r="A28" s="106">
        <v>53</v>
      </c>
      <c r="B28" s="42" t="s">
        <v>22</v>
      </c>
      <c r="C28" s="30">
        <v>5.3959999999999998E-3</v>
      </c>
      <c r="D28" s="43">
        <v>6.0289999999999996E-3</v>
      </c>
      <c r="E28" s="43">
        <v>9.5200000000000007E-3</v>
      </c>
      <c r="F28" s="43">
        <v>3.3889000000000002E-2</v>
      </c>
      <c r="G28" s="43">
        <v>1.2888999999999999E-2</v>
      </c>
      <c r="H28" s="43">
        <v>1.5121000000000001E-2</v>
      </c>
      <c r="I28" s="43">
        <v>1.0024E-2</v>
      </c>
      <c r="J28" s="43">
        <v>7.9579999999999998E-3</v>
      </c>
      <c r="K28" s="43">
        <v>3.6589999999999999E-3</v>
      </c>
      <c r="L28" s="43">
        <v>1.0810999999999999E-2</v>
      </c>
      <c r="M28" s="43">
        <v>4.0070000000000001E-3</v>
      </c>
      <c r="N28" s="43">
        <v>6.3889999999999997E-3</v>
      </c>
      <c r="O28" s="43">
        <v>1.2711999999999999E-2</v>
      </c>
      <c r="P28" s="43">
        <v>6.5360000000000001E-3</v>
      </c>
      <c r="Q28" s="43">
        <v>5.4079999999999996E-3</v>
      </c>
      <c r="R28" s="43">
        <v>4.8269999999999997E-3</v>
      </c>
      <c r="S28" s="43">
        <v>4.5380000000000004E-3</v>
      </c>
      <c r="T28" s="43">
        <v>5.6509999999999998E-3</v>
      </c>
      <c r="U28" s="43">
        <v>4.9820000000000003E-3</v>
      </c>
      <c r="V28" s="43">
        <v>1.3155E-2</v>
      </c>
      <c r="W28" s="43">
        <v>1.7578E-2</v>
      </c>
      <c r="X28" s="43">
        <v>2.6786999999999998E-2</v>
      </c>
      <c r="Y28" s="43">
        <v>2.741E-2</v>
      </c>
      <c r="Z28" s="43">
        <v>1.6881E-2</v>
      </c>
      <c r="AA28" s="43">
        <v>4.2890999999999999E-2</v>
      </c>
      <c r="AB28" s="43">
        <v>7.4676000000000006E-2</v>
      </c>
      <c r="AC28" s="43">
        <v>2.5405E-2</v>
      </c>
      <c r="AD28" s="43">
        <v>7.2519999999999998E-3</v>
      </c>
      <c r="AE28" s="43">
        <v>2.1047E-2</v>
      </c>
      <c r="AF28" s="43">
        <v>1.022E-2</v>
      </c>
      <c r="AG28" s="43">
        <v>8.8679999999999991E-3</v>
      </c>
      <c r="AH28" s="43">
        <v>2.5517999999999999E-2</v>
      </c>
      <c r="AI28" s="43">
        <v>1.0408000000000001E-2</v>
      </c>
      <c r="AJ28" s="43">
        <v>9.1280000000000007E-3</v>
      </c>
      <c r="AK28" s="43">
        <v>0</v>
      </c>
      <c r="AL28" s="44">
        <v>2.8419999999999999E-3</v>
      </c>
      <c r="AM28" s="6">
        <v>1.3915E-2</v>
      </c>
    </row>
    <row r="29" spans="1:39" x14ac:dyDescent="0.15">
      <c r="A29" s="105">
        <v>55</v>
      </c>
      <c r="B29" s="41" t="s">
        <v>23</v>
      </c>
      <c r="C29" s="26">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x14ac:dyDescent="0.15">
      <c r="A30" s="105">
        <v>57</v>
      </c>
      <c r="B30" s="41" t="s">
        <v>197</v>
      </c>
      <c r="C30" s="26">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x14ac:dyDescent="0.15">
      <c r="A31" s="105">
        <v>59</v>
      </c>
      <c r="B31" s="41" t="s">
        <v>25</v>
      </c>
      <c r="C31" s="26">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x14ac:dyDescent="0.15">
      <c r="A32" s="105">
        <v>61</v>
      </c>
      <c r="B32" s="41"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x14ac:dyDescent="0.15">
      <c r="A33" s="106">
        <v>63</v>
      </c>
      <c r="B33" s="42" t="s">
        <v>27</v>
      </c>
      <c r="C33" s="30">
        <v>2.8E-5</v>
      </c>
      <c r="D33" s="43">
        <v>2.1000000000000001E-4</v>
      </c>
      <c r="E33" s="43">
        <v>0</v>
      </c>
      <c r="F33" s="43">
        <v>9.3199999999999999E-4</v>
      </c>
      <c r="G33" s="43">
        <v>2.22E-4</v>
      </c>
      <c r="H33" s="43">
        <v>0</v>
      </c>
      <c r="I33" s="43">
        <v>1.21E-4</v>
      </c>
      <c r="J33" s="43">
        <v>3.28E-4</v>
      </c>
      <c r="K33" s="43">
        <v>5.0000000000000004E-6</v>
      </c>
      <c r="L33" s="43">
        <v>7.1100000000000004E-4</v>
      </c>
      <c r="M33" s="43">
        <v>2.0999999999999999E-5</v>
      </c>
      <c r="N33" s="43">
        <v>0</v>
      </c>
      <c r="O33" s="43">
        <v>5.6300000000000002E-4</v>
      </c>
      <c r="P33" s="43">
        <v>4.1399999999999998E-4</v>
      </c>
      <c r="Q33" s="43">
        <v>9.8999999999999999E-4</v>
      </c>
      <c r="R33" s="43">
        <v>8.25E-4</v>
      </c>
      <c r="S33" s="43">
        <v>3.1799999999999998E-4</v>
      </c>
      <c r="T33" s="43">
        <v>2.1000000000000001E-4</v>
      </c>
      <c r="U33" s="43">
        <v>9.0000000000000006E-5</v>
      </c>
      <c r="V33" s="43">
        <v>1.63E-4</v>
      </c>
      <c r="W33" s="43">
        <v>5.1199999999999998E-4</v>
      </c>
      <c r="X33" s="43">
        <v>1.08E-4</v>
      </c>
      <c r="Y33" s="43">
        <v>1.35E-4</v>
      </c>
      <c r="Z33" s="43">
        <v>2.13E-4</v>
      </c>
      <c r="AA33" s="43">
        <v>2.0799999999999999E-4</v>
      </c>
      <c r="AB33" s="43">
        <v>0</v>
      </c>
      <c r="AC33" s="43">
        <v>4.0200000000000001E-4</v>
      </c>
      <c r="AD33" s="43">
        <v>4.2249999999999996E-3</v>
      </c>
      <c r="AE33" s="43">
        <v>1.2899999999999999E-4</v>
      </c>
      <c r="AF33" s="43">
        <v>0</v>
      </c>
      <c r="AG33" s="43">
        <v>9.2999999999999997E-5</v>
      </c>
      <c r="AH33" s="43">
        <v>0</v>
      </c>
      <c r="AI33" s="43">
        <v>4.6299999999999998E-4</v>
      </c>
      <c r="AJ33" s="43">
        <v>4.0400000000000001E-4</v>
      </c>
      <c r="AK33" s="43">
        <v>0</v>
      </c>
      <c r="AL33" s="44">
        <v>1.66E-4</v>
      </c>
      <c r="AM33" s="6">
        <v>2.9E-4</v>
      </c>
    </row>
    <row r="34" spans="1:39" x14ac:dyDescent="0.15">
      <c r="A34" s="105">
        <v>64</v>
      </c>
      <c r="B34" s="41" t="s">
        <v>191</v>
      </c>
      <c r="C34" s="26">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x14ac:dyDescent="0.15">
      <c r="A35" s="105">
        <v>65</v>
      </c>
      <c r="B35" s="41" t="s">
        <v>192</v>
      </c>
      <c r="C35" s="26">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x14ac:dyDescent="0.15">
      <c r="A36" s="105">
        <v>66</v>
      </c>
      <c r="B36" s="41" t="s">
        <v>28</v>
      </c>
      <c r="C36" s="26">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x14ac:dyDescent="0.15">
      <c r="A37" s="105">
        <v>67</v>
      </c>
      <c r="B37" s="41" t="s">
        <v>29</v>
      </c>
      <c r="C37" s="26">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x14ac:dyDescent="0.15">
      <c r="A38" s="106">
        <v>68</v>
      </c>
      <c r="B38" s="42" t="s">
        <v>30</v>
      </c>
      <c r="C38" s="30">
        <v>5.5999999999999995E-4</v>
      </c>
      <c r="D38" s="43">
        <v>2.173E-3</v>
      </c>
      <c r="E38" s="43">
        <v>1.039E-3</v>
      </c>
      <c r="F38" s="43">
        <v>1.431E-3</v>
      </c>
      <c r="G38" s="43">
        <v>5.9800000000000001E-4</v>
      </c>
      <c r="H38" s="43">
        <v>1.0009999999999999E-3</v>
      </c>
      <c r="I38" s="43">
        <v>5.2800000000000004E-4</v>
      </c>
      <c r="J38" s="43">
        <v>2.5399999999999999E-4</v>
      </c>
      <c r="K38" s="43">
        <v>2.0000000000000002E-5</v>
      </c>
      <c r="L38" s="43">
        <v>9.59E-4</v>
      </c>
      <c r="M38" s="43">
        <v>1.05E-4</v>
      </c>
      <c r="N38" s="43">
        <v>1.2799999999999999E-4</v>
      </c>
      <c r="O38" s="43">
        <v>3.3E-4</v>
      </c>
      <c r="P38" s="43">
        <v>1.446E-3</v>
      </c>
      <c r="Q38" s="43">
        <v>6.4700000000000001E-4</v>
      </c>
      <c r="R38" s="43">
        <v>9.1699999999999995E-4</v>
      </c>
      <c r="S38" s="43">
        <v>3.4699999999999998E-4</v>
      </c>
      <c r="T38" s="43">
        <v>2.92E-4</v>
      </c>
      <c r="U38" s="43">
        <v>3.5100000000000002E-4</v>
      </c>
      <c r="V38" s="43">
        <v>1.024E-3</v>
      </c>
      <c r="W38" s="43">
        <v>3.1000000000000001E-5</v>
      </c>
      <c r="X38" s="43">
        <v>1.029E-3</v>
      </c>
      <c r="Y38" s="43">
        <v>3.2460000000000002E-3</v>
      </c>
      <c r="Z38" s="43">
        <v>2.078E-3</v>
      </c>
      <c r="AA38" s="43">
        <v>3.437E-3</v>
      </c>
      <c r="AB38" s="43">
        <v>2.7900000000000001E-4</v>
      </c>
      <c r="AC38" s="43">
        <v>2.264E-3</v>
      </c>
      <c r="AD38" s="43">
        <v>2.2590000000000002E-3</v>
      </c>
      <c r="AE38" s="43">
        <v>2.862E-3</v>
      </c>
      <c r="AF38" s="43">
        <v>2.4599999999999999E-3</v>
      </c>
      <c r="AG38" s="43">
        <v>2.4989999999999999E-3</v>
      </c>
      <c r="AH38" s="43">
        <v>5.0650000000000001E-3</v>
      </c>
      <c r="AI38" s="43">
        <v>1.49E-3</v>
      </c>
      <c r="AJ38" s="43">
        <v>1.9009999999999999E-3</v>
      </c>
      <c r="AK38" s="43">
        <v>0</v>
      </c>
      <c r="AL38" s="44">
        <v>1.93E-4</v>
      </c>
      <c r="AM38" s="6">
        <v>1.073E-3</v>
      </c>
    </row>
    <row r="39" spans="1:39" x14ac:dyDescent="0.15">
      <c r="A39" s="107">
        <v>69</v>
      </c>
      <c r="B39" s="41" t="s">
        <v>31</v>
      </c>
      <c r="C39" s="26">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x14ac:dyDescent="0.15">
      <c r="A40" s="108">
        <v>70</v>
      </c>
      <c r="B40" s="45" t="s">
        <v>204</v>
      </c>
      <c r="C40" s="46">
        <v>0.53998800000000002</v>
      </c>
      <c r="D40" s="47">
        <v>0.429863</v>
      </c>
      <c r="E40" s="47">
        <v>0.51046199999999997</v>
      </c>
      <c r="F40" s="47">
        <v>0.48636800000000002</v>
      </c>
      <c r="G40" s="47">
        <v>0.58179700000000001</v>
      </c>
      <c r="H40" s="47">
        <v>0.58630099999999996</v>
      </c>
      <c r="I40" s="47">
        <v>0.67621799999999999</v>
      </c>
      <c r="J40" s="47">
        <v>0.793103</v>
      </c>
      <c r="K40" s="47">
        <v>0.72045099999999995</v>
      </c>
      <c r="L40" s="47">
        <v>0.54672900000000002</v>
      </c>
      <c r="M40" s="47">
        <v>0.746031</v>
      </c>
      <c r="N40" s="47">
        <v>0.73902999999999996</v>
      </c>
      <c r="O40" s="47">
        <v>0.55478799999999995</v>
      </c>
      <c r="P40" s="47">
        <v>0.604155</v>
      </c>
      <c r="Q40" s="47">
        <v>0.57885699999999995</v>
      </c>
      <c r="R40" s="47">
        <v>0.62294899999999997</v>
      </c>
      <c r="S40" s="47">
        <v>0.612985</v>
      </c>
      <c r="T40" s="47">
        <v>0.76547500000000002</v>
      </c>
      <c r="U40" s="47">
        <v>0.60614599999999996</v>
      </c>
      <c r="V40" s="47">
        <v>0.522478</v>
      </c>
      <c r="W40" s="47">
        <v>0.63562300000000005</v>
      </c>
      <c r="X40" s="47">
        <v>0.46198600000000001</v>
      </c>
      <c r="Y40" s="47">
        <v>0.33802199999999999</v>
      </c>
      <c r="Z40" s="47">
        <v>0.29406399999999999</v>
      </c>
      <c r="AA40" s="47">
        <v>0.31851800000000002</v>
      </c>
      <c r="AB40" s="47">
        <v>0.14973</v>
      </c>
      <c r="AC40" s="47">
        <v>0.52124400000000004</v>
      </c>
      <c r="AD40" s="47">
        <v>0.46477800000000002</v>
      </c>
      <c r="AE40" s="47">
        <v>0.28197899999999998</v>
      </c>
      <c r="AF40" s="47">
        <v>0.20330300000000001</v>
      </c>
      <c r="AG40" s="47">
        <v>0.36787599999999998</v>
      </c>
      <c r="AH40" s="47">
        <v>0.39584000000000003</v>
      </c>
      <c r="AI40" s="47">
        <v>0.362398</v>
      </c>
      <c r="AJ40" s="47">
        <v>0.45607199999999998</v>
      </c>
      <c r="AK40" s="47">
        <v>1</v>
      </c>
      <c r="AL40" s="48">
        <v>0.57217399999999996</v>
      </c>
      <c r="AM40" s="49">
        <v>0.546095</v>
      </c>
    </row>
    <row r="41" spans="1:39" x14ac:dyDescent="0.15">
      <c r="A41" s="105">
        <v>71</v>
      </c>
      <c r="B41" s="41" t="s">
        <v>205</v>
      </c>
      <c r="C41" s="26">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x14ac:dyDescent="0.15">
      <c r="A42" s="105">
        <v>91</v>
      </c>
      <c r="B42" s="41" t="s">
        <v>206</v>
      </c>
      <c r="C42" s="26">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x14ac:dyDescent="0.15">
      <c r="A43" s="105">
        <v>92</v>
      </c>
      <c r="B43" s="41" t="s">
        <v>207</v>
      </c>
      <c r="C43" s="26">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x14ac:dyDescent="0.15">
      <c r="A44" s="105">
        <v>93</v>
      </c>
      <c r="B44" s="41" t="s">
        <v>208</v>
      </c>
      <c r="C44" s="26">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x14ac:dyDescent="0.15">
      <c r="A45" s="105">
        <v>94</v>
      </c>
      <c r="B45" s="41" t="s">
        <v>209</v>
      </c>
      <c r="C45" s="26">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x14ac:dyDescent="0.15">
      <c r="A46" s="105">
        <v>95</v>
      </c>
      <c r="B46" s="41" t="s">
        <v>210</v>
      </c>
      <c r="C46" s="26">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x14ac:dyDescent="0.15">
      <c r="A47" s="108">
        <v>96</v>
      </c>
      <c r="B47" s="45" t="s">
        <v>211</v>
      </c>
      <c r="C47" s="46">
        <v>0.46001199999999998</v>
      </c>
      <c r="D47" s="47">
        <v>0.570137</v>
      </c>
      <c r="E47" s="47">
        <v>0.48953799999999997</v>
      </c>
      <c r="F47" s="47">
        <v>0.51363199999999998</v>
      </c>
      <c r="G47" s="47">
        <v>0.41820299999999999</v>
      </c>
      <c r="H47" s="47">
        <v>0.41369899999999998</v>
      </c>
      <c r="I47" s="47">
        <v>0.32378200000000001</v>
      </c>
      <c r="J47" s="47">
        <v>0.206897</v>
      </c>
      <c r="K47" s="47">
        <v>0.27954899999999999</v>
      </c>
      <c r="L47" s="47">
        <v>0.45327099999999998</v>
      </c>
      <c r="M47" s="47">
        <v>0.253969</v>
      </c>
      <c r="N47" s="47">
        <v>0.26096999999999998</v>
      </c>
      <c r="O47" s="47">
        <v>0.445212</v>
      </c>
      <c r="P47" s="47">
        <v>0.395845</v>
      </c>
      <c r="Q47" s="47">
        <v>0.42114299999999999</v>
      </c>
      <c r="R47" s="47">
        <v>0.37705100000000003</v>
      </c>
      <c r="S47" s="47">
        <v>0.387015</v>
      </c>
      <c r="T47" s="47">
        <v>0.23452500000000001</v>
      </c>
      <c r="U47" s="47">
        <v>0.39385399999999998</v>
      </c>
      <c r="V47" s="47">
        <v>0.477522</v>
      </c>
      <c r="W47" s="47">
        <v>0.36437700000000001</v>
      </c>
      <c r="X47" s="47">
        <v>0.53801399999999999</v>
      </c>
      <c r="Y47" s="47">
        <v>0.66197799999999996</v>
      </c>
      <c r="Z47" s="47">
        <v>0.70593600000000001</v>
      </c>
      <c r="AA47" s="47">
        <v>0.68148200000000003</v>
      </c>
      <c r="AB47" s="47">
        <v>0.85026999999999997</v>
      </c>
      <c r="AC47" s="47">
        <v>0.47875600000000001</v>
      </c>
      <c r="AD47" s="47">
        <v>0.53522199999999998</v>
      </c>
      <c r="AE47" s="47">
        <v>0.71802100000000002</v>
      </c>
      <c r="AF47" s="47">
        <v>0.79669699999999999</v>
      </c>
      <c r="AG47" s="47">
        <v>0.63212400000000002</v>
      </c>
      <c r="AH47" s="47">
        <v>0.60416000000000003</v>
      </c>
      <c r="AI47" s="47">
        <v>0.637602</v>
      </c>
      <c r="AJ47" s="47">
        <v>0.54392799999999997</v>
      </c>
      <c r="AK47" s="47">
        <v>0</v>
      </c>
      <c r="AL47" s="48">
        <v>0.42782599999999998</v>
      </c>
      <c r="AM47" s="49">
        <v>0.453905</v>
      </c>
    </row>
    <row r="48" spans="1:39" x14ac:dyDescent="0.15">
      <c r="A48" s="108">
        <v>97</v>
      </c>
      <c r="B48" s="45" t="s">
        <v>212</v>
      </c>
      <c r="C48" s="46">
        <v>1</v>
      </c>
      <c r="D48" s="47">
        <v>1</v>
      </c>
      <c r="E48" s="47">
        <v>1</v>
      </c>
      <c r="F48" s="47">
        <v>1</v>
      </c>
      <c r="G48" s="47">
        <v>1</v>
      </c>
      <c r="H48" s="47">
        <v>1</v>
      </c>
      <c r="I48" s="47">
        <v>1</v>
      </c>
      <c r="J48" s="47">
        <v>1</v>
      </c>
      <c r="K48" s="47">
        <v>1</v>
      </c>
      <c r="L48" s="47">
        <v>1</v>
      </c>
      <c r="M48" s="47">
        <v>1</v>
      </c>
      <c r="N48" s="47">
        <v>1</v>
      </c>
      <c r="O48" s="47">
        <v>1</v>
      </c>
      <c r="P48" s="47">
        <v>1</v>
      </c>
      <c r="Q48" s="47">
        <v>1</v>
      </c>
      <c r="R48" s="47">
        <v>1</v>
      </c>
      <c r="S48" s="47">
        <v>1</v>
      </c>
      <c r="T48" s="47">
        <v>1</v>
      </c>
      <c r="U48" s="47">
        <v>1</v>
      </c>
      <c r="V48" s="47">
        <v>1</v>
      </c>
      <c r="W48" s="47">
        <v>1</v>
      </c>
      <c r="X48" s="47">
        <v>1</v>
      </c>
      <c r="Y48" s="47">
        <v>1</v>
      </c>
      <c r="Z48" s="47">
        <v>1</v>
      </c>
      <c r="AA48" s="47">
        <v>1</v>
      </c>
      <c r="AB48" s="47">
        <v>1</v>
      </c>
      <c r="AC48" s="47">
        <v>1</v>
      </c>
      <c r="AD48" s="47">
        <v>1</v>
      </c>
      <c r="AE48" s="47">
        <v>1</v>
      </c>
      <c r="AF48" s="47">
        <v>1</v>
      </c>
      <c r="AG48" s="47">
        <v>1</v>
      </c>
      <c r="AH48" s="47">
        <v>1</v>
      </c>
      <c r="AI48" s="47">
        <v>1</v>
      </c>
      <c r="AJ48" s="47">
        <v>1</v>
      </c>
      <c r="AK48" s="47">
        <v>1</v>
      </c>
      <c r="AL48" s="48">
        <v>1</v>
      </c>
      <c r="AM48" s="49">
        <v>1</v>
      </c>
    </row>
    <row r="49" spans="1:39" x14ac:dyDescent="0.15">
      <c r="B49" s="31" t="s">
        <v>304</v>
      </c>
      <c r="C49" s="317">
        <v>8.9952000000000004E-2</v>
      </c>
      <c r="D49" s="317">
        <v>0.16070799999999999</v>
      </c>
      <c r="E49" s="317">
        <v>0.103532</v>
      </c>
      <c r="F49" s="317">
        <v>0.165052</v>
      </c>
      <c r="G49" s="317">
        <v>0.12928799999999999</v>
      </c>
      <c r="H49" s="317">
        <v>0.14915700000000001</v>
      </c>
      <c r="I49" s="317">
        <v>0.194525</v>
      </c>
      <c r="J49" s="317">
        <v>1.8509999999999999E-2</v>
      </c>
      <c r="K49" s="317">
        <v>4.1359999999999999E-3</v>
      </c>
      <c r="L49" s="317">
        <v>0.17314299999999999</v>
      </c>
      <c r="M49" s="317">
        <v>1.3806000000000001E-2</v>
      </c>
      <c r="N49" s="317">
        <v>1.2189999999999999E-2</v>
      </c>
      <c r="O49" s="317">
        <v>0.23002</v>
      </c>
      <c r="P49" s="317">
        <v>0.118018</v>
      </c>
      <c r="Q49" s="317">
        <v>0.19923299999999999</v>
      </c>
      <c r="R49" s="317">
        <v>0.18272099999999999</v>
      </c>
      <c r="S49" s="317">
        <v>0.17472099999999999</v>
      </c>
      <c r="T49" s="317">
        <v>6.1691000000000003E-2</v>
      </c>
      <c r="U49" s="317">
        <v>0.18989900000000001</v>
      </c>
      <c r="V49" s="317">
        <v>0.31272</v>
      </c>
      <c r="W49" s="317">
        <v>5.4851999999999998E-2</v>
      </c>
      <c r="X49" s="317">
        <v>0.118578</v>
      </c>
      <c r="Y49" s="317">
        <v>0.35724899999999998</v>
      </c>
      <c r="Z49" s="317">
        <v>0.39585700000000001</v>
      </c>
      <c r="AA49" s="317">
        <v>0.25915300000000002</v>
      </c>
      <c r="AB49" s="317">
        <v>3.6623999999999997E-2</v>
      </c>
      <c r="AC49" s="317">
        <v>0.19969700000000001</v>
      </c>
      <c r="AD49" s="317">
        <v>0.133241</v>
      </c>
      <c r="AE49" s="317">
        <v>0.31210900000000003</v>
      </c>
      <c r="AF49" s="317">
        <v>0.46802899999999997</v>
      </c>
      <c r="AG49" s="317">
        <v>0.46090799999999998</v>
      </c>
      <c r="AH49" s="317">
        <v>0.41361999999999999</v>
      </c>
      <c r="AI49" s="317">
        <v>0.404308</v>
      </c>
      <c r="AJ49" s="317">
        <v>0.232407</v>
      </c>
      <c r="AK49" s="317">
        <v>0</v>
      </c>
      <c r="AL49" s="317">
        <v>7.4510000000000002E-3</v>
      </c>
      <c r="AM49" s="317">
        <v>0.16825100000000001</v>
      </c>
    </row>
    <row r="50" spans="1:39" x14ac:dyDescent="0.15">
      <c r="A50" s="31" t="s">
        <v>82</v>
      </c>
    </row>
    <row r="51" spans="1:39" x14ac:dyDescent="0.15">
      <c r="A51" s="32"/>
      <c r="B51" s="33"/>
      <c r="C51" s="96">
        <v>1</v>
      </c>
      <c r="D51" s="97">
        <v>2</v>
      </c>
      <c r="E51" s="97">
        <v>3</v>
      </c>
      <c r="F51" s="97">
        <v>4</v>
      </c>
      <c r="G51" s="97">
        <v>5</v>
      </c>
      <c r="H51" s="97">
        <v>6</v>
      </c>
      <c r="I51" s="97">
        <v>7</v>
      </c>
      <c r="J51" s="97">
        <v>8</v>
      </c>
      <c r="K51" s="97">
        <v>9</v>
      </c>
      <c r="L51" s="97">
        <v>10</v>
      </c>
      <c r="M51" s="97">
        <v>11</v>
      </c>
      <c r="N51" s="97">
        <v>12</v>
      </c>
      <c r="O51" s="97">
        <v>13</v>
      </c>
      <c r="P51" s="97">
        <v>14</v>
      </c>
      <c r="Q51" s="97">
        <v>15</v>
      </c>
      <c r="R51" s="97">
        <v>16</v>
      </c>
      <c r="S51" s="97">
        <v>17</v>
      </c>
      <c r="T51" s="97">
        <v>18</v>
      </c>
      <c r="U51" s="97">
        <v>19</v>
      </c>
      <c r="V51" s="97">
        <v>20</v>
      </c>
      <c r="W51" s="97">
        <v>21</v>
      </c>
      <c r="X51" s="97">
        <v>22</v>
      </c>
      <c r="Y51" s="97">
        <v>23</v>
      </c>
      <c r="Z51" s="97">
        <v>24</v>
      </c>
      <c r="AA51" s="97">
        <v>25</v>
      </c>
      <c r="AB51" s="97">
        <v>26</v>
      </c>
      <c r="AC51" s="97">
        <v>27</v>
      </c>
      <c r="AD51" s="97">
        <v>28</v>
      </c>
      <c r="AE51" s="97">
        <v>29</v>
      </c>
      <c r="AF51" s="97">
        <v>30</v>
      </c>
      <c r="AG51" s="97">
        <v>31</v>
      </c>
      <c r="AH51" s="97">
        <v>32</v>
      </c>
      <c r="AI51" s="97">
        <v>33</v>
      </c>
      <c r="AJ51" s="97">
        <v>34</v>
      </c>
      <c r="AK51" s="97">
        <v>35</v>
      </c>
      <c r="AL51" s="98">
        <v>36</v>
      </c>
      <c r="AM51" s="63"/>
    </row>
    <row r="52" spans="1:39" ht="33.75" x14ac:dyDescent="0.15">
      <c r="A52" s="34"/>
      <c r="B52" s="35"/>
      <c r="C52" s="36" t="s">
        <v>0</v>
      </c>
      <c r="D52" s="37" t="s">
        <v>1</v>
      </c>
      <c r="E52" s="37" t="s">
        <v>2</v>
      </c>
      <c r="F52" s="37" t="s">
        <v>3</v>
      </c>
      <c r="G52" s="37" t="s">
        <v>4</v>
      </c>
      <c r="H52" s="37" t="s">
        <v>5</v>
      </c>
      <c r="I52" s="37" t="s">
        <v>6</v>
      </c>
      <c r="J52" s="37" t="s">
        <v>7</v>
      </c>
      <c r="K52" s="37" t="s">
        <v>8</v>
      </c>
      <c r="L52" s="37" t="s">
        <v>9</v>
      </c>
      <c r="M52" s="37" t="s">
        <v>10</v>
      </c>
      <c r="N52" s="37" t="s">
        <v>11</v>
      </c>
      <c r="O52" s="37" t="s">
        <v>12</v>
      </c>
      <c r="P52" s="37" t="s">
        <v>13</v>
      </c>
      <c r="Q52" s="37" t="s">
        <v>16</v>
      </c>
      <c r="R52" s="37" t="s">
        <v>14</v>
      </c>
      <c r="S52" s="37" t="s">
        <v>15</v>
      </c>
      <c r="T52" s="37" t="s">
        <v>17</v>
      </c>
      <c r="U52" s="37" t="s">
        <v>18</v>
      </c>
      <c r="V52" s="37" t="s">
        <v>19</v>
      </c>
      <c r="W52" s="37" t="s">
        <v>20</v>
      </c>
      <c r="X52" s="37" t="s">
        <v>187</v>
      </c>
      <c r="Y52" s="37" t="s">
        <v>188</v>
      </c>
      <c r="Z52" s="37" t="s">
        <v>21</v>
      </c>
      <c r="AA52" s="37" t="s">
        <v>22</v>
      </c>
      <c r="AB52" s="37" t="s">
        <v>23</v>
      </c>
      <c r="AC52" s="37" t="s">
        <v>24</v>
      </c>
      <c r="AD52" s="37" t="s">
        <v>25</v>
      </c>
      <c r="AE52" s="37" t="s">
        <v>26</v>
      </c>
      <c r="AF52" s="37" t="s">
        <v>27</v>
      </c>
      <c r="AG52" s="37" t="s">
        <v>191</v>
      </c>
      <c r="AH52" s="37" t="s">
        <v>192</v>
      </c>
      <c r="AI52" s="37" t="s">
        <v>28</v>
      </c>
      <c r="AJ52" s="37" t="s">
        <v>29</v>
      </c>
      <c r="AK52" s="37" t="s">
        <v>30</v>
      </c>
      <c r="AL52" s="38" t="s">
        <v>31</v>
      </c>
      <c r="AM52" s="100" t="s">
        <v>81</v>
      </c>
    </row>
    <row r="53" spans="1:39" x14ac:dyDescent="0.15">
      <c r="A53" s="55" t="s">
        <v>83</v>
      </c>
      <c r="B53" s="45"/>
      <c r="C53" s="55">
        <f t="array" ref="C53:AL53">TRANSPOSE(計算!D5:D40)</f>
        <v>0</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45">
        <v>0</v>
      </c>
      <c r="AM53" s="66">
        <f>SUM(C53:AL53)</f>
        <v>0</v>
      </c>
    </row>
    <row r="54" spans="1:39" x14ac:dyDescent="0.15">
      <c r="A54" s="104">
        <v>1</v>
      </c>
      <c r="B54" s="33" t="s">
        <v>0</v>
      </c>
      <c r="C54" s="92">
        <f>+C$53*C4</f>
        <v>0</v>
      </c>
      <c r="D54" s="92">
        <f t="shared" ref="D54:AL54" si="0">+D$53*D4</f>
        <v>0</v>
      </c>
      <c r="E54" s="92">
        <f t="shared" si="0"/>
        <v>0</v>
      </c>
      <c r="F54" s="92">
        <f t="shared" si="0"/>
        <v>0</v>
      </c>
      <c r="G54" s="92">
        <f>+G$53*G4</f>
        <v>0</v>
      </c>
      <c r="H54" s="92">
        <f t="shared" si="0"/>
        <v>0</v>
      </c>
      <c r="I54" s="92">
        <f t="shared" si="0"/>
        <v>0</v>
      </c>
      <c r="J54" s="92">
        <f t="shared" si="0"/>
        <v>0</v>
      </c>
      <c r="K54" s="92">
        <f t="shared" si="0"/>
        <v>0</v>
      </c>
      <c r="L54" s="92">
        <f t="shared" si="0"/>
        <v>0</v>
      </c>
      <c r="M54" s="92">
        <f t="shared" si="0"/>
        <v>0</v>
      </c>
      <c r="N54" s="92">
        <f t="shared" si="0"/>
        <v>0</v>
      </c>
      <c r="O54" s="92">
        <f t="shared" si="0"/>
        <v>0</v>
      </c>
      <c r="P54" s="92">
        <f t="shared" si="0"/>
        <v>0</v>
      </c>
      <c r="Q54" s="92">
        <f t="shared" si="0"/>
        <v>0</v>
      </c>
      <c r="R54" s="92">
        <f t="shared" si="0"/>
        <v>0</v>
      </c>
      <c r="S54" s="92">
        <f t="shared" si="0"/>
        <v>0</v>
      </c>
      <c r="T54" s="92">
        <f t="shared" si="0"/>
        <v>0</v>
      </c>
      <c r="U54" s="92">
        <f t="shared" si="0"/>
        <v>0</v>
      </c>
      <c r="V54" s="92">
        <f t="shared" si="0"/>
        <v>0</v>
      </c>
      <c r="W54" s="92">
        <f t="shared" si="0"/>
        <v>0</v>
      </c>
      <c r="X54" s="92">
        <f t="shared" si="0"/>
        <v>0</v>
      </c>
      <c r="Y54" s="92">
        <f t="shared" si="0"/>
        <v>0</v>
      </c>
      <c r="Z54" s="92">
        <f t="shared" si="0"/>
        <v>0</v>
      </c>
      <c r="AA54" s="92">
        <f t="shared" si="0"/>
        <v>0</v>
      </c>
      <c r="AB54" s="92">
        <f t="shared" si="0"/>
        <v>0</v>
      </c>
      <c r="AC54" s="92">
        <f t="shared" si="0"/>
        <v>0</v>
      </c>
      <c r="AD54" s="92">
        <f t="shared" si="0"/>
        <v>0</v>
      </c>
      <c r="AE54" s="92">
        <f t="shared" si="0"/>
        <v>0</v>
      </c>
      <c r="AF54" s="92">
        <f t="shared" si="0"/>
        <v>0</v>
      </c>
      <c r="AG54" s="92">
        <f t="shared" si="0"/>
        <v>0</v>
      </c>
      <c r="AH54" s="92">
        <f t="shared" si="0"/>
        <v>0</v>
      </c>
      <c r="AI54" s="92">
        <f t="shared" si="0"/>
        <v>0</v>
      </c>
      <c r="AJ54" s="92">
        <f t="shared" si="0"/>
        <v>0</v>
      </c>
      <c r="AK54" s="92">
        <f>+AK$53*AK4</f>
        <v>0</v>
      </c>
      <c r="AL54" s="41">
        <f t="shared" si="0"/>
        <v>0</v>
      </c>
      <c r="AM54" s="63">
        <f>SUM(C54:AL54)</f>
        <v>0</v>
      </c>
    </row>
    <row r="55" spans="1:39" x14ac:dyDescent="0.15">
      <c r="A55" s="105">
        <v>2</v>
      </c>
      <c r="B55" s="41" t="s">
        <v>1</v>
      </c>
      <c r="C55" s="92">
        <f t="shared" ref="C55:AL62" si="1">+C$53*C5</f>
        <v>0</v>
      </c>
      <c r="D55" s="92">
        <f t="shared" si="1"/>
        <v>0</v>
      </c>
      <c r="E55" s="92">
        <f t="shared" si="1"/>
        <v>0</v>
      </c>
      <c r="F55" s="92">
        <f t="shared" si="1"/>
        <v>0</v>
      </c>
      <c r="G55" s="92">
        <f t="shared" si="1"/>
        <v>0</v>
      </c>
      <c r="H55" s="92">
        <f t="shared" si="1"/>
        <v>0</v>
      </c>
      <c r="I55" s="92">
        <f t="shared" si="1"/>
        <v>0</v>
      </c>
      <c r="J55" s="92">
        <f t="shared" si="1"/>
        <v>0</v>
      </c>
      <c r="K55" s="92">
        <f t="shared" si="1"/>
        <v>0</v>
      </c>
      <c r="L55" s="92">
        <f t="shared" si="1"/>
        <v>0</v>
      </c>
      <c r="M55" s="92">
        <f t="shared" si="1"/>
        <v>0</v>
      </c>
      <c r="N55" s="92">
        <f t="shared" si="1"/>
        <v>0</v>
      </c>
      <c r="O55" s="92">
        <f t="shared" si="1"/>
        <v>0</v>
      </c>
      <c r="P55" s="92">
        <f t="shared" si="1"/>
        <v>0</v>
      </c>
      <c r="Q55" s="92">
        <f t="shared" si="1"/>
        <v>0</v>
      </c>
      <c r="R55" s="92">
        <f t="shared" si="1"/>
        <v>0</v>
      </c>
      <c r="S55" s="92">
        <f t="shared" si="1"/>
        <v>0</v>
      </c>
      <c r="T55" s="92">
        <f t="shared" si="1"/>
        <v>0</v>
      </c>
      <c r="U55" s="92">
        <f t="shared" si="1"/>
        <v>0</v>
      </c>
      <c r="V55" s="92">
        <f t="shared" si="1"/>
        <v>0</v>
      </c>
      <c r="W55" s="92">
        <f t="shared" si="1"/>
        <v>0</v>
      </c>
      <c r="X55" s="92">
        <f t="shared" si="1"/>
        <v>0</v>
      </c>
      <c r="Y55" s="92">
        <f t="shared" si="1"/>
        <v>0</v>
      </c>
      <c r="Z55" s="92">
        <f t="shared" si="1"/>
        <v>0</v>
      </c>
      <c r="AA55" s="92">
        <f t="shared" si="1"/>
        <v>0</v>
      </c>
      <c r="AB55" s="92">
        <f t="shared" si="1"/>
        <v>0</v>
      </c>
      <c r="AC55" s="92">
        <f t="shared" si="1"/>
        <v>0</v>
      </c>
      <c r="AD55" s="92">
        <f t="shared" si="1"/>
        <v>0</v>
      </c>
      <c r="AE55" s="92">
        <f t="shared" si="1"/>
        <v>0</v>
      </c>
      <c r="AF55" s="92">
        <f t="shared" si="1"/>
        <v>0</v>
      </c>
      <c r="AG55" s="92">
        <f t="shared" si="1"/>
        <v>0</v>
      </c>
      <c r="AH55" s="92">
        <f t="shared" si="1"/>
        <v>0</v>
      </c>
      <c r="AI55" s="92">
        <f t="shared" si="1"/>
        <v>0</v>
      </c>
      <c r="AJ55" s="92">
        <f t="shared" si="1"/>
        <v>0</v>
      </c>
      <c r="AK55" s="92">
        <f t="shared" si="1"/>
        <v>0</v>
      </c>
      <c r="AL55" s="41">
        <f t="shared" si="1"/>
        <v>0</v>
      </c>
      <c r="AM55" s="60">
        <f t="shared" ref="AM55:AM89" si="2">SUM(C55:AL55)</f>
        <v>0</v>
      </c>
    </row>
    <row r="56" spans="1:39" x14ac:dyDescent="0.15">
      <c r="A56" s="105">
        <v>3</v>
      </c>
      <c r="B56" s="41" t="s">
        <v>2</v>
      </c>
      <c r="C56" s="92">
        <f t="shared" si="1"/>
        <v>0</v>
      </c>
      <c r="D56" s="92">
        <f t="shared" si="1"/>
        <v>0</v>
      </c>
      <c r="E56" s="92">
        <f t="shared" si="1"/>
        <v>0</v>
      </c>
      <c r="F56" s="92">
        <f t="shared" si="1"/>
        <v>0</v>
      </c>
      <c r="G56" s="92">
        <f t="shared" si="1"/>
        <v>0</v>
      </c>
      <c r="H56" s="92">
        <f t="shared" si="1"/>
        <v>0</v>
      </c>
      <c r="I56" s="92">
        <f t="shared" si="1"/>
        <v>0</v>
      </c>
      <c r="J56" s="92">
        <f t="shared" si="1"/>
        <v>0</v>
      </c>
      <c r="K56" s="92">
        <f t="shared" si="1"/>
        <v>0</v>
      </c>
      <c r="L56" s="92">
        <f t="shared" si="1"/>
        <v>0</v>
      </c>
      <c r="M56" s="92">
        <f t="shared" si="1"/>
        <v>0</v>
      </c>
      <c r="N56" s="92">
        <f t="shared" si="1"/>
        <v>0</v>
      </c>
      <c r="O56" s="92">
        <f t="shared" si="1"/>
        <v>0</v>
      </c>
      <c r="P56" s="92">
        <f t="shared" si="1"/>
        <v>0</v>
      </c>
      <c r="Q56" s="92">
        <f t="shared" si="1"/>
        <v>0</v>
      </c>
      <c r="R56" s="92">
        <f t="shared" si="1"/>
        <v>0</v>
      </c>
      <c r="S56" s="92">
        <f t="shared" si="1"/>
        <v>0</v>
      </c>
      <c r="T56" s="92">
        <f t="shared" si="1"/>
        <v>0</v>
      </c>
      <c r="U56" s="92">
        <f t="shared" si="1"/>
        <v>0</v>
      </c>
      <c r="V56" s="92">
        <f t="shared" si="1"/>
        <v>0</v>
      </c>
      <c r="W56" s="92">
        <f t="shared" si="1"/>
        <v>0</v>
      </c>
      <c r="X56" s="92">
        <f t="shared" si="1"/>
        <v>0</v>
      </c>
      <c r="Y56" s="92">
        <f t="shared" si="1"/>
        <v>0</v>
      </c>
      <c r="Z56" s="92">
        <f t="shared" si="1"/>
        <v>0</v>
      </c>
      <c r="AA56" s="92">
        <f t="shared" si="1"/>
        <v>0</v>
      </c>
      <c r="AB56" s="92">
        <f t="shared" si="1"/>
        <v>0</v>
      </c>
      <c r="AC56" s="92">
        <f t="shared" si="1"/>
        <v>0</v>
      </c>
      <c r="AD56" s="92">
        <f t="shared" si="1"/>
        <v>0</v>
      </c>
      <c r="AE56" s="92">
        <f t="shared" si="1"/>
        <v>0</v>
      </c>
      <c r="AF56" s="92">
        <f t="shared" si="1"/>
        <v>0</v>
      </c>
      <c r="AG56" s="92">
        <f t="shared" si="1"/>
        <v>0</v>
      </c>
      <c r="AH56" s="92">
        <f t="shared" si="1"/>
        <v>0</v>
      </c>
      <c r="AI56" s="92">
        <f t="shared" si="1"/>
        <v>0</v>
      </c>
      <c r="AJ56" s="92">
        <f t="shared" si="1"/>
        <v>0</v>
      </c>
      <c r="AK56" s="92">
        <f t="shared" si="1"/>
        <v>0</v>
      </c>
      <c r="AL56" s="41">
        <f t="shared" si="1"/>
        <v>0</v>
      </c>
      <c r="AM56" s="60">
        <f t="shared" si="2"/>
        <v>0</v>
      </c>
    </row>
    <row r="57" spans="1:39" x14ac:dyDescent="0.15">
      <c r="A57" s="105">
        <v>6</v>
      </c>
      <c r="B57" s="41" t="s">
        <v>3</v>
      </c>
      <c r="C57" s="92">
        <f t="shared" si="1"/>
        <v>0</v>
      </c>
      <c r="D57" s="92">
        <f t="shared" si="1"/>
        <v>0</v>
      </c>
      <c r="E57" s="92">
        <f t="shared" si="1"/>
        <v>0</v>
      </c>
      <c r="F57" s="92">
        <f t="shared" si="1"/>
        <v>0</v>
      </c>
      <c r="G57" s="92">
        <f t="shared" si="1"/>
        <v>0</v>
      </c>
      <c r="H57" s="92">
        <f t="shared" si="1"/>
        <v>0</v>
      </c>
      <c r="I57" s="92">
        <f t="shared" si="1"/>
        <v>0</v>
      </c>
      <c r="J57" s="92">
        <f t="shared" si="1"/>
        <v>0</v>
      </c>
      <c r="K57" s="92">
        <f t="shared" si="1"/>
        <v>0</v>
      </c>
      <c r="L57" s="92">
        <f t="shared" si="1"/>
        <v>0</v>
      </c>
      <c r="M57" s="92">
        <f t="shared" si="1"/>
        <v>0</v>
      </c>
      <c r="N57" s="92">
        <f t="shared" si="1"/>
        <v>0</v>
      </c>
      <c r="O57" s="92">
        <f t="shared" si="1"/>
        <v>0</v>
      </c>
      <c r="P57" s="92">
        <f t="shared" si="1"/>
        <v>0</v>
      </c>
      <c r="Q57" s="92">
        <f t="shared" si="1"/>
        <v>0</v>
      </c>
      <c r="R57" s="92">
        <f t="shared" si="1"/>
        <v>0</v>
      </c>
      <c r="S57" s="92">
        <f t="shared" si="1"/>
        <v>0</v>
      </c>
      <c r="T57" s="92">
        <f t="shared" si="1"/>
        <v>0</v>
      </c>
      <c r="U57" s="92">
        <f t="shared" si="1"/>
        <v>0</v>
      </c>
      <c r="V57" s="92">
        <f t="shared" si="1"/>
        <v>0</v>
      </c>
      <c r="W57" s="92">
        <f t="shared" si="1"/>
        <v>0</v>
      </c>
      <c r="X57" s="92">
        <f t="shared" si="1"/>
        <v>0</v>
      </c>
      <c r="Y57" s="92">
        <f t="shared" si="1"/>
        <v>0</v>
      </c>
      <c r="Z57" s="92">
        <f t="shared" si="1"/>
        <v>0</v>
      </c>
      <c r="AA57" s="92">
        <f t="shared" si="1"/>
        <v>0</v>
      </c>
      <c r="AB57" s="92">
        <f t="shared" si="1"/>
        <v>0</v>
      </c>
      <c r="AC57" s="92">
        <f t="shared" si="1"/>
        <v>0</v>
      </c>
      <c r="AD57" s="92">
        <f t="shared" si="1"/>
        <v>0</v>
      </c>
      <c r="AE57" s="92">
        <f t="shared" si="1"/>
        <v>0</v>
      </c>
      <c r="AF57" s="92">
        <f t="shared" si="1"/>
        <v>0</v>
      </c>
      <c r="AG57" s="92">
        <f t="shared" si="1"/>
        <v>0</v>
      </c>
      <c r="AH57" s="92">
        <f t="shared" si="1"/>
        <v>0</v>
      </c>
      <c r="AI57" s="92">
        <f t="shared" si="1"/>
        <v>0</v>
      </c>
      <c r="AJ57" s="92">
        <f t="shared" si="1"/>
        <v>0</v>
      </c>
      <c r="AK57" s="92">
        <f t="shared" si="1"/>
        <v>0</v>
      </c>
      <c r="AL57" s="41">
        <f t="shared" si="1"/>
        <v>0</v>
      </c>
      <c r="AM57" s="60">
        <f t="shared" si="2"/>
        <v>0</v>
      </c>
    </row>
    <row r="58" spans="1:39" x14ac:dyDescent="0.15">
      <c r="A58" s="106">
        <v>11</v>
      </c>
      <c r="B58" s="42" t="s">
        <v>4</v>
      </c>
      <c r="C58" s="92">
        <f t="shared" si="1"/>
        <v>0</v>
      </c>
      <c r="D58" s="92">
        <f t="shared" si="1"/>
        <v>0</v>
      </c>
      <c r="E58" s="92">
        <f t="shared" si="1"/>
        <v>0</v>
      </c>
      <c r="F58" s="92">
        <f t="shared" si="1"/>
        <v>0</v>
      </c>
      <c r="G58" s="92">
        <f t="shared" si="1"/>
        <v>0</v>
      </c>
      <c r="H58" s="92">
        <f t="shared" si="1"/>
        <v>0</v>
      </c>
      <c r="I58" s="92">
        <f t="shared" si="1"/>
        <v>0</v>
      </c>
      <c r="J58" s="92">
        <f t="shared" si="1"/>
        <v>0</v>
      </c>
      <c r="K58" s="92">
        <f t="shared" si="1"/>
        <v>0</v>
      </c>
      <c r="L58" s="92">
        <f t="shared" si="1"/>
        <v>0</v>
      </c>
      <c r="M58" s="92">
        <f t="shared" si="1"/>
        <v>0</v>
      </c>
      <c r="N58" s="92">
        <f t="shared" si="1"/>
        <v>0</v>
      </c>
      <c r="O58" s="92">
        <f t="shared" si="1"/>
        <v>0</v>
      </c>
      <c r="P58" s="92">
        <f t="shared" si="1"/>
        <v>0</v>
      </c>
      <c r="Q58" s="92">
        <f t="shared" si="1"/>
        <v>0</v>
      </c>
      <c r="R58" s="92">
        <f t="shared" si="1"/>
        <v>0</v>
      </c>
      <c r="S58" s="92">
        <f t="shared" si="1"/>
        <v>0</v>
      </c>
      <c r="T58" s="92">
        <f t="shared" si="1"/>
        <v>0</v>
      </c>
      <c r="U58" s="92">
        <f t="shared" si="1"/>
        <v>0</v>
      </c>
      <c r="V58" s="92">
        <f t="shared" si="1"/>
        <v>0</v>
      </c>
      <c r="W58" s="92">
        <f t="shared" si="1"/>
        <v>0</v>
      </c>
      <c r="X58" s="92">
        <f t="shared" si="1"/>
        <v>0</v>
      </c>
      <c r="Y58" s="92">
        <f t="shared" si="1"/>
        <v>0</v>
      </c>
      <c r="Z58" s="92">
        <f t="shared" si="1"/>
        <v>0</v>
      </c>
      <c r="AA58" s="92">
        <f t="shared" si="1"/>
        <v>0</v>
      </c>
      <c r="AB58" s="92">
        <f t="shared" si="1"/>
        <v>0</v>
      </c>
      <c r="AC58" s="92">
        <f t="shared" si="1"/>
        <v>0</v>
      </c>
      <c r="AD58" s="92">
        <f t="shared" si="1"/>
        <v>0</v>
      </c>
      <c r="AE58" s="92">
        <f t="shared" si="1"/>
        <v>0</v>
      </c>
      <c r="AF58" s="92">
        <f t="shared" si="1"/>
        <v>0</v>
      </c>
      <c r="AG58" s="92">
        <f t="shared" si="1"/>
        <v>0</v>
      </c>
      <c r="AH58" s="92">
        <f t="shared" si="1"/>
        <v>0</v>
      </c>
      <c r="AI58" s="92">
        <f t="shared" si="1"/>
        <v>0</v>
      </c>
      <c r="AJ58" s="92">
        <f t="shared" si="1"/>
        <v>0</v>
      </c>
      <c r="AK58" s="92">
        <f t="shared" si="1"/>
        <v>0</v>
      </c>
      <c r="AL58" s="41">
        <f t="shared" si="1"/>
        <v>0</v>
      </c>
      <c r="AM58" s="60">
        <f t="shared" si="2"/>
        <v>0</v>
      </c>
    </row>
    <row r="59" spans="1:39" x14ac:dyDescent="0.15">
      <c r="A59" s="105">
        <v>15</v>
      </c>
      <c r="B59" s="41" t="s">
        <v>5</v>
      </c>
      <c r="C59" s="70">
        <f t="shared" si="1"/>
        <v>0</v>
      </c>
      <c r="D59" s="91">
        <f t="shared" si="1"/>
        <v>0</v>
      </c>
      <c r="E59" s="91">
        <f t="shared" si="1"/>
        <v>0</v>
      </c>
      <c r="F59" s="91">
        <f t="shared" si="1"/>
        <v>0</v>
      </c>
      <c r="G59" s="91">
        <f t="shared" si="1"/>
        <v>0</v>
      </c>
      <c r="H59" s="91">
        <f t="shared" si="1"/>
        <v>0</v>
      </c>
      <c r="I59" s="91">
        <f t="shared" si="1"/>
        <v>0</v>
      </c>
      <c r="J59" s="91">
        <f t="shared" si="1"/>
        <v>0</v>
      </c>
      <c r="K59" s="91">
        <f t="shared" si="1"/>
        <v>0</v>
      </c>
      <c r="L59" s="91">
        <f t="shared" si="1"/>
        <v>0</v>
      </c>
      <c r="M59" s="91">
        <f t="shared" si="1"/>
        <v>0</v>
      </c>
      <c r="N59" s="91">
        <f t="shared" si="1"/>
        <v>0</v>
      </c>
      <c r="O59" s="91">
        <f t="shared" si="1"/>
        <v>0</v>
      </c>
      <c r="P59" s="91">
        <f t="shared" si="1"/>
        <v>0</v>
      </c>
      <c r="Q59" s="91">
        <f t="shared" si="1"/>
        <v>0</v>
      </c>
      <c r="R59" s="91">
        <f t="shared" si="1"/>
        <v>0</v>
      </c>
      <c r="S59" s="91">
        <f t="shared" si="1"/>
        <v>0</v>
      </c>
      <c r="T59" s="91">
        <f t="shared" si="1"/>
        <v>0</v>
      </c>
      <c r="U59" s="91">
        <f t="shared" si="1"/>
        <v>0</v>
      </c>
      <c r="V59" s="91">
        <f>+V$53*V9</f>
        <v>0</v>
      </c>
      <c r="W59" s="91">
        <f t="shared" si="1"/>
        <v>0</v>
      </c>
      <c r="X59" s="91">
        <f t="shared" si="1"/>
        <v>0</v>
      </c>
      <c r="Y59" s="91">
        <f t="shared" si="1"/>
        <v>0</v>
      </c>
      <c r="Z59" s="91">
        <f t="shared" si="1"/>
        <v>0</v>
      </c>
      <c r="AA59" s="91">
        <f t="shared" si="1"/>
        <v>0</v>
      </c>
      <c r="AB59" s="91">
        <f t="shared" si="1"/>
        <v>0</v>
      </c>
      <c r="AC59" s="91">
        <f t="shared" si="1"/>
        <v>0</v>
      </c>
      <c r="AD59" s="91">
        <f t="shared" si="1"/>
        <v>0</v>
      </c>
      <c r="AE59" s="91">
        <f t="shared" si="1"/>
        <v>0</v>
      </c>
      <c r="AF59" s="91">
        <f t="shared" si="1"/>
        <v>0</v>
      </c>
      <c r="AG59" s="91">
        <f t="shared" si="1"/>
        <v>0</v>
      </c>
      <c r="AH59" s="91">
        <f t="shared" si="1"/>
        <v>0</v>
      </c>
      <c r="AI59" s="91">
        <f t="shared" si="1"/>
        <v>0</v>
      </c>
      <c r="AJ59" s="91">
        <f t="shared" si="1"/>
        <v>0</v>
      </c>
      <c r="AK59" s="91">
        <f t="shared" si="1"/>
        <v>0</v>
      </c>
      <c r="AL59" s="94">
        <f t="shared" si="1"/>
        <v>0</v>
      </c>
      <c r="AM59" s="67">
        <f t="shared" si="2"/>
        <v>0</v>
      </c>
    </row>
    <row r="60" spans="1:39" x14ac:dyDescent="0.15">
      <c r="A60" s="105">
        <v>16</v>
      </c>
      <c r="B60" s="41" t="s">
        <v>6</v>
      </c>
      <c r="C60" s="64">
        <f t="shared" si="1"/>
        <v>0</v>
      </c>
      <c r="D60" s="92">
        <f t="shared" si="1"/>
        <v>0</v>
      </c>
      <c r="E60" s="92">
        <f t="shared" si="1"/>
        <v>0</v>
      </c>
      <c r="F60" s="92">
        <f t="shared" si="1"/>
        <v>0</v>
      </c>
      <c r="G60" s="92">
        <f t="shared" si="1"/>
        <v>0</v>
      </c>
      <c r="H60" s="92">
        <f t="shared" si="1"/>
        <v>0</v>
      </c>
      <c r="I60" s="92">
        <f t="shared" si="1"/>
        <v>0</v>
      </c>
      <c r="J60" s="92">
        <f t="shared" si="1"/>
        <v>0</v>
      </c>
      <c r="K60" s="92">
        <f t="shared" si="1"/>
        <v>0</v>
      </c>
      <c r="L60" s="92">
        <f t="shared" si="1"/>
        <v>0</v>
      </c>
      <c r="M60" s="92">
        <f t="shared" si="1"/>
        <v>0</v>
      </c>
      <c r="N60" s="92">
        <f t="shared" si="1"/>
        <v>0</v>
      </c>
      <c r="O60" s="92">
        <f t="shared" si="1"/>
        <v>0</v>
      </c>
      <c r="P60" s="92">
        <f t="shared" si="1"/>
        <v>0</v>
      </c>
      <c r="Q60" s="92">
        <f t="shared" si="1"/>
        <v>0</v>
      </c>
      <c r="R60" s="92">
        <f t="shared" si="1"/>
        <v>0</v>
      </c>
      <c r="S60" s="92">
        <f t="shared" si="1"/>
        <v>0</v>
      </c>
      <c r="T60" s="92">
        <f t="shared" si="1"/>
        <v>0</v>
      </c>
      <c r="U60" s="92">
        <f t="shared" si="1"/>
        <v>0</v>
      </c>
      <c r="V60" s="92">
        <f t="shared" si="1"/>
        <v>0</v>
      </c>
      <c r="W60" s="92">
        <f t="shared" si="1"/>
        <v>0</v>
      </c>
      <c r="X60" s="92">
        <f t="shared" si="1"/>
        <v>0</v>
      </c>
      <c r="Y60" s="92">
        <f t="shared" si="1"/>
        <v>0</v>
      </c>
      <c r="Z60" s="92">
        <f t="shared" si="1"/>
        <v>0</v>
      </c>
      <c r="AA60" s="92">
        <f t="shared" si="1"/>
        <v>0</v>
      </c>
      <c r="AB60" s="92">
        <f t="shared" si="1"/>
        <v>0</v>
      </c>
      <c r="AC60" s="92">
        <f t="shared" si="1"/>
        <v>0</v>
      </c>
      <c r="AD60" s="92">
        <f t="shared" si="1"/>
        <v>0</v>
      </c>
      <c r="AE60" s="92">
        <f t="shared" si="1"/>
        <v>0</v>
      </c>
      <c r="AF60" s="92">
        <f t="shared" si="1"/>
        <v>0</v>
      </c>
      <c r="AG60" s="92">
        <f t="shared" si="1"/>
        <v>0</v>
      </c>
      <c r="AH60" s="92">
        <f t="shared" si="1"/>
        <v>0</v>
      </c>
      <c r="AI60" s="92">
        <f t="shared" si="1"/>
        <v>0</v>
      </c>
      <c r="AJ60" s="92">
        <f t="shared" si="1"/>
        <v>0</v>
      </c>
      <c r="AK60" s="92">
        <f t="shared" si="1"/>
        <v>0</v>
      </c>
      <c r="AL60" s="41">
        <f t="shared" si="1"/>
        <v>0</v>
      </c>
      <c r="AM60" s="60">
        <f t="shared" si="2"/>
        <v>0</v>
      </c>
    </row>
    <row r="61" spans="1:39" x14ac:dyDescent="0.15">
      <c r="A61" s="105">
        <v>20</v>
      </c>
      <c r="B61" s="41" t="s">
        <v>7</v>
      </c>
      <c r="C61" s="64">
        <f t="shared" si="1"/>
        <v>0</v>
      </c>
      <c r="D61" s="92">
        <f t="shared" si="1"/>
        <v>0</v>
      </c>
      <c r="E61" s="92">
        <f t="shared" si="1"/>
        <v>0</v>
      </c>
      <c r="F61" s="92">
        <f t="shared" si="1"/>
        <v>0</v>
      </c>
      <c r="G61" s="92">
        <f t="shared" si="1"/>
        <v>0</v>
      </c>
      <c r="H61" s="92">
        <f t="shared" si="1"/>
        <v>0</v>
      </c>
      <c r="I61" s="92">
        <f t="shared" si="1"/>
        <v>0</v>
      </c>
      <c r="J61" s="92">
        <f t="shared" si="1"/>
        <v>0</v>
      </c>
      <c r="K61" s="92">
        <f t="shared" si="1"/>
        <v>0</v>
      </c>
      <c r="L61" s="92">
        <f t="shared" si="1"/>
        <v>0</v>
      </c>
      <c r="M61" s="92">
        <f t="shared" si="1"/>
        <v>0</v>
      </c>
      <c r="N61" s="92">
        <f t="shared" si="1"/>
        <v>0</v>
      </c>
      <c r="O61" s="92">
        <f t="shared" si="1"/>
        <v>0</v>
      </c>
      <c r="P61" s="92">
        <f t="shared" si="1"/>
        <v>0</v>
      </c>
      <c r="Q61" s="92">
        <f t="shared" si="1"/>
        <v>0</v>
      </c>
      <c r="R61" s="92">
        <f t="shared" si="1"/>
        <v>0</v>
      </c>
      <c r="S61" s="92">
        <f t="shared" si="1"/>
        <v>0</v>
      </c>
      <c r="T61" s="92">
        <f t="shared" si="1"/>
        <v>0</v>
      </c>
      <c r="U61" s="92">
        <f t="shared" si="1"/>
        <v>0</v>
      </c>
      <c r="V61" s="92">
        <f t="shared" si="1"/>
        <v>0</v>
      </c>
      <c r="W61" s="92">
        <f t="shared" si="1"/>
        <v>0</v>
      </c>
      <c r="X61" s="92">
        <f t="shared" si="1"/>
        <v>0</v>
      </c>
      <c r="Y61" s="92">
        <f t="shared" si="1"/>
        <v>0</v>
      </c>
      <c r="Z61" s="92">
        <f t="shared" si="1"/>
        <v>0</v>
      </c>
      <c r="AA61" s="92">
        <f t="shared" si="1"/>
        <v>0</v>
      </c>
      <c r="AB61" s="92">
        <f t="shared" si="1"/>
        <v>0</v>
      </c>
      <c r="AC61" s="92">
        <f t="shared" si="1"/>
        <v>0</v>
      </c>
      <c r="AD61" s="92">
        <f t="shared" si="1"/>
        <v>0</v>
      </c>
      <c r="AE61" s="92">
        <f t="shared" si="1"/>
        <v>0</v>
      </c>
      <c r="AF61" s="92">
        <f t="shared" si="1"/>
        <v>0</v>
      </c>
      <c r="AG61" s="92">
        <f t="shared" si="1"/>
        <v>0</v>
      </c>
      <c r="AH61" s="92">
        <f t="shared" si="1"/>
        <v>0</v>
      </c>
      <c r="AI61" s="92">
        <f t="shared" si="1"/>
        <v>0</v>
      </c>
      <c r="AJ61" s="92">
        <f t="shared" si="1"/>
        <v>0</v>
      </c>
      <c r="AK61" s="92">
        <f t="shared" si="1"/>
        <v>0</v>
      </c>
      <c r="AL61" s="41">
        <f t="shared" si="1"/>
        <v>0</v>
      </c>
      <c r="AM61" s="60">
        <f t="shared" si="2"/>
        <v>0</v>
      </c>
    </row>
    <row r="62" spans="1:39" x14ac:dyDescent="0.15">
      <c r="A62" s="105">
        <v>21</v>
      </c>
      <c r="B62" s="41" t="s">
        <v>8</v>
      </c>
      <c r="C62" s="64">
        <f t="shared" si="1"/>
        <v>0</v>
      </c>
      <c r="D62" s="92">
        <f t="shared" si="1"/>
        <v>0</v>
      </c>
      <c r="E62" s="92">
        <f t="shared" si="1"/>
        <v>0</v>
      </c>
      <c r="F62" s="92">
        <f t="shared" si="1"/>
        <v>0</v>
      </c>
      <c r="G62" s="92">
        <f t="shared" ref="G62:AL62" si="3">+G$53*G12</f>
        <v>0</v>
      </c>
      <c r="H62" s="92">
        <f t="shared" si="3"/>
        <v>0</v>
      </c>
      <c r="I62" s="92">
        <f t="shared" si="3"/>
        <v>0</v>
      </c>
      <c r="J62" s="92">
        <f t="shared" si="3"/>
        <v>0</v>
      </c>
      <c r="K62" s="92">
        <f t="shared" si="3"/>
        <v>0</v>
      </c>
      <c r="L62" s="92">
        <f t="shared" si="3"/>
        <v>0</v>
      </c>
      <c r="M62" s="92">
        <f t="shared" si="3"/>
        <v>0</v>
      </c>
      <c r="N62" s="92">
        <f t="shared" si="3"/>
        <v>0</v>
      </c>
      <c r="O62" s="92">
        <f t="shared" si="3"/>
        <v>0</v>
      </c>
      <c r="P62" s="92">
        <f t="shared" si="3"/>
        <v>0</v>
      </c>
      <c r="Q62" s="92">
        <f t="shared" si="3"/>
        <v>0</v>
      </c>
      <c r="R62" s="92">
        <f t="shared" si="3"/>
        <v>0</v>
      </c>
      <c r="S62" s="92">
        <f t="shared" si="3"/>
        <v>0</v>
      </c>
      <c r="T62" s="92">
        <f t="shared" si="3"/>
        <v>0</v>
      </c>
      <c r="U62" s="92">
        <f t="shared" si="3"/>
        <v>0</v>
      </c>
      <c r="V62" s="92">
        <f t="shared" si="3"/>
        <v>0</v>
      </c>
      <c r="W62" s="92">
        <f t="shared" si="3"/>
        <v>0</v>
      </c>
      <c r="X62" s="92">
        <f t="shared" si="3"/>
        <v>0</v>
      </c>
      <c r="Y62" s="92">
        <f t="shared" si="3"/>
        <v>0</v>
      </c>
      <c r="Z62" s="92">
        <f t="shared" si="3"/>
        <v>0</v>
      </c>
      <c r="AA62" s="92">
        <f t="shared" si="3"/>
        <v>0</v>
      </c>
      <c r="AB62" s="92">
        <f t="shared" si="3"/>
        <v>0</v>
      </c>
      <c r="AC62" s="92">
        <f t="shared" si="3"/>
        <v>0</v>
      </c>
      <c r="AD62" s="92">
        <f t="shared" si="3"/>
        <v>0</v>
      </c>
      <c r="AE62" s="92">
        <f t="shared" si="3"/>
        <v>0</v>
      </c>
      <c r="AF62" s="92">
        <f t="shared" si="3"/>
        <v>0</v>
      </c>
      <c r="AG62" s="92">
        <f t="shared" si="3"/>
        <v>0</v>
      </c>
      <c r="AH62" s="92">
        <f t="shared" si="3"/>
        <v>0</v>
      </c>
      <c r="AI62" s="92">
        <f t="shared" si="3"/>
        <v>0</v>
      </c>
      <c r="AJ62" s="92">
        <f t="shared" si="3"/>
        <v>0</v>
      </c>
      <c r="AK62" s="92">
        <f t="shared" si="3"/>
        <v>0</v>
      </c>
      <c r="AL62" s="41">
        <f t="shared" si="3"/>
        <v>0</v>
      </c>
      <c r="AM62" s="60">
        <f t="shared" si="2"/>
        <v>0</v>
      </c>
    </row>
    <row r="63" spans="1:39" x14ac:dyDescent="0.15">
      <c r="A63" s="106">
        <v>25</v>
      </c>
      <c r="B63" s="42" t="s">
        <v>9</v>
      </c>
      <c r="C63" s="71">
        <f t="shared" ref="C63:AL70" si="4">+C$53*C13</f>
        <v>0</v>
      </c>
      <c r="D63" s="93">
        <f t="shared" si="4"/>
        <v>0</v>
      </c>
      <c r="E63" s="93">
        <f t="shared" si="4"/>
        <v>0</v>
      </c>
      <c r="F63" s="93">
        <f t="shared" si="4"/>
        <v>0</v>
      </c>
      <c r="G63" s="93">
        <f t="shared" si="4"/>
        <v>0</v>
      </c>
      <c r="H63" s="93">
        <f t="shared" si="4"/>
        <v>0</v>
      </c>
      <c r="I63" s="93">
        <f t="shared" si="4"/>
        <v>0</v>
      </c>
      <c r="J63" s="93">
        <f t="shared" si="4"/>
        <v>0</v>
      </c>
      <c r="K63" s="93">
        <f t="shared" si="4"/>
        <v>0</v>
      </c>
      <c r="L63" s="93">
        <f t="shared" si="4"/>
        <v>0</v>
      </c>
      <c r="M63" s="93">
        <f t="shared" si="4"/>
        <v>0</v>
      </c>
      <c r="N63" s="93">
        <f t="shared" si="4"/>
        <v>0</v>
      </c>
      <c r="O63" s="93">
        <f t="shared" si="4"/>
        <v>0</v>
      </c>
      <c r="P63" s="93">
        <f t="shared" si="4"/>
        <v>0</v>
      </c>
      <c r="Q63" s="93">
        <f t="shared" si="4"/>
        <v>0</v>
      </c>
      <c r="R63" s="93">
        <f t="shared" si="4"/>
        <v>0</v>
      </c>
      <c r="S63" s="93">
        <f t="shared" si="4"/>
        <v>0</v>
      </c>
      <c r="T63" s="93">
        <f t="shared" si="4"/>
        <v>0</v>
      </c>
      <c r="U63" s="93">
        <f t="shared" si="4"/>
        <v>0</v>
      </c>
      <c r="V63" s="93">
        <f t="shared" si="4"/>
        <v>0</v>
      </c>
      <c r="W63" s="93">
        <f t="shared" si="4"/>
        <v>0</v>
      </c>
      <c r="X63" s="93">
        <f t="shared" si="4"/>
        <v>0</v>
      </c>
      <c r="Y63" s="93">
        <f t="shared" si="4"/>
        <v>0</v>
      </c>
      <c r="Z63" s="93">
        <f t="shared" si="4"/>
        <v>0</v>
      </c>
      <c r="AA63" s="93">
        <f t="shared" si="4"/>
        <v>0</v>
      </c>
      <c r="AB63" s="93">
        <f t="shared" si="4"/>
        <v>0</v>
      </c>
      <c r="AC63" s="93">
        <f t="shared" si="4"/>
        <v>0</v>
      </c>
      <c r="AD63" s="93">
        <f t="shared" si="4"/>
        <v>0</v>
      </c>
      <c r="AE63" s="93">
        <f t="shared" si="4"/>
        <v>0</v>
      </c>
      <c r="AF63" s="93">
        <f t="shared" si="4"/>
        <v>0</v>
      </c>
      <c r="AG63" s="93">
        <f t="shared" si="4"/>
        <v>0</v>
      </c>
      <c r="AH63" s="93">
        <f t="shared" si="4"/>
        <v>0</v>
      </c>
      <c r="AI63" s="93">
        <f t="shared" si="4"/>
        <v>0</v>
      </c>
      <c r="AJ63" s="93">
        <f t="shared" si="4"/>
        <v>0</v>
      </c>
      <c r="AK63" s="93">
        <f t="shared" si="4"/>
        <v>0</v>
      </c>
      <c r="AL63" s="42">
        <f t="shared" si="4"/>
        <v>0</v>
      </c>
      <c r="AM63" s="68">
        <f t="shared" si="2"/>
        <v>0</v>
      </c>
    </row>
    <row r="64" spans="1:39" x14ac:dyDescent="0.15">
      <c r="A64" s="105">
        <v>26</v>
      </c>
      <c r="B64" s="41" t="s">
        <v>10</v>
      </c>
      <c r="C64" s="92">
        <f t="shared" si="4"/>
        <v>0</v>
      </c>
      <c r="D64" s="92">
        <f t="shared" si="4"/>
        <v>0</v>
      </c>
      <c r="E64" s="92">
        <f t="shared" si="4"/>
        <v>0</v>
      </c>
      <c r="F64" s="92">
        <f t="shared" si="4"/>
        <v>0</v>
      </c>
      <c r="G64" s="92">
        <f t="shared" si="4"/>
        <v>0</v>
      </c>
      <c r="H64" s="92">
        <f t="shared" si="4"/>
        <v>0</v>
      </c>
      <c r="I64" s="92">
        <f t="shared" si="4"/>
        <v>0</v>
      </c>
      <c r="J64" s="92">
        <f t="shared" si="4"/>
        <v>0</v>
      </c>
      <c r="K64" s="92">
        <f t="shared" si="4"/>
        <v>0</v>
      </c>
      <c r="L64" s="92">
        <f t="shared" si="4"/>
        <v>0</v>
      </c>
      <c r="M64" s="92">
        <f t="shared" si="4"/>
        <v>0</v>
      </c>
      <c r="N64" s="92">
        <f t="shared" si="4"/>
        <v>0</v>
      </c>
      <c r="O64" s="92">
        <f t="shared" si="4"/>
        <v>0</v>
      </c>
      <c r="P64" s="92">
        <f t="shared" si="4"/>
        <v>0</v>
      </c>
      <c r="Q64" s="92">
        <f t="shared" si="4"/>
        <v>0</v>
      </c>
      <c r="R64" s="92">
        <f t="shared" si="4"/>
        <v>0</v>
      </c>
      <c r="S64" s="92">
        <f t="shared" si="4"/>
        <v>0</v>
      </c>
      <c r="T64" s="92">
        <f t="shared" si="4"/>
        <v>0</v>
      </c>
      <c r="U64" s="92">
        <f t="shared" si="4"/>
        <v>0</v>
      </c>
      <c r="V64" s="92">
        <f t="shared" si="4"/>
        <v>0</v>
      </c>
      <c r="W64" s="92">
        <f t="shared" si="4"/>
        <v>0</v>
      </c>
      <c r="X64" s="92">
        <f t="shared" si="4"/>
        <v>0</v>
      </c>
      <c r="Y64" s="92">
        <f t="shared" si="4"/>
        <v>0</v>
      </c>
      <c r="Z64" s="92">
        <f t="shared" si="4"/>
        <v>0</v>
      </c>
      <c r="AA64" s="92">
        <f t="shared" si="4"/>
        <v>0</v>
      </c>
      <c r="AB64" s="92">
        <f t="shared" si="4"/>
        <v>0</v>
      </c>
      <c r="AC64" s="92">
        <f t="shared" si="4"/>
        <v>0</v>
      </c>
      <c r="AD64" s="92">
        <f t="shared" si="4"/>
        <v>0</v>
      </c>
      <c r="AE64" s="92">
        <f t="shared" si="4"/>
        <v>0</v>
      </c>
      <c r="AF64" s="92">
        <f t="shared" si="4"/>
        <v>0</v>
      </c>
      <c r="AG64" s="92">
        <f t="shared" si="4"/>
        <v>0</v>
      </c>
      <c r="AH64" s="92">
        <f t="shared" si="4"/>
        <v>0</v>
      </c>
      <c r="AI64" s="92">
        <f t="shared" si="4"/>
        <v>0</v>
      </c>
      <c r="AJ64" s="92">
        <f t="shared" si="4"/>
        <v>0</v>
      </c>
      <c r="AK64" s="92">
        <f t="shared" si="4"/>
        <v>0</v>
      </c>
      <c r="AL64" s="41">
        <f t="shared" si="4"/>
        <v>0</v>
      </c>
      <c r="AM64" s="60">
        <f t="shared" si="2"/>
        <v>0</v>
      </c>
    </row>
    <row r="65" spans="1:39" x14ac:dyDescent="0.15">
      <c r="A65" s="105">
        <v>27</v>
      </c>
      <c r="B65" s="41" t="s">
        <v>11</v>
      </c>
      <c r="C65" s="92">
        <f t="shared" si="4"/>
        <v>0</v>
      </c>
      <c r="D65" s="92">
        <f t="shared" si="4"/>
        <v>0</v>
      </c>
      <c r="E65" s="92">
        <f t="shared" si="4"/>
        <v>0</v>
      </c>
      <c r="F65" s="92">
        <f t="shared" si="4"/>
        <v>0</v>
      </c>
      <c r="G65" s="92">
        <f t="shared" si="4"/>
        <v>0</v>
      </c>
      <c r="H65" s="92">
        <f t="shared" si="4"/>
        <v>0</v>
      </c>
      <c r="I65" s="92">
        <f t="shared" si="4"/>
        <v>0</v>
      </c>
      <c r="J65" s="92">
        <f t="shared" si="4"/>
        <v>0</v>
      </c>
      <c r="K65" s="92">
        <f t="shared" si="4"/>
        <v>0</v>
      </c>
      <c r="L65" s="92">
        <f t="shared" si="4"/>
        <v>0</v>
      </c>
      <c r="M65" s="92">
        <f t="shared" si="4"/>
        <v>0</v>
      </c>
      <c r="N65" s="92">
        <f t="shared" si="4"/>
        <v>0</v>
      </c>
      <c r="O65" s="92">
        <f t="shared" si="4"/>
        <v>0</v>
      </c>
      <c r="P65" s="92">
        <f t="shared" si="4"/>
        <v>0</v>
      </c>
      <c r="Q65" s="92">
        <f t="shared" si="4"/>
        <v>0</v>
      </c>
      <c r="R65" s="92">
        <f t="shared" si="4"/>
        <v>0</v>
      </c>
      <c r="S65" s="92">
        <f t="shared" si="4"/>
        <v>0</v>
      </c>
      <c r="T65" s="92">
        <f t="shared" si="4"/>
        <v>0</v>
      </c>
      <c r="U65" s="92">
        <f t="shared" si="4"/>
        <v>0</v>
      </c>
      <c r="V65" s="92">
        <f t="shared" si="4"/>
        <v>0</v>
      </c>
      <c r="W65" s="92">
        <f t="shared" si="4"/>
        <v>0</v>
      </c>
      <c r="X65" s="92">
        <f t="shared" si="4"/>
        <v>0</v>
      </c>
      <c r="Y65" s="92">
        <f t="shared" si="4"/>
        <v>0</v>
      </c>
      <c r="Z65" s="92">
        <f t="shared" si="4"/>
        <v>0</v>
      </c>
      <c r="AA65" s="92">
        <f t="shared" si="4"/>
        <v>0</v>
      </c>
      <c r="AB65" s="92">
        <f t="shared" si="4"/>
        <v>0</v>
      </c>
      <c r="AC65" s="92">
        <f t="shared" si="4"/>
        <v>0</v>
      </c>
      <c r="AD65" s="92">
        <f t="shared" si="4"/>
        <v>0</v>
      </c>
      <c r="AE65" s="92">
        <f t="shared" si="4"/>
        <v>0</v>
      </c>
      <c r="AF65" s="92">
        <f t="shared" si="4"/>
        <v>0</v>
      </c>
      <c r="AG65" s="92">
        <f t="shared" si="4"/>
        <v>0</v>
      </c>
      <c r="AH65" s="92">
        <f t="shared" si="4"/>
        <v>0</v>
      </c>
      <c r="AI65" s="92">
        <f t="shared" si="4"/>
        <v>0</v>
      </c>
      <c r="AJ65" s="92">
        <f t="shared" si="4"/>
        <v>0</v>
      </c>
      <c r="AK65" s="92">
        <f t="shared" si="4"/>
        <v>0</v>
      </c>
      <c r="AL65" s="41">
        <f t="shared" si="4"/>
        <v>0</v>
      </c>
      <c r="AM65" s="60">
        <f t="shared" si="2"/>
        <v>0</v>
      </c>
    </row>
    <row r="66" spans="1:39" x14ac:dyDescent="0.15">
      <c r="A66" s="105">
        <v>28</v>
      </c>
      <c r="B66" s="41" t="s">
        <v>12</v>
      </c>
      <c r="C66" s="92">
        <f t="shared" si="4"/>
        <v>0</v>
      </c>
      <c r="D66" s="92">
        <f t="shared" si="4"/>
        <v>0</v>
      </c>
      <c r="E66" s="92">
        <f t="shared" si="4"/>
        <v>0</v>
      </c>
      <c r="F66" s="92">
        <f t="shared" si="4"/>
        <v>0</v>
      </c>
      <c r="G66" s="92">
        <f t="shared" si="4"/>
        <v>0</v>
      </c>
      <c r="H66" s="92">
        <f t="shared" si="4"/>
        <v>0</v>
      </c>
      <c r="I66" s="92">
        <f t="shared" si="4"/>
        <v>0</v>
      </c>
      <c r="J66" s="92">
        <f t="shared" si="4"/>
        <v>0</v>
      </c>
      <c r="K66" s="92">
        <f t="shared" si="4"/>
        <v>0</v>
      </c>
      <c r="L66" s="92">
        <f t="shared" si="4"/>
        <v>0</v>
      </c>
      <c r="M66" s="92">
        <f t="shared" si="4"/>
        <v>0</v>
      </c>
      <c r="N66" s="92">
        <f t="shared" si="4"/>
        <v>0</v>
      </c>
      <c r="O66" s="92">
        <f t="shared" si="4"/>
        <v>0</v>
      </c>
      <c r="P66" s="92">
        <f t="shared" si="4"/>
        <v>0</v>
      </c>
      <c r="Q66" s="92">
        <f t="shared" si="4"/>
        <v>0</v>
      </c>
      <c r="R66" s="92">
        <f t="shared" si="4"/>
        <v>0</v>
      </c>
      <c r="S66" s="92">
        <f t="shared" si="4"/>
        <v>0</v>
      </c>
      <c r="T66" s="92">
        <f t="shared" si="4"/>
        <v>0</v>
      </c>
      <c r="U66" s="92">
        <f t="shared" si="4"/>
        <v>0</v>
      </c>
      <c r="V66" s="92">
        <f t="shared" si="4"/>
        <v>0</v>
      </c>
      <c r="W66" s="92">
        <f t="shared" si="4"/>
        <v>0</v>
      </c>
      <c r="X66" s="92">
        <f t="shared" si="4"/>
        <v>0</v>
      </c>
      <c r="Y66" s="92">
        <f t="shared" si="4"/>
        <v>0</v>
      </c>
      <c r="Z66" s="92">
        <f t="shared" si="4"/>
        <v>0</v>
      </c>
      <c r="AA66" s="92">
        <f t="shared" si="4"/>
        <v>0</v>
      </c>
      <c r="AB66" s="92">
        <f t="shared" si="4"/>
        <v>0</v>
      </c>
      <c r="AC66" s="92">
        <f t="shared" si="4"/>
        <v>0</v>
      </c>
      <c r="AD66" s="92">
        <f t="shared" si="4"/>
        <v>0</v>
      </c>
      <c r="AE66" s="92">
        <f t="shared" si="4"/>
        <v>0</v>
      </c>
      <c r="AF66" s="92">
        <f t="shared" si="4"/>
        <v>0</v>
      </c>
      <c r="AG66" s="92">
        <f t="shared" si="4"/>
        <v>0</v>
      </c>
      <c r="AH66" s="92">
        <f t="shared" si="4"/>
        <v>0</v>
      </c>
      <c r="AI66" s="92">
        <f t="shared" si="4"/>
        <v>0</v>
      </c>
      <c r="AJ66" s="92">
        <f t="shared" si="4"/>
        <v>0</v>
      </c>
      <c r="AK66" s="92">
        <f t="shared" si="4"/>
        <v>0</v>
      </c>
      <c r="AL66" s="41">
        <f t="shared" si="4"/>
        <v>0</v>
      </c>
      <c r="AM66" s="60">
        <f t="shared" si="2"/>
        <v>0</v>
      </c>
    </row>
    <row r="67" spans="1:39" x14ac:dyDescent="0.15">
      <c r="A67" s="105">
        <v>29</v>
      </c>
      <c r="B67" s="41" t="s">
        <v>13</v>
      </c>
      <c r="C67" s="92">
        <f t="shared" si="4"/>
        <v>0</v>
      </c>
      <c r="D67" s="92">
        <f t="shared" si="4"/>
        <v>0</v>
      </c>
      <c r="E67" s="92">
        <f t="shared" si="4"/>
        <v>0</v>
      </c>
      <c r="F67" s="92">
        <f t="shared" si="4"/>
        <v>0</v>
      </c>
      <c r="G67" s="92">
        <f t="shared" si="4"/>
        <v>0</v>
      </c>
      <c r="H67" s="92">
        <f t="shared" si="4"/>
        <v>0</v>
      </c>
      <c r="I67" s="92">
        <f t="shared" si="4"/>
        <v>0</v>
      </c>
      <c r="J67" s="92">
        <f t="shared" si="4"/>
        <v>0</v>
      </c>
      <c r="K67" s="92">
        <f t="shared" si="4"/>
        <v>0</v>
      </c>
      <c r="L67" s="92">
        <f t="shared" si="4"/>
        <v>0</v>
      </c>
      <c r="M67" s="92">
        <f t="shared" si="4"/>
        <v>0</v>
      </c>
      <c r="N67" s="92">
        <f t="shared" si="4"/>
        <v>0</v>
      </c>
      <c r="O67" s="92">
        <f t="shared" si="4"/>
        <v>0</v>
      </c>
      <c r="P67" s="92">
        <f t="shared" si="4"/>
        <v>0</v>
      </c>
      <c r="Q67" s="92">
        <f t="shared" si="4"/>
        <v>0</v>
      </c>
      <c r="R67" s="92">
        <f t="shared" si="4"/>
        <v>0</v>
      </c>
      <c r="S67" s="92">
        <f t="shared" si="4"/>
        <v>0</v>
      </c>
      <c r="T67" s="92">
        <f t="shared" si="4"/>
        <v>0</v>
      </c>
      <c r="U67" s="92">
        <f t="shared" si="4"/>
        <v>0</v>
      </c>
      <c r="V67" s="92">
        <f t="shared" si="4"/>
        <v>0</v>
      </c>
      <c r="W67" s="92">
        <f t="shared" si="4"/>
        <v>0</v>
      </c>
      <c r="X67" s="92">
        <f t="shared" si="4"/>
        <v>0</v>
      </c>
      <c r="Y67" s="92">
        <f t="shared" si="4"/>
        <v>0</v>
      </c>
      <c r="Z67" s="92">
        <f t="shared" si="4"/>
        <v>0</v>
      </c>
      <c r="AA67" s="92">
        <f t="shared" si="4"/>
        <v>0</v>
      </c>
      <c r="AB67" s="92">
        <f t="shared" si="4"/>
        <v>0</v>
      </c>
      <c r="AC67" s="92">
        <f t="shared" si="4"/>
        <v>0</v>
      </c>
      <c r="AD67" s="92">
        <f t="shared" si="4"/>
        <v>0</v>
      </c>
      <c r="AE67" s="92">
        <f t="shared" si="4"/>
        <v>0</v>
      </c>
      <c r="AF67" s="92">
        <f t="shared" si="4"/>
        <v>0</v>
      </c>
      <c r="AG67" s="92">
        <f t="shared" si="4"/>
        <v>0</v>
      </c>
      <c r="AH67" s="92">
        <f t="shared" si="4"/>
        <v>0</v>
      </c>
      <c r="AI67" s="92">
        <f t="shared" si="4"/>
        <v>0</v>
      </c>
      <c r="AJ67" s="92">
        <f t="shared" si="4"/>
        <v>0</v>
      </c>
      <c r="AK67" s="92">
        <f t="shared" si="4"/>
        <v>0</v>
      </c>
      <c r="AL67" s="41">
        <f t="shared" si="4"/>
        <v>0</v>
      </c>
      <c r="AM67" s="60">
        <f t="shared" si="2"/>
        <v>0</v>
      </c>
    </row>
    <row r="68" spans="1:39" x14ac:dyDescent="0.15">
      <c r="A68" s="106">
        <v>32</v>
      </c>
      <c r="B68" s="42" t="s">
        <v>16</v>
      </c>
      <c r="C68" s="92">
        <f t="shared" si="4"/>
        <v>0</v>
      </c>
      <c r="D68" s="92">
        <f t="shared" si="4"/>
        <v>0</v>
      </c>
      <c r="E68" s="92">
        <f t="shared" si="4"/>
        <v>0</v>
      </c>
      <c r="F68" s="92">
        <f t="shared" si="4"/>
        <v>0</v>
      </c>
      <c r="G68" s="92">
        <f t="shared" si="4"/>
        <v>0</v>
      </c>
      <c r="H68" s="92">
        <f t="shared" si="4"/>
        <v>0</v>
      </c>
      <c r="I68" s="92">
        <f t="shared" si="4"/>
        <v>0</v>
      </c>
      <c r="J68" s="92">
        <f t="shared" si="4"/>
        <v>0</v>
      </c>
      <c r="K68" s="92">
        <f t="shared" si="4"/>
        <v>0</v>
      </c>
      <c r="L68" s="92">
        <f t="shared" si="4"/>
        <v>0</v>
      </c>
      <c r="M68" s="92">
        <f t="shared" si="4"/>
        <v>0</v>
      </c>
      <c r="N68" s="92">
        <f t="shared" si="4"/>
        <v>0</v>
      </c>
      <c r="O68" s="92">
        <f t="shared" si="4"/>
        <v>0</v>
      </c>
      <c r="P68" s="92">
        <f t="shared" si="4"/>
        <v>0</v>
      </c>
      <c r="Q68" s="92">
        <f t="shared" si="4"/>
        <v>0</v>
      </c>
      <c r="R68" s="92">
        <f t="shared" si="4"/>
        <v>0</v>
      </c>
      <c r="S68" s="92">
        <f t="shared" si="4"/>
        <v>0</v>
      </c>
      <c r="T68" s="92">
        <f t="shared" si="4"/>
        <v>0</v>
      </c>
      <c r="U68" s="92">
        <f t="shared" si="4"/>
        <v>0</v>
      </c>
      <c r="V68" s="92">
        <f t="shared" si="4"/>
        <v>0</v>
      </c>
      <c r="W68" s="92">
        <f t="shared" si="4"/>
        <v>0</v>
      </c>
      <c r="X68" s="92">
        <f t="shared" si="4"/>
        <v>0</v>
      </c>
      <c r="Y68" s="92">
        <f t="shared" si="4"/>
        <v>0</v>
      </c>
      <c r="Z68" s="92">
        <f t="shared" si="4"/>
        <v>0</v>
      </c>
      <c r="AA68" s="92">
        <f t="shared" si="4"/>
        <v>0</v>
      </c>
      <c r="AB68" s="92">
        <f t="shared" si="4"/>
        <v>0</v>
      </c>
      <c r="AC68" s="92">
        <f t="shared" si="4"/>
        <v>0</v>
      </c>
      <c r="AD68" s="92">
        <f t="shared" si="4"/>
        <v>0</v>
      </c>
      <c r="AE68" s="92">
        <f t="shared" si="4"/>
        <v>0</v>
      </c>
      <c r="AF68" s="92">
        <f t="shared" si="4"/>
        <v>0</v>
      </c>
      <c r="AG68" s="92">
        <f t="shared" si="4"/>
        <v>0</v>
      </c>
      <c r="AH68" s="92">
        <f t="shared" si="4"/>
        <v>0</v>
      </c>
      <c r="AI68" s="92">
        <f t="shared" si="4"/>
        <v>0</v>
      </c>
      <c r="AJ68" s="92">
        <f t="shared" si="4"/>
        <v>0</v>
      </c>
      <c r="AK68" s="92">
        <f t="shared" si="4"/>
        <v>0</v>
      </c>
      <c r="AL68" s="41">
        <f t="shared" si="4"/>
        <v>0</v>
      </c>
      <c r="AM68" s="60">
        <f t="shared" si="2"/>
        <v>0</v>
      </c>
    </row>
    <row r="69" spans="1:39" x14ac:dyDescent="0.15">
      <c r="A69" s="105">
        <v>33</v>
      </c>
      <c r="B69" s="41" t="s">
        <v>14</v>
      </c>
      <c r="C69" s="70">
        <f t="shared" si="4"/>
        <v>0</v>
      </c>
      <c r="D69" s="91">
        <f t="shared" si="4"/>
        <v>0</v>
      </c>
      <c r="E69" s="91">
        <f t="shared" si="4"/>
        <v>0</v>
      </c>
      <c r="F69" s="91">
        <f t="shared" si="4"/>
        <v>0</v>
      </c>
      <c r="G69" s="91">
        <f t="shared" si="4"/>
        <v>0</v>
      </c>
      <c r="H69" s="91">
        <f t="shared" si="4"/>
        <v>0</v>
      </c>
      <c r="I69" s="91">
        <f t="shared" si="4"/>
        <v>0</v>
      </c>
      <c r="J69" s="91">
        <f t="shared" si="4"/>
        <v>0</v>
      </c>
      <c r="K69" s="91">
        <f t="shared" si="4"/>
        <v>0</v>
      </c>
      <c r="L69" s="91">
        <f t="shared" si="4"/>
        <v>0</v>
      </c>
      <c r="M69" s="91">
        <f t="shared" si="4"/>
        <v>0</v>
      </c>
      <c r="N69" s="91">
        <f t="shared" si="4"/>
        <v>0</v>
      </c>
      <c r="O69" s="91">
        <f t="shared" si="4"/>
        <v>0</v>
      </c>
      <c r="P69" s="91">
        <f t="shared" si="4"/>
        <v>0</v>
      </c>
      <c r="Q69" s="91">
        <f t="shared" si="4"/>
        <v>0</v>
      </c>
      <c r="R69" s="91">
        <f t="shared" si="4"/>
        <v>0</v>
      </c>
      <c r="S69" s="91">
        <f t="shared" si="4"/>
        <v>0</v>
      </c>
      <c r="T69" s="91">
        <f t="shared" si="4"/>
        <v>0</v>
      </c>
      <c r="U69" s="91">
        <f t="shared" si="4"/>
        <v>0</v>
      </c>
      <c r="V69" s="91">
        <f t="shared" si="4"/>
        <v>0</v>
      </c>
      <c r="W69" s="91">
        <f t="shared" si="4"/>
        <v>0</v>
      </c>
      <c r="X69" s="91">
        <f t="shared" si="4"/>
        <v>0</v>
      </c>
      <c r="Y69" s="91">
        <f t="shared" si="4"/>
        <v>0</v>
      </c>
      <c r="Z69" s="91">
        <f t="shared" si="4"/>
        <v>0</v>
      </c>
      <c r="AA69" s="91">
        <f t="shared" si="4"/>
        <v>0</v>
      </c>
      <c r="AB69" s="91">
        <f t="shared" si="4"/>
        <v>0</v>
      </c>
      <c r="AC69" s="91">
        <f t="shared" si="4"/>
        <v>0</v>
      </c>
      <c r="AD69" s="91">
        <f t="shared" si="4"/>
        <v>0</v>
      </c>
      <c r="AE69" s="91">
        <f t="shared" si="4"/>
        <v>0</v>
      </c>
      <c r="AF69" s="91">
        <f t="shared" si="4"/>
        <v>0</v>
      </c>
      <c r="AG69" s="91">
        <f t="shared" si="4"/>
        <v>0</v>
      </c>
      <c r="AH69" s="91">
        <f t="shared" si="4"/>
        <v>0</v>
      </c>
      <c r="AI69" s="91">
        <f t="shared" si="4"/>
        <v>0</v>
      </c>
      <c r="AJ69" s="91">
        <f t="shared" si="4"/>
        <v>0</v>
      </c>
      <c r="AK69" s="91">
        <f t="shared" si="4"/>
        <v>0</v>
      </c>
      <c r="AL69" s="94">
        <f t="shared" si="4"/>
        <v>0</v>
      </c>
      <c r="AM69" s="67">
        <f t="shared" si="2"/>
        <v>0</v>
      </c>
    </row>
    <row r="70" spans="1:39" x14ac:dyDescent="0.15">
      <c r="A70" s="105">
        <v>34</v>
      </c>
      <c r="B70" s="41" t="s">
        <v>15</v>
      </c>
      <c r="C70" s="64">
        <f t="shared" si="4"/>
        <v>0</v>
      </c>
      <c r="D70" s="92">
        <f t="shared" si="4"/>
        <v>0</v>
      </c>
      <c r="E70" s="92">
        <f t="shared" si="4"/>
        <v>0</v>
      </c>
      <c r="F70" s="92">
        <f t="shared" ref="F70:AL70" si="5">+F$53*F20</f>
        <v>0</v>
      </c>
      <c r="G70" s="92">
        <f t="shared" si="5"/>
        <v>0</v>
      </c>
      <c r="H70" s="92">
        <f t="shared" si="5"/>
        <v>0</v>
      </c>
      <c r="I70" s="92">
        <f t="shared" si="5"/>
        <v>0</v>
      </c>
      <c r="J70" s="92">
        <f t="shared" si="5"/>
        <v>0</v>
      </c>
      <c r="K70" s="92">
        <f t="shared" si="5"/>
        <v>0</v>
      </c>
      <c r="L70" s="92">
        <f t="shared" si="5"/>
        <v>0</v>
      </c>
      <c r="M70" s="92">
        <f t="shared" si="5"/>
        <v>0</v>
      </c>
      <c r="N70" s="92">
        <f t="shared" si="5"/>
        <v>0</v>
      </c>
      <c r="O70" s="92">
        <f t="shared" si="5"/>
        <v>0</v>
      </c>
      <c r="P70" s="92">
        <f t="shared" si="5"/>
        <v>0</v>
      </c>
      <c r="Q70" s="92">
        <f t="shared" si="5"/>
        <v>0</v>
      </c>
      <c r="R70" s="92">
        <f t="shared" si="5"/>
        <v>0</v>
      </c>
      <c r="S70" s="92">
        <f t="shared" si="5"/>
        <v>0</v>
      </c>
      <c r="T70" s="92">
        <f t="shared" si="5"/>
        <v>0</v>
      </c>
      <c r="U70" s="92">
        <f t="shared" si="5"/>
        <v>0</v>
      </c>
      <c r="V70" s="92">
        <f t="shared" si="5"/>
        <v>0</v>
      </c>
      <c r="W70" s="92">
        <f t="shared" si="5"/>
        <v>0</v>
      </c>
      <c r="X70" s="92">
        <f t="shared" si="5"/>
        <v>0</v>
      </c>
      <c r="Y70" s="92">
        <f t="shared" si="5"/>
        <v>0</v>
      </c>
      <c r="Z70" s="92">
        <f t="shared" si="5"/>
        <v>0</v>
      </c>
      <c r="AA70" s="92">
        <f t="shared" si="5"/>
        <v>0</v>
      </c>
      <c r="AB70" s="92">
        <f t="shared" si="5"/>
        <v>0</v>
      </c>
      <c r="AC70" s="92">
        <f t="shared" si="5"/>
        <v>0</v>
      </c>
      <c r="AD70" s="92">
        <f t="shared" si="5"/>
        <v>0</v>
      </c>
      <c r="AE70" s="92">
        <f t="shared" si="5"/>
        <v>0</v>
      </c>
      <c r="AF70" s="92">
        <f t="shared" si="5"/>
        <v>0</v>
      </c>
      <c r="AG70" s="92">
        <f t="shared" si="5"/>
        <v>0</v>
      </c>
      <c r="AH70" s="92">
        <f t="shared" si="5"/>
        <v>0</v>
      </c>
      <c r="AI70" s="92">
        <f t="shared" si="5"/>
        <v>0</v>
      </c>
      <c r="AJ70" s="92">
        <f t="shared" si="5"/>
        <v>0</v>
      </c>
      <c r="AK70" s="92">
        <f t="shared" si="5"/>
        <v>0</v>
      </c>
      <c r="AL70" s="41">
        <f t="shared" si="5"/>
        <v>0</v>
      </c>
      <c r="AM70" s="60">
        <f t="shared" si="2"/>
        <v>0</v>
      </c>
    </row>
    <row r="71" spans="1:39" x14ac:dyDescent="0.15">
      <c r="A71" s="105">
        <v>35</v>
      </c>
      <c r="B71" s="41" t="s">
        <v>17</v>
      </c>
      <c r="C71" s="64">
        <f t="shared" ref="C71:AL78" si="6">+C$53*C21</f>
        <v>0</v>
      </c>
      <c r="D71" s="92">
        <f t="shared" si="6"/>
        <v>0</v>
      </c>
      <c r="E71" s="92">
        <f t="shared" si="6"/>
        <v>0</v>
      </c>
      <c r="F71" s="92">
        <f t="shared" si="6"/>
        <v>0</v>
      </c>
      <c r="G71" s="92">
        <f t="shared" si="6"/>
        <v>0</v>
      </c>
      <c r="H71" s="92">
        <f t="shared" si="6"/>
        <v>0</v>
      </c>
      <c r="I71" s="92">
        <f t="shared" si="6"/>
        <v>0</v>
      </c>
      <c r="J71" s="92">
        <f t="shared" si="6"/>
        <v>0</v>
      </c>
      <c r="K71" s="92">
        <f t="shared" si="6"/>
        <v>0</v>
      </c>
      <c r="L71" s="92">
        <f t="shared" si="6"/>
        <v>0</v>
      </c>
      <c r="M71" s="92">
        <f t="shared" si="6"/>
        <v>0</v>
      </c>
      <c r="N71" s="92">
        <f t="shared" si="6"/>
        <v>0</v>
      </c>
      <c r="O71" s="92">
        <f t="shared" si="6"/>
        <v>0</v>
      </c>
      <c r="P71" s="92">
        <f t="shared" si="6"/>
        <v>0</v>
      </c>
      <c r="Q71" s="92">
        <f t="shared" si="6"/>
        <v>0</v>
      </c>
      <c r="R71" s="92">
        <f t="shared" si="6"/>
        <v>0</v>
      </c>
      <c r="S71" s="92">
        <f t="shared" si="6"/>
        <v>0</v>
      </c>
      <c r="T71" s="92">
        <f t="shared" si="6"/>
        <v>0</v>
      </c>
      <c r="U71" s="92">
        <f t="shared" si="6"/>
        <v>0</v>
      </c>
      <c r="V71" s="92">
        <f t="shared" si="6"/>
        <v>0</v>
      </c>
      <c r="W71" s="92">
        <f t="shared" si="6"/>
        <v>0</v>
      </c>
      <c r="X71" s="92">
        <f t="shared" si="6"/>
        <v>0</v>
      </c>
      <c r="Y71" s="92">
        <f t="shared" si="6"/>
        <v>0</v>
      </c>
      <c r="Z71" s="92">
        <f t="shared" si="6"/>
        <v>0</v>
      </c>
      <c r="AA71" s="92">
        <f t="shared" si="6"/>
        <v>0</v>
      </c>
      <c r="AB71" s="92">
        <f t="shared" si="6"/>
        <v>0</v>
      </c>
      <c r="AC71" s="92">
        <f t="shared" si="6"/>
        <v>0</v>
      </c>
      <c r="AD71" s="92">
        <f t="shared" si="6"/>
        <v>0</v>
      </c>
      <c r="AE71" s="92">
        <f t="shared" si="6"/>
        <v>0</v>
      </c>
      <c r="AF71" s="92">
        <f t="shared" si="6"/>
        <v>0</v>
      </c>
      <c r="AG71" s="92">
        <f t="shared" si="6"/>
        <v>0</v>
      </c>
      <c r="AH71" s="92">
        <f t="shared" si="6"/>
        <v>0</v>
      </c>
      <c r="AI71" s="92">
        <f t="shared" si="6"/>
        <v>0</v>
      </c>
      <c r="AJ71" s="92">
        <f t="shared" si="6"/>
        <v>0</v>
      </c>
      <c r="AK71" s="92">
        <f t="shared" si="6"/>
        <v>0</v>
      </c>
      <c r="AL71" s="41">
        <f t="shared" si="6"/>
        <v>0</v>
      </c>
      <c r="AM71" s="60">
        <f t="shared" si="2"/>
        <v>0</v>
      </c>
    </row>
    <row r="72" spans="1:39" x14ac:dyDescent="0.15">
      <c r="A72" s="105">
        <v>39</v>
      </c>
      <c r="B72" s="41" t="s">
        <v>18</v>
      </c>
      <c r="C72" s="64">
        <f t="shared" si="6"/>
        <v>0</v>
      </c>
      <c r="D72" s="92">
        <f t="shared" si="6"/>
        <v>0</v>
      </c>
      <c r="E72" s="92">
        <f t="shared" si="6"/>
        <v>0</v>
      </c>
      <c r="F72" s="92">
        <f t="shared" si="6"/>
        <v>0</v>
      </c>
      <c r="G72" s="92">
        <f t="shared" si="6"/>
        <v>0</v>
      </c>
      <c r="H72" s="92">
        <f t="shared" si="6"/>
        <v>0</v>
      </c>
      <c r="I72" s="92">
        <f t="shared" si="6"/>
        <v>0</v>
      </c>
      <c r="J72" s="92">
        <f t="shared" si="6"/>
        <v>0</v>
      </c>
      <c r="K72" s="92">
        <f t="shared" si="6"/>
        <v>0</v>
      </c>
      <c r="L72" s="92">
        <f t="shared" si="6"/>
        <v>0</v>
      </c>
      <c r="M72" s="92">
        <f t="shared" si="6"/>
        <v>0</v>
      </c>
      <c r="N72" s="92">
        <f t="shared" si="6"/>
        <v>0</v>
      </c>
      <c r="O72" s="92">
        <f t="shared" si="6"/>
        <v>0</v>
      </c>
      <c r="P72" s="92">
        <f t="shared" si="6"/>
        <v>0</v>
      </c>
      <c r="Q72" s="92">
        <f t="shared" si="6"/>
        <v>0</v>
      </c>
      <c r="R72" s="92">
        <f t="shared" si="6"/>
        <v>0</v>
      </c>
      <c r="S72" s="92">
        <f t="shared" si="6"/>
        <v>0</v>
      </c>
      <c r="T72" s="92">
        <f t="shared" si="6"/>
        <v>0</v>
      </c>
      <c r="U72" s="92">
        <f t="shared" si="6"/>
        <v>0</v>
      </c>
      <c r="V72" s="92">
        <f t="shared" si="6"/>
        <v>0</v>
      </c>
      <c r="W72" s="92">
        <f t="shared" si="6"/>
        <v>0</v>
      </c>
      <c r="X72" s="92">
        <f t="shared" si="6"/>
        <v>0</v>
      </c>
      <c r="Y72" s="92">
        <f t="shared" si="6"/>
        <v>0</v>
      </c>
      <c r="Z72" s="92">
        <f t="shared" si="6"/>
        <v>0</v>
      </c>
      <c r="AA72" s="92">
        <f t="shared" si="6"/>
        <v>0</v>
      </c>
      <c r="AB72" s="92">
        <f t="shared" si="6"/>
        <v>0</v>
      </c>
      <c r="AC72" s="92">
        <f t="shared" si="6"/>
        <v>0</v>
      </c>
      <c r="AD72" s="92">
        <f t="shared" si="6"/>
        <v>0</v>
      </c>
      <c r="AE72" s="92">
        <f t="shared" si="6"/>
        <v>0</v>
      </c>
      <c r="AF72" s="92">
        <f t="shared" si="6"/>
        <v>0</v>
      </c>
      <c r="AG72" s="92">
        <f t="shared" si="6"/>
        <v>0</v>
      </c>
      <c r="AH72" s="92">
        <f t="shared" si="6"/>
        <v>0</v>
      </c>
      <c r="AI72" s="92">
        <f t="shared" si="6"/>
        <v>0</v>
      </c>
      <c r="AJ72" s="92">
        <f t="shared" si="6"/>
        <v>0</v>
      </c>
      <c r="AK72" s="92">
        <f t="shared" si="6"/>
        <v>0</v>
      </c>
      <c r="AL72" s="41">
        <f t="shared" si="6"/>
        <v>0</v>
      </c>
      <c r="AM72" s="60">
        <f t="shared" si="2"/>
        <v>0</v>
      </c>
    </row>
    <row r="73" spans="1:39" x14ac:dyDescent="0.15">
      <c r="A73" s="106">
        <v>41</v>
      </c>
      <c r="B73" s="42" t="s">
        <v>19</v>
      </c>
      <c r="C73" s="71">
        <f t="shared" si="6"/>
        <v>0</v>
      </c>
      <c r="D73" s="93">
        <f t="shared" si="6"/>
        <v>0</v>
      </c>
      <c r="E73" s="93">
        <f t="shared" si="6"/>
        <v>0</v>
      </c>
      <c r="F73" s="93">
        <f t="shared" si="6"/>
        <v>0</v>
      </c>
      <c r="G73" s="93">
        <f t="shared" si="6"/>
        <v>0</v>
      </c>
      <c r="H73" s="93">
        <f t="shared" si="6"/>
        <v>0</v>
      </c>
      <c r="I73" s="93">
        <f t="shared" si="6"/>
        <v>0</v>
      </c>
      <c r="J73" s="93">
        <f t="shared" si="6"/>
        <v>0</v>
      </c>
      <c r="K73" s="93">
        <f t="shared" si="6"/>
        <v>0</v>
      </c>
      <c r="L73" s="93">
        <f t="shared" si="6"/>
        <v>0</v>
      </c>
      <c r="M73" s="93">
        <f t="shared" si="6"/>
        <v>0</v>
      </c>
      <c r="N73" s="93">
        <f t="shared" si="6"/>
        <v>0</v>
      </c>
      <c r="O73" s="93">
        <f t="shared" si="6"/>
        <v>0</v>
      </c>
      <c r="P73" s="93">
        <f t="shared" si="6"/>
        <v>0</v>
      </c>
      <c r="Q73" s="93">
        <f t="shared" si="6"/>
        <v>0</v>
      </c>
      <c r="R73" s="93">
        <f t="shared" si="6"/>
        <v>0</v>
      </c>
      <c r="S73" s="93">
        <f t="shared" si="6"/>
        <v>0</v>
      </c>
      <c r="T73" s="93">
        <f t="shared" si="6"/>
        <v>0</v>
      </c>
      <c r="U73" s="93">
        <f t="shared" si="6"/>
        <v>0</v>
      </c>
      <c r="V73" s="93">
        <f t="shared" si="6"/>
        <v>0</v>
      </c>
      <c r="W73" s="93">
        <f t="shared" si="6"/>
        <v>0</v>
      </c>
      <c r="X73" s="93">
        <f t="shared" si="6"/>
        <v>0</v>
      </c>
      <c r="Y73" s="93">
        <f t="shared" si="6"/>
        <v>0</v>
      </c>
      <c r="Z73" s="93">
        <f t="shared" si="6"/>
        <v>0</v>
      </c>
      <c r="AA73" s="93">
        <f t="shared" si="6"/>
        <v>0</v>
      </c>
      <c r="AB73" s="93">
        <f t="shared" si="6"/>
        <v>0</v>
      </c>
      <c r="AC73" s="93">
        <f t="shared" si="6"/>
        <v>0</v>
      </c>
      <c r="AD73" s="93">
        <f t="shared" si="6"/>
        <v>0</v>
      </c>
      <c r="AE73" s="93">
        <f t="shared" si="6"/>
        <v>0</v>
      </c>
      <c r="AF73" s="93">
        <f t="shared" si="6"/>
        <v>0</v>
      </c>
      <c r="AG73" s="93">
        <f t="shared" si="6"/>
        <v>0</v>
      </c>
      <c r="AH73" s="93">
        <f t="shared" si="6"/>
        <v>0</v>
      </c>
      <c r="AI73" s="93">
        <f t="shared" si="6"/>
        <v>0</v>
      </c>
      <c r="AJ73" s="93">
        <f t="shared" si="6"/>
        <v>0</v>
      </c>
      <c r="AK73" s="93">
        <f t="shared" si="6"/>
        <v>0</v>
      </c>
      <c r="AL73" s="42">
        <f t="shared" si="6"/>
        <v>0</v>
      </c>
      <c r="AM73" s="68">
        <f t="shared" si="2"/>
        <v>0</v>
      </c>
    </row>
    <row r="74" spans="1:39" x14ac:dyDescent="0.15">
      <c r="A74" s="105">
        <v>46</v>
      </c>
      <c r="B74" s="41" t="s">
        <v>20</v>
      </c>
      <c r="C74" s="92">
        <f t="shared" si="6"/>
        <v>0</v>
      </c>
      <c r="D74" s="92">
        <f t="shared" si="6"/>
        <v>0</v>
      </c>
      <c r="E74" s="92">
        <f t="shared" si="6"/>
        <v>0</v>
      </c>
      <c r="F74" s="92">
        <f t="shared" si="6"/>
        <v>0</v>
      </c>
      <c r="G74" s="92">
        <f t="shared" si="6"/>
        <v>0</v>
      </c>
      <c r="H74" s="92">
        <f t="shared" si="6"/>
        <v>0</v>
      </c>
      <c r="I74" s="92">
        <f t="shared" si="6"/>
        <v>0</v>
      </c>
      <c r="J74" s="92">
        <f t="shared" si="6"/>
        <v>0</v>
      </c>
      <c r="K74" s="92">
        <f t="shared" si="6"/>
        <v>0</v>
      </c>
      <c r="L74" s="92">
        <f t="shared" si="6"/>
        <v>0</v>
      </c>
      <c r="M74" s="92">
        <f t="shared" si="6"/>
        <v>0</v>
      </c>
      <c r="N74" s="92">
        <f t="shared" si="6"/>
        <v>0</v>
      </c>
      <c r="O74" s="92">
        <f t="shared" si="6"/>
        <v>0</v>
      </c>
      <c r="P74" s="92">
        <f t="shared" si="6"/>
        <v>0</v>
      </c>
      <c r="Q74" s="92">
        <f t="shared" si="6"/>
        <v>0</v>
      </c>
      <c r="R74" s="92">
        <f t="shared" si="6"/>
        <v>0</v>
      </c>
      <c r="S74" s="92">
        <f t="shared" si="6"/>
        <v>0</v>
      </c>
      <c r="T74" s="92">
        <f t="shared" si="6"/>
        <v>0</v>
      </c>
      <c r="U74" s="92">
        <f t="shared" si="6"/>
        <v>0</v>
      </c>
      <c r="V74" s="92">
        <f t="shared" si="6"/>
        <v>0</v>
      </c>
      <c r="W74" s="92">
        <f t="shared" si="6"/>
        <v>0</v>
      </c>
      <c r="X74" s="92">
        <f t="shared" si="6"/>
        <v>0</v>
      </c>
      <c r="Y74" s="92">
        <f t="shared" si="6"/>
        <v>0</v>
      </c>
      <c r="Z74" s="92">
        <f t="shared" si="6"/>
        <v>0</v>
      </c>
      <c r="AA74" s="92">
        <f t="shared" si="6"/>
        <v>0</v>
      </c>
      <c r="AB74" s="92">
        <f t="shared" si="6"/>
        <v>0</v>
      </c>
      <c r="AC74" s="92">
        <f t="shared" si="6"/>
        <v>0</v>
      </c>
      <c r="AD74" s="92">
        <f t="shared" si="6"/>
        <v>0</v>
      </c>
      <c r="AE74" s="92">
        <f t="shared" si="6"/>
        <v>0</v>
      </c>
      <c r="AF74" s="92">
        <f t="shared" si="6"/>
        <v>0</v>
      </c>
      <c r="AG74" s="92">
        <f t="shared" si="6"/>
        <v>0</v>
      </c>
      <c r="AH74" s="92">
        <f t="shared" si="6"/>
        <v>0</v>
      </c>
      <c r="AI74" s="92">
        <f t="shared" si="6"/>
        <v>0</v>
      </c>
      <c r="AJ74" s="92">
        <f t="shared" si="6"/>
        <v>0</v>
      </c>
      <c r="AK74" s="92">
        <f t="shared" si="6"/>
        <v>0</v>
      </c>
      <c r="AL74" s="41">
        <f t="shared" si="6"/>
        <v>0</v>
      </c>
      <c r="AM74" s="60">
        <f t="shared" si="2"/>
        <v>0</v>
      </c>
    </row>
    <row r="75" spans="1:39" x14ac:dyDescent="0.15">
      <c r="A75" s="105">
        <v>47</v>
      </c>
      <c r="B75" s="41" t="s">
        <v>187</v>
      </c>
      <c r="C75" s="92">
        <f t="shared" si="6"/>
        <v>0</v>
      </c>
      <c r="D75" s="92">
        <f t="shared" si="6"/>
        <v>0</v>
      </c>
      <c r="E75" s="92">
        <f t="shared" si="6"/>
        <v>0</v>
      </c>
      <c r="F75" s="92">
        <f t="shared" si="6"/>
        <v>0</v>
      </c>
      <c r="G75" s="92">
        <f t="shared" si="6"/>
        <v>0</v>
      </c>
      <c r="H75" s="92">
        <f t="shared" si="6"/>
        <v>0</v>
      </c>
      <c r="I75" s="92">
        <f t="shared" si="6"/>
        <v>0</v>
      </c>
      <c r="J75" s="92">
        <f t="shared" si="6"/>
        <v>0</v>
      </c>
      <c r="K75" s="92">
        <f t="shared" si="6"/>
        <v>0</v>
      </c>
      <c r="L75" s="92">
        <f t="shared" si="6"/>
        <v>0</v>
      </c>
      <c r="M75" s="92">
        <f t="shared" si="6"/>
        <v>0</v>
      </c>
      <c r="N75" s="92">
        <f t="shared" si="6"/>
        <v>0</v>
      </c>
      <c r="O75" s="92">
        <f t="shared" si="6"/>
        <v>0</v>
      </c>
      <c r="P75" s="92">
        <f t="shared" si="6"/>
        <v>0</v>
      </c>
      <c r="Q75" s="92">
        <f t="shared" si="6"/>
        <v>0</v>
      </c>
      <c r="R75" s="92">
        <f t="shared" si="6"/>
        <v>0</v>
      </c>
      <c r="S75" s="92">
        <f t="shared" si="6"/>
        <v>0</v>
      </c>
      <c r="T75" s="92">
        <f t="shared" si="6"/>
        <v>0</v>
      </c>
      <c r="U75" s="92">
        <f t="shared" si="6"/>
        <v>0</v>
      </c>
      <c r="V75" s="92">
        <f t="shared" si="6"/>
        <v>0</v>
      </c>
      <c r="W75" s="92">
        <f t="shared" si="6"/>
        <v>0</v>
      </c>
      <c r="X75" s="92">
        <f t="shared" si="6"/>
        <v>0</v>
      </c>
      <c r="Y75" s="92">
        <f t="shared" si="6"/>
        <v>0</v>
      </c>
      <c r="Z75" s="92">
        <f t="shared" si="6"/>
        <v>0</v>
      </c>
      <c r="AA75" s="92">
        <f t="shared" si="6"/>
        <v>0</v>
      </c>
      <c r="AB75" s="92">
        <f t="shared" si="6"/>
        <v>0</v>
      </c>
      <c r="AC75" s="92">
        <f t="shared" si="6"/>
        <v>0</v>
      </c>
      <c r="AD75" s="92">
        <f t="shared" si="6"/>
        <v>0</v>
      </c>
      <c r="AE75" s="92">
        <f t="shared" si="6"/>
        <v>0</v>
      </c>
      <c r="AF75" s="92">
        <f t="shared" si="6"/>
        <v>0</v>
      </c>
      <c r="AG75" s="92">
        <f t="shared" si="6"/>
        <v>0</v>
      </c>
      <c r="AH75" s="92">
        <f t="shared" si="6"/>
        <v>0</v>
      </c>
      <c r="AI75" s="92">
        <f t="shared" si="6"/>
        <v>0</v>
      </c>
      <c r="AJ75" s="92">
        <f t="shared" si="6"/>
        <v>0</v>
      </c>
      <c r="AK75" s="92">
        <f t="shared" si="6"/>
        <v>0</v>
      </c>
      <c r="AL75" s="41">
        <f t="shared" si="6"/>
        <v>0</v>
      </c>
      <c r="AM75" s="60">
        <f t="shared" si="2"/>
        <v>0</v>
      </c>
    </row>
    <row r="76" spans="1:39" x14ac:dyDescent="0.15">
      <c r="A76" s="105">
        <v>48</v>
      </c>
      <c r="B76" s="41" t="s">
        <v>188</v>
      </c>
      <c r="C76" s="92">
        <f t="shared" si="6"/>
        <v>0</v>
      </c>
      <c r="D76" s="92">
        <f t="shared" si="6"/>
        <v>0</v>
      </c>
      <c r="E76" s="92">
        <f t="shared" si="6"/>
        <v>0</v>
      </c>
      <c r="F76" s="92">
        <f t="shared" si="6"/>
        <v>0</v>
      </c>
      <c r="G76" s="92">
        <f t="shared" si="6"/>
        <v>0</v>
      </c>
      <c r="H76" s="92">
        <f t="shared" si="6"/>
        <v>0</v>
      </c>
      <c r="I76" s="92">
        <f t="shared" si="6"/>
        <v>0</v>
      </c>
      <c r="J76" s="92">
        <f t="shared" si="6"/>
        <v>0</v>
      </c>
      <c r="K76" s="92">
        <f t="shared" si="6"/>
        <v>0</v>
      </c>
      <c r="L76" s="92">
        <f t="shared" si="6"/>
        <v>0</v>
      </c>
      <c r="M76" s="92">
        <f t="shared" si="6"/>
        <v>0</v>
      </c>
      <c r="N76" s="92">
        <f t="shared" si="6"/>
        <v>0</v>
      </c>
      <c r="O76" s="92">
        <f t="shared" si="6"/>
        <v>0</v>
      </c>
      <c r="P76" s="92">
        <f t="shared" si="6"/>
        <v>0</v>
      </c>
      <c r="Q76" s="92">
        <f t="shared" si="6"/>
        <v>0</v>
      </c>
      <c r="R76" s="92">
        <f t="shared" si="6"/>
        <v>0</v>
      </c>
      <c r="S76" s="92">
        <f t="shared" si="6"/>
        <v>0</v>
      </c>
      <c r="T76" s="92">
        <f t="shared" si="6"/>
        <v>0</v>
      </c>
      <c r="U76" s="92">
        <f t="shared" si="6"/>
        <v>0</v>
      </c>
      <c r="V76" s="92">
        <f t="shared" si="6"/>
        <v>0</v>
      </c>
      <c r="W76" s="92">
        <f t="shared" si="6"/>
        <v>0</v>
      </c>
      <c r="X76" s="92">
        <f t="shared" si="6"/>
        <v>0</v>
      </c>
      <c r="Y76" s="92">
        <f t="shared" si="6"/>
        <v>0</v>
      </c>
      <c r="Z76" s="92">
        <f t="shared" si="6"/>
        <v>0</v>
      </c>
      <c r="AA76" s="92">
        <f t="shared" si="6"/>
        <v>0</v>
      </c>
      <c r="AB76" s="92">
        <f t="shared" si="6"/>
        <v>0</v>
      </c>
      <c r="AC76" s="92">
        <f t="shared" si="6"/>
        <v>0</v>
      </c>
      <c r="AD76" s="92">
        <f t="shared" si="6"/>
        <v>0</v>
      </c>
      <c r="AE76" s="92">
        <f t="shared" si="6"/>
        <v>0</v>
      </c>
      <c r="AF76" s="92">
        <f t="shared" si="6"/>
        <v>0</v>
      </c>
      <c r="AG76" s="92">
        <f t="shared" si="6"/>
        <v>0</v>
      </c>
      <c r="AH76" s="92">
        <f t="shared" si="6"/>
        <v>0</v>
      </c>
      <c r="AI76" s="92">
        <f t="shared" si="6"/>
        <v>0</v>
      </c>
      <c r="AJ76" s="92">
        <f t="shared" si="6"/>
        <v>0</v>
      </c>
      <c r="AK76" s="92">
        <f t="shared" si="6"/>
        <v>0</v>
      </c>
      <c r="AL76" s="41">
        <f t="shared" si="6"/>
        <v>0</v>
      </c>
      <c r="AM76" s="60">
        <f t="shared" si="2"/>
        <v>0</v>
      </c>
    </row>
    <row r="77" spans="1:39" x14ac:dyDescent="0.15">
      <c r="A77" s="105">
        <v>51</v>
      </c>
      <c r="B77" s="41" t="s">
        <v>21</v>
      </c>
      <c r="C77" s="92">
        <f t="shared" si="6"/>
        <v>0</v>
      </c>
      <c r="D77" s="92">
        <f t="shared" si="6"/>
        <v>0</v>
      </c>
      <c r="E77" s="92">
        <f t="shared" si="6"/>
        <v>0</v>
      </c>
      <c r="F77" s="92">
        <f t="shared" si="6"/>
        <v>0</v>
      </c>
      <c r="G77" s="92">
        <f t="shared" si="6"/>
        <v>0</v>
      </c>
      <c r="H77" s="92">
        <f t="shared" si="6"/>
        <v>0</v>
      </c>
      <c r="I77" s="92">
        <f t="shared" si="6"/>
        <v>0</v>
      </c>
      <c r="J77" s="92">
        <f t="shared" si="6"/>
        <v>0</v>
      </c>
      <c r="K77" s="92">
        <f t="shared" si="6"/>
        <v>0</v>
      </c>
      <c r="L77" s="92">
        <f t="shared" si="6"/>
        <v>0</v>
      </c>
      <c r="M77" s="92">
        <f t="shared" si="6"/>
        <v>0</v>
      </c>
      <c r="N77" s="92">
        <f t="shared" si="6"/>
        <v>0</v>
      </c>
      <c r="O77" s="92">
        <f t="shared" si="6"/>
        <v>0</v>
      </c>
      <c r="P77" s="92">
        <f t="shared" si="6"/>
        <v>0</v>
      </c>
      <c r="Q77" s="92">
        <f t="shared" si="6"/>
        <v>0</v>
      </c>
      <c r="R77" s="92">
        <f t="shared" si="6"/>
        <v>0</v>
      </c>
      <c r="S77" s="92">
        <f t="shared" si="6"/>
        <v>0</v>
      </c>
      <c r="T77" s="92">
        <f t="shared" si="6"/>
        <v>0</v>
      </c>
      <c r="U77" s="92">
        <f t="shared" si="6"/>
        <v>0</v>
      </c>
      <c r="V77" s="92">
        <f t="shared" si="6"/>
        <v>0</v>
      </c>
      <c r="W77" s="92">
        <f t="shared" si="6"/>
        <v>0</v>
      </c>
      <c r="X77" s="92">
        <f t="shared" si="6"/>
        <v>0</v>
      </c>
      <c r="Y77" s="92">
        <f t="shared" si="6"/>
        <v>0</v>
      </c>
      <c r="Z77" s="92">
        <f t="shared" si="6"/>
        <v>0</v>
      </c>
      <c r="AA77" s="92">
        <f t="shared" si="6"/>
        <v>0</v>
      </c>
      <c r="AB77" s="92">
        <f t="shared" si="6"/>
        <v>0</v>
      </c>
      <c r="AC77" s="92">
        <f t="shared" si="6"/>
        <v>0</v>
      </c>
      <c r="AD77" s="92">
        <f t="shared" si="6"/>
        <v>0</v>
      </c>
      <c r="AE77" s="92">
        <f t="shared" si="6"/>
        <v>0</v>
      </c>
      <c r="AF77" s="92">
        <f t="shared" si="6"/>
        <v>0</v>
      </c>
      <c r="AG77" s="92">
        <f t="shared" si="6"/>
        <v>0</v>
      </c>
      <c r="AH77" s="92">
        <f t="shared" si="6"/>
        <v>0</v>
      </c>
      <c r="AI77" s="92">
        <f t="shared" si="6"/>
        <v>0</v>
      </c>
      <c r="AJ77" s="92">
        <f t="shared" si="6"/>
        <v>0</v>
      </c>
      <c r="AK77" s="92">
        <f t="shared" si="6"/>
        <v>0</v>
      </c>
      <c r="AL77" s="41">
        <f t="shared" si="6"/>
        <v>0</v>
      </c>
      <c r="AM77" s="60">
        <f t="shared" si="2"/>
        <v>0</v>
      </c>
    </row>
    <row r="78" spans="1:39" x14ac:dyDescent="0.15">
      <c r="A78" s="106">
        <v>53</v>
      </c>
      <c r="B78" s="42" t="s">
        <v>22</v>
      </c>
      <c r="C78" s="92">
        <f t="shared" si="6"/>
        <v>0</v>
      </c>
      <c r="D78" s="92">
        <f t="shared" si="6"/>
        <v>0</v>
      </c>
      <c r="E78" s="92">
        <f t="shared" si="6"/>
        <v>0</v>
      </c>
      <c r="F78" s="92">
        <f t="shared" ref="F78:AL78" si="7">+F$53*F28</f>
        <v>0</v>
      </c>
      <c r="G78" s="92">
        <f t="shared" si="7"/>
        <v>0</v>
      </c>
      <c r="H78" s="92">
        <f t="shared" si="7"/>
        <v>0</v>
      </c>
      <c r="I78" s="92">
        <f t="shared" si="7"/>
        <v>0</v>
      </c>
      <c r="J78" s="92">
        <f t="shared" si="7"/>
        <v>0</v>
      </c>
      <c r="K78" s="92">
        <f t="shared" si="7"/>
        <v>0</v>
      </c>
      <c r="L78" s="92">
        <f t="shared" si="7"/>
        <v>0</v>
      </c>
      <c r="M78" s="92">
        <f t="shared" si="7"/>
        <v>0</v>
      </c>
      <c r="N78" s="92">
        <f t="shared" si="7"/>
        <v>0</v>
      </c>
      <c r="O78" s="92">
        <f t="shared" si="7"/>
        <v>0</v>
      </c>
      <c r="P78" s="92">
        <f t="shared" si="7"/>
        <v>0</v>
      </c>
      <c r="Q78" s="92">
        <f t="shared" si="7"/>
        <v>0</v>
      </c>
      <c r="R78" s="92">
        <f t="shared" si="7"/>
        <v>0</v>
      </c>
      <c r="S78" s="92">
        <f t="shared" si="7"/>
        <v>0</v>
      </c>
      <c r="T78" s="92">
        <f t="shared" si="7"/>
        <v>0</v>
      </c>
      <c r="U78" s="92">
        <f t="shared" si="7"/>
        <v>0</v>
      </c>
      <c r="V78" s="92">
        <f t="shared" si="7"/>
        <v>0</v>
      </c>
      <c r="W78" s="92">
        <f t="shared" si="7"/>
        <v>0</v>
      </c>
      <c r="X78" s="92">
        <f t="shared" si="7"/>
        <v>0</v>
      </c>
      <c r="Y78" s="92">
        <f t="shared" si="7"/>
        <v>0</v>
      </c>
      <c r="Z78" s="92">
        <f t="shared" si="7"/>
        <v>0</v>
      </c>
      <c r="AA78" s="92">
        <f t="shared" si="7"/>
        <v>0</v>
      </c>
      <c r="AB78" s="92">
        <f t="shared" si="7"/>
        <v>0</v>
      </c>
      <c r="AC78" s="92">
        <f t="shared" si="7"/>
        <v>0</v>
      </c>
      <c r="AD78" s="92">
        <f t="shared" si="7"/>
        <v>0</v>
      </c>
      <c r="AE78" s="92">
        <f t="shared" si="7"/>
        <v>0</v>
      </c>
      <c r="AF78" s="92">
        <f t="shared" si="7"/>
        <v>0</v>
      </c>
      <c r="AG78" s="92">
        <f t="shared" si="7"/>
        <v>0</v>
      </c>
      <c r="AH78" s="92">
        <f t="shared" si="7"/>
        <v>0</v>
      </c>
      <c r="AI78" s="92">
        <f t="shared" si="7"/>
        <v>0</v>
      </c>
      <c r="AJ78" s="92">
        <f t="shared" si="7"/>
        <v>0</v>
      </c>
      <c r="AK78" s="92">
        <f t="shared" si="7"/>
        <v>0</v>
      </c>
      <c r="AL78" s="41">
        <f t="shared" si="7"/>
        <v>0</v>
      </c>
      <c r="AM78" s="60">
        <f t="shared" si="2"/>
        <v>0</v>
      </c>
    </row>
    <row r="79" spans="1:39" x14ac:dyDescent="0.15">
      <c r="A79" s="105">
        <v>55</v>
      </c>
      <c r="B79" s="41" t="s">
        <v>23</v>
      </c>
      <c r="C79" s="70">
        <f t="shared" ref="C79:AL86" si="8">+C$53*C29</f>
        <v>0</v>
      </c>
      <c r="D79" s="91">
        <f t="shared" si="8"/>
        <v>0</v>
      </c>
      <c r="E79" s="91">
        <f t="shared" si="8"/>
        <v>0</v>
      </c>
      <c r="F79" s="91">
        <f t="shared" si="8"/>
        <v>0</v>
      </c>
      <c r="G79" s="91">
        <f t="shared" si="8"/>
        <v>0</v>
      </c>
      <c r="H79" s="91">
        <f t="shared" si="8"/>
        <v>0</v>
      </c>
      <c r="I79" s="91">
        <f t="shared" si="8"/>
        <v>0</v>
      </c>
      <c r="J79" s="91">
        <f t="shared" si="8"/>
        <v>0</v>
      </c>
      <c r="K79" s="91">
        <f t="shared" si="8"/>
        <v>0</v>
      </c>
      <c r="L79" s="91">
        <f t="shared" si="8"/>
        <v>0</v>
      </c>
      <c r="M79" s="91">
        <f t="shared" si="8"/>
        <v>0</v>
      </c>
      <c r="N79" s="91">
        <f t="shared" si="8"/>
        <v>0</v>
      </c>
      <c r="O79" s="91">
        <f t="shared" si="8"/>
        <v>0</v>
      </c>
      <c r="P79" s="91">
        <f t="shared" si="8"/>
        <v>0</v>
      </c>
      <c r="Q79" s="91">
        <f t="shared" si="8"/>
        <v>0</v>
      </c>
      <c r="R79" s="91">
        <f t="shared" si="8"/>
        <v>0</v>
      </c>
      <c r="S79" s="91">
        <f t="shared" si="8"/>
        <v>0</v>
      </c>
      <c r="T79" s="91">
        <f t="shared" si="8"/>
        <v>0</v>
      </c>
      <c r="U79" s="91">
        <f t="shared" si="8"/>
        <v>0</v>
      </c>
      <c r="V79" s="91">
        <f t="shared" si="8"/>
        <v>0</v>
      </c>
      <c r="W79" s="91">
        <f t="shared" si="8"/>
        <v>0</v>
      </c>
      <c r="X79" s="91">
        <f t="shared" si="8"/>
        <v>0</v>
      </c>
      <c r="Y79" s="91">
        <f t="shared" si="8"/>
        <v>0</v>
      </c>
      <c r="Z79" s="91">
        <f t="shared" si="8"/>
        <v>0</v>
      </c>
      <c r="AA79" s="91">
        <f t="shared" si="8"/>
        <v>0</v>
      </c>
      <c r="AB79" s="91">
        <f t="shared" si="8"/>
        <v>0</v>
      </c>
      <c r="AC79" s="91">
        <f t="shared" si="8"/>
        <v>0</v>
      </c>
      <c r="AD79" s="91">
        <f t="shared" si="8"/>
        <v>0</v>
      </c>
      <c r="AE79" s="91">
        <f t="shared" si="8"/>
        <v>0</v>
      </c>
      <c r="AF79" s="91">
        <f t="shared" si="8"/>
        <v>0</v>
      </c>
      <c r="AG79" s="91">
        <f t="shared" si="8"/>
        <v>0</v>
      </c>
      <c r="AH79" s="91">
        <f t="shared" si="8"/>
        <v>0</v>
      </c>
      <c r="AI79" s="91">
        <f t="shared" si="8"/>
        <v>0</v>
      </c>
      <c r="AJ79" s="91">
        <f t="shared" si="8"/>
        <v>0</v>
      </c>
      <c r="AK79" s="91">
        <f t="shared" si="8"/>
        <v>0</v>
      </c>
      <c r="AL79" s="94">
        <f t="shared" si="8"/>
        <v>0</v>
      </c>
      <c r="AM79" s="67">
        <f t="shared" si="2"/>
        <v>0</v>
      </c>
    </row>
    <row r="80" spans="1:39" x14ac:dyDescent="0.15">
      <c r="A80" s="105">
        <v>57</v>
      </c>
      <c r="B80" s="41" t="s">
        <v>197</v>
      </c>
      <c r="C80" s="64">
        <f t="shared" si="8"/>
        <v>0</v>
      </c>
      <c r="D80" s="92">
        <f t="shared" si="8"/>
        <v>0</v>
      </c>
      <c r="E80" s="92">
        <f t="shared" si="8"/>
        <v>0</v>
      </c>
      <c r="F80" s="92">
        <f t="shared" si="8"/>
        <v>0</v>
      </c>
      <c r="G80" s="92">
        <f t="shared" si="8"/>
        <v>0</v>
      </c>
      <c r="H80" s="92">
        <f t="shared" si="8"/>
        <v>0</v>
      </c>
      <c r="I80" s="92">
        <f t="shared" si="8"/>
        <v>0</v>
      </c>
      <c r="J80" s="92">
        <f t="shared" si="8"/>
        <v>0</v>
      </c>
      <c r="K80" s="92">
        <f t="shared" si="8"/>
        <v>0</v>
      </c>
      <c r="L80" s="92">
        <f t="shared" si="8"/>
        <v>0</v>
      </c>
      <c r="M80" s="92">
        <f t="shared" si="8"/>
        <v>0</v>
      </c>
      <c r="N80" s="92">
        <f t="shared" si="8"/>
        <v>0</v>
      </c>
      <c r="O80" s="92">
        <f t="shared" si="8"/>
        <v>0</v>
      </c>
      <c r="P80" s="92">
        <f t="shared" si="8"/>
        <v>0</v>
      </c>
      <c r="Q80" s="92">
        <f t="shared" si="8"/>
        <v>0</v>
      </c>
      <c r="R80" s="92">
        <f t="shared" si="8"/>
        <v>0</v>
      </c>
      <c r="S80" s="92">
        <f t="shared" si="8"/>
        <v>0</v>
      </c>
      <c r="T80" s="92">
        <f t="shared" si="8"/>
        <v>0</v>
      </c>
      <c r="U80" s="92">
        <f t="shared" si="8"/>
        <v>0</v>
      </c>
      <c r="V80" s="92">
        <f t="shared" si="8"/>
        <v>0</v>
      </c>
      <c r="W80" s="92">
        <f t="shared" si="8"/>
        <v>0</v>
      </c>
      <c r="X80" s="92">
        <f t="shared" si="8"/>
        <v>0</v>
      </c>
      <c r="Y80" s="92">
        <f t="shared" si="8"/>
        <v>0</v>
      </c>
      <c r="Z80" s="92">
        <f t="shared" si="8"/>
        <v>0</v>
      </c>
      <c r="AA80" s="92">
        <f t="shared" si="8"/>
        <v>0</v>
      </c>
      <c r="AB80" s="92">
        <f t="shared" si="8"/>
        <v>0</v>
      </c>
      <c r="AC80" s="92">
        <f t="shared" si="8"/>
        <v>0</v>
      </c>
      <c r="AD80" s="92">
        <f t="shared" si="8"/>
        <v>0</v>
      </c>
      <c r="AE80" s="92">
        <f t="shared" si="8"/>
        <v>0</v>
      </c>
      <c r="AF80" s="92">
        <f t="shared" si="8"/>
        <v>0</v>
      </c>
      <c r="AG80" s="92">
        <f t="shared" si="8"/>
        <v>0</v>
      </c>
      <c r="AH80" s="92">
        <f t="shared" si="8"/>
        <v>0</v>
      </c>
      <c r="AI80" s="92">
        <f t="shared" si="8"/>
        <v>0</v>
      </c>
      <c r="AJ80" s="92">
        <f t="shared" si="8"/>
        <v>0</v>
      </c>
      <c r="AK80" s="92">
        <f t="shared" si="8"/>
        <v>0</v>
      </c>
      <c r="AL80" s="41">
        <f t="shared" si="8"/>
        <v>0</v>
      </c>
      <c r="AM80" s="60">
        <f t="shared" si="2"/>
        <v>0</v>
      </c>
    </row>
    <row r="81" spans="1:39" x14ac:dyDescent="0.15">
      <c r="A81" s="105">
        <v>59</v>
      </c>
      <c r="B81" s="41" t="s">
        <v>25</v>
      </c>
      <c r="C81" s="64">
        <f t="shared" si="8"/>
        <v>0</v>
      </c>
      <c r="D81" s="92">
        <f t="shared" si="8"/>
        <v>0</v>
      </c>
      <c r="E81" s="92">
        <f t="shared" si="8"/>
        <v>0</v>
      </c>
      <c r="F81" s="92">
        <f t="shared" si="8"/>
        <v>0</v>
      </c>
      <c r="G81" s="92">
        <f t="shared" si="8"/>
        <v>0</v>
      </c>
      <c r="H81" s="92">
        <f t="shared" si="8"/>
        <v>0</v>
      </c>
      <c r="I81" s="92">
        <f t="shared" si="8"/>
        <v>0</v>
      </c>
      <c r="J81" s="92">
        <f t="shared" si="8"/>
        <v>0</v>
      </c>
      <c r="K81" s="92">
        <f t="shared" si="8"/>
        <v>0</v>
      </c>
      <c r="L81" s="92">
        <f t="shared" si="8"/>
        <v>0</v>
      </c>
      <c r="M81" s="92">
        <f t="shared" si="8"/>
        <v>0</v>
      </c>
      <c r="N81" s="92">
        <f t="shared" si="8"/>
        <v>0</v>
      </c>
      <c r="O81" s="92">
        <f t="shared" si="8"/>
        <v>0</v>
      </c>
      <c r="P81" s="92">
        <f t="shared" si="8"/>
        <v>0</v>
      </c>
      <c r="Q81" s="92">
        <f t="shared" si="8"/>
        <v>0</v>
      </c>
      <c r="R81" s="92">
        <f t="shared" si="8"/>
        <v>0</v>
      </c>
      <c r="S81" s="92">
        <f t="shared" si="8"/>
        <v>0</v>
      </c>
      <c r="T81" s="92">
        <f t="shared" si="8"/>
        <v>0</v>
      </c>
      <c r="U81" s="92">
        <f t="shared" si="8"/>
        <v>0</v>
      </c>
      <c r="V81" s="92">
        <f t="shared" si="8"/>
        <v>0</v>
      </c>
      <c r="W81" s="92">
        <f t="shared" si="8"/>
        <v>0</v>
      </c>
      <c r="X81" s="92">
        <f t="shared" si="8"/>
        <v>0</v>
      </c>
      <c r="Y81" s="92">
        <f t="shared" si="8"/>
        <v>0</v>
      </c>
      <c r="Z81" s="92">
        <f t="shared" si="8"/>
        <v>0</v>
      </c>
      <c r="AA81" s="92">
        <f t="shared" si="8"/>
        <v>0</v>
      </c>
      <c r="AB81" s="92">
        <f t="shared" si="8"/>
        <v>0</v>
      </c>
      <c r="AC81" s="92">
        <f t="shared" si="8"/>
        <v>0</v>
      </c>
      <c r="AD81" s="92">
        <f t="shared" si="8"/>
        <v>0</v>
      </c>
      <c r="AE81" s="92">
        <f t="shared" si="8"/>
        <v>0</v>
      </c>
      <c r="AF81" s="92">
        <f t="shared" si="8"/>
        <v>0</v>
      </c>
      <c r="AG81" s="92">
        <f t="shared" si="8"/>
        <v>0</v>
      </c>
      <c r="AH81" s="92">
        <f t="shared" si="8"/>
        <v>0</v>
      </c>
      <c r="AI81" s="92">
        <f t="shared" si="8"/>
        <v>0</v>
      </c>
      <c r="AJ81" s="92">
        <f t="shared" si="8"/>
        <v>0</v>
      </c>
      <c r="AK81" s="92">
        <f t="shared" si="8"/>
        <v>0</v>
      </c>
      <c r="AL81" s="41">
        <f t="shared" si="8"/>
        <v>0</v>
      </c>
      <c r="AM81" s="60">
        <f t="shared" si="2"/>
        <v>0</v>
      </c>
    </row>
    <row r="82" spans="1:39" x14ac:dyDescent="0.15">
      <c r="A82" s="105">
        <v>61</v>
      </c>
      <c r="B82" s="41" t="s">
        <v>26</v>
      </c>
      <c r="C82" s="64">
        <f t="shared" si="8"/>
        <v>0</v>
      </c>
      <c r="D82" s="92">
        <f t="shared" si="8"/>
        <v>0</v>
      </c>
      <c r="E82" s="92">
        <f t="shared" si="8"/>
        <v>0</v>
      </c>
      <c r="F82" s="92">
        <f t="shared" si="8"/>
        <v>0</v>
      </c>
      <c r="G82" s="92">
        <f t="shared" si="8"/>
        <v>0</v>
      </c>
      <c r="H82" s="92">
        <f t="shared" si="8"/>
        <v>0</v>
      </c>
      <c r="I82" s="92">
        <f t="shared" si="8"/>
        <v>0</v>
      </c>
      <c r="J82" s="92">
        <f t="shared" si="8"/>
        <v>0</v>
      </c>
      <c r="K82" s="92">
        <f t="shared" si="8"/>
        <v>0</v>
      </c>
      <c r="L82" s="92">
        <f t="shared" si="8"/>
        <v>0</v>
      </c>
      <c r="M82" s="92">
        <f t="shared" si="8"/>
        <v>0</v>
      </c>
      <c r="N82" s="92">
        <f t="shared" si="8"/>
        <v>0</v>
      </c>
      <c r="O82" s="92">
        <f t="shared" si="8"/>
        <v>0</v>
      </c>
      <c r="P82" s="92">
        <f t="shared" si="8"/>
        <v>0</v>
      </c>
      <c r="Q82" s="92">
        <f t="shared" si="8"/>
        <v>0</v>
      </c>
      <c r="R82" s="92">
        <f t="shared" si="8"/>
        <v>0</v>
      </c>
      <c r="S82" s="92">
        <f t="shared" si="8"/>
        <v>0</v>
      </c>
      <c r="T82" s="92">
        <f t="shared" si="8"/>
        <v>0</v>
      </c>
      <c r="U82" s="92">
        <f t="shared" si="8"/>
        <v>0</v>
      </c>
      <c r="V82" s="92">
        <f t="shared" si="8"/>
        <v>0</v>
      </c>
      <c r="W82" s="92">
        <f t="shared" si="8"/>
        <v>0</v>
      </c>
      <c r="X82" s="92">
        <f t="shared" si="8"/>
        <v>0</v>
      </c>
      <c r="Y82" s="92">
        <f t="shared" si="8"/>
        <v>0</v>
      </c>
      <c r="Z82" s="92">
        <f t="shared" si="8"/>
        <v>0</v>
      </c>
      <c r="AA82" s="92">
        <f t="shared" si="8"/>
        <v>0</v>
      </c>
      <c r="AB82" s="92">
        <f t="shared" si="8"/>
        <v>0</v>
      </c>
      <c r="AC82" s="92">
        <f t="shared" si="8"/>
        <v>0</v>
      </c>
      <c r="AD82" s="92">
        <f t="shared" si="8"/>
        <v>0</v>
      </c>
      <c r="AE82" s="92">
        <f t="shared" si="8"/>
        <v>0</v>
      </c>
      <c r="AF82" s="92">
        <f t="shared" si="8"/>
        <v>0</v>
      </c>
      <c r="AG82" s="92">
        <f t="shared" si="8"/>
        <v>0</v>
      </c>
      <c r="AH82" s="92">
        <f t="shared" si="8"/>
        <v>0</v>
      </c>
      <c r="AI82" s="92">
        <f t="shared" si="8"/>
        <v>0</v>
      </c>
      <c r="AJ82" s="92">
        <f t="shared" si="8"/>
        <v>0</v>
      </c>
      <c r="AK82" s="92">
        <f t="shared" si="8"/>
        <v>0</v>
      </c>
      <c r="AL82" s="41">
        <f t="shared" si="8"/>
        <v>0</v>
      </c>
      <c r="AM82" s="60">
        <f t="shared" si="2"/>
        <v>0</v>
      </c>
    </row>
    <row r="83" spans="1:39" x14ac:dyDescent="0.15">
      <c r="A83" s="106">
        <v>63</v>
      </c>
      <c r="B83" s="42" t="s">
        <v>27</v>
      </c>
      <c r="C83" s="71">
        <f t="shared" si="8"/>
        <v>0</v>
      </c>
      <c r="D83" s="93">
        <f t="shared" si="8"/>
        <v>0</v>
      </c>
      <c r="E83" s="93">
        <f t="shared" si="8"/>
        <v>0</v>
      </c>
      <c r="F83" s="93">
        <f t="shared" si="8"/>
        <v>0</v>
      </c>
      <c r="G83" s="93">
        <f t="shared" si="8"/>
        <v>0</v>
      </c>
      <c r="H83" s="93">
        <f t="shared" si="8"/>
        <v>0</v>
      </c>
      <c r="I83" s="93">
        <f t="shared" si="8"/>
        <v>0</v>
      </c>
      <c r="J83" s="93">
        <f t="shared" si="8"/>
        <v>0</v>
      </c>
      <c r="K83" s="93">
        <f t="shared" si="8"/>
        <v>0</v>
      </c>
      <c r="L83" s="93">
        <f t="shared" si="8"/>
        <v>0</v>
      </c>
      <c r="M83" s="93">
        <f t="shared" si="8"/>
        <v>0</v>
      </c>
      <c r="N83" s="93">
        <f t="shared" si="8"/>
        <v>0</v>
      </c>
      <c r="O83" s="93">
        <f t="shared" si="8"/>
        <v>0</v>
      </c>
      <c r="P83" s="93">
        <f t="shared" si="8"/>
        <v>0</v>
      </c>
      <c r="Q83" s="93">
        <f t="shared" si="8"/>
        <v>0</v>
      </c>
      <c r="R83" s="93">
        <f t="shared" si="8"/>
        <v>0</v>
      </c>
      <c r="S83" s="93">
        <f t="shared" si="8"/>
        <v>0</v>
      </c>
      <c r="T83" s="93">
        <f t="shared" si="8"/>
        <v>0</v>
      </c>
      <c r="U83" s="93">
        <f t="shared" si="8"/>
        <v>0</v>
      </c>
      <c r="V83" s="93">
        <f t="shared" si="8"/>
        <v>0</v>
      </c>
      <c r="W83" s="93">
        <f t="shared" si="8"/>
        <v>0</v>
      </c>
      <c r="X83" s="93">
        <f t="shared" si="8"/>
        <v>0</v>
      </c>
      <c r="Y83" s="93">
        <f t="shared" si="8"/>
        <v>0</v>
      </c>
      <c r="Z83" s="93">
        <f t="shared" si="8"/>
        <v>0</v>
      </c>
      <c r="AA83" s="93">
        <f t="shared" si="8"/>
        <v>0</v>
      </c>
      <c r="AB83" s="93">
        <f t="shared" si="8"/>
        <v>0</v>
      </c>
      <c r="AC83" s="93">
        <f t="shared" si="8"/>
        <v>0</v>
      </c>
      <c r="AD83" s="93">
        <f t="shared" si="8"/>
        <v>0</v>
      </c>
      <c r="AE83" s="93">
        <f t="shared" si="8"/>
        <v>0</v>
      </c>
      <c r="AF83" s="93">
        <f t="shared" si="8"/>
        <v>0</v>
      </c>
      <c r="AG83" s="93">
        <f t="shared" si="8"/>
        <v>0</v>
      </c>
      <c r="AH83" s="93">
        <f t="shared" si="8"/>
        <v>0</v>
      </c>
      <c r="AI83" s="93">
        <f t="shared" si="8"/>
        <v>0</v>
      </c>
      <c r="AJ83" s="93">
        <f t="shared" si="8"/>
        <v>0</v>
      </c>
      <c r="AK83" s="93">
        <f t="shared" si="8"/>
        <v>0</v>
      </c>
      <c r="AL83" s="42">
        <f t="shared" si="8"/>
        <v>0</v>
      </c>
      <c r="AM83" s="68">
        <f t="shared" si="2"/>
        <v>0</v>
      </c>
    </row>
    <row r="84" spans="1:39" x14ac:dyDescent="0.15">
      <c r="A84" s="105">
        <v>64</v>
      </c>
      <c r="B84" s="41" t="s">
        <v>191</v>
      </c>
      <c r="C84" s="70">
        <f t="shared" si="8"/>
        <v>0</v>
      </c>
      <c r="D84" s="91">
        <f t="shared" si="8"/>
        <v>0</v>
      </c>
      <c r="E84" s="91">
        <f t="shared" si="8"/>
        <v>0</v>
      </c>
      <c r="F84" s="91">
        <f t="shared" si="8"/>
        <v>0</v>
      </c>
      <c r="G84" s="91">
        <f t="shared" si="8"/>
        <v>0</v>
      </c>
      <c r="H84" s="91">
        <f t="shared" si="8"/>
        <v>0</v>
      </c>
      <c r="I84" s="91">
        <f t="shared" si="8"/>
        <v>0</v>
      </c>
      <c r="J84" s="91">
        <f t="shared" si="8"/>
        <v>0</v>
      </c>
      <c r="K84" s="91">
        <f t="shared" si="8"/>
        <v>0</v>
      </c>
      <c r="L84" s="91">
        <f t="shared" si="8"/>
        <v>0</v>
      </c>
      <c r="M84" s="91">
        <f t="shared" si="8"/>
        <v>0</v>
      </c>
      <c r="N84" s="91">
        <f t="shared" si="8"/>
        <v>0</v>
      </c>
      <c r="O84" s="91">
        <f t="shared" si="8"/>
        <v>0</v>
      </c>
      <c r="P84" s="91">
        <f t="shared" si="8"/>
        <v>0</v>
      </c>
      <c r="Q84" s="91">
        <f t="shared" si="8"/>
        <v>0</v>
      </c>
      <c r="R84" s="91">
        <f t="shared" si="8"/>
        <v>0</v>
      </c>
      <c r="S84" s="91">
        <f t="shared" si="8"/>
        <v>0</v>
      </c>
      <c r="T84" s="91">
        <f t="shared" si="8"/>
        <v>0</v>
      </c>
      <c r="U84" s="91">
        <f t="shared" si="8"/>
        <v>0</v>
      </c>
      <c r="V84" s="91">
        <f t="shared" si="8"/>
        <v>0</v>
      </c>
      <c r="W84" s="91">
        <f t="shared" si="8"/>
        <v>0</v>
      </c>
      <c r="X84" s="91">
        <f t="shared" si="8"/>
        <v>0</v>
      </c>
      <c r="Y84" s="91">
        <f t="shared" si="8"/>
        <v>0</v>
      </c>
      <c r="Z84" s="91">
        <f t="shared" si="8"/>
        <v>0</v>
      </c>
      <c r="AA84" s="91">
        <f t="shared" si="8"/>
        <v>0</v>
      </c>
      <c r="AB84" s="91">
        <f t="shared" si="8"/>
        <v>0</v>
      </c>
      <c r="AC84" s="91">
        <f t="shared" si="8"/>
        <v>0</v>
      </c>
      <c r="AD84" s="91">
        <f t="shared" si="8"/>
        <v>0</v>
      </c>
      <c r="AE84" s="91">
        <f t="shared" si="8"/>
        <v>0</v>
      </c>
      <c r="AF84" s="91">
        <f t="shared" si="8"/>
        <v>0</v>
      </c>
      <c r="AG84" s="91">
        <f t="shared" si="8"/>
        <v>0</v>
      </c>
      <c r="AH84" s="91">
        <f t="shared" si="8"/>
        <v>0</v>
      </c>
      <c r="AI84" s="91">
        <f t="shared" si="8"/>
        <v>0</v>
      </c>
      <c r="AJ84" s="91">
        <f t="shared" si="8"/>
        <v>0</v>
      </c>
      <c r="AK84" s="91">
        <f t="shared" si="8"/>
        <v>0</v>
      </c>
      <c r="AL84" s="94">
        <f t="shared" si="8"/>
        <v>0</v>
      </c>
      <c r="AM84" s="67">
        <f t="shared" si="2"/>
        <v>0</v>
      </c>
    </row>
    <row r="85" spans="1:39" x14ac:dyDescent="0.15">
      <c r="A85" s="105">
        <v>65</v>
      </c>
      <c r="B85" s="41" t="s">
        <v>192</v>
      </c>
      <c r="C85" s="64">
        <f t="shared" si="8"/>
        <v>0</v>
      </c>
      <c r="D85" s="92">
        <f t="shared" si="8"/>
        <v>0</v>
      </c>
      <c r="E85" s="92">
        <f t="shared" si="8"/>
        <v>0</v>
      </c>
      <c r="F85" s="92">
        <f t="shared" si="8"/>
        <v>0</v>
      </c>
      <c r="G85" s="92">
        <f t="shared" si="8"/>
        <v>0</v>
      </c>
      <c r="H85" s="92">
        <f t="shared" si="8"/>
        <v>0</v>
      </c>
      <c r="I85" s="92">
        <f t="shared" si="8"/>
        <v>0</v>
      </c>
      <c r="J85" s="92">
        <f t="shared" si="8"/>
        <v>0</v>
      </c>
      <c r="K85" s="92">
        <f t="shared" si="8"/>
        <v>0</v>
      </c>
      <c r="L85" s="92">
        <f t="shared" si="8"/>
        <v>0</v>
      </c>
      <c r="M85" s="92">
        <f t="shared" si="8"/>
        <v>0</v>
      </c>
      <c r="N85" s="92">
        <f t="shared" si="8"/>
        <v>0</v>
      </c>
      <c r="O85" s="92">
        <f t="shared" si="8"/>
        <v>0</v>
      </c>
      <c r="P85" s="92">
        <f t="shared" si="8"/>
        <v>0</v>
      </c>
      <c r="Q85" s="92">
        <f t="shared" si="8"/>
        <v>0</v>
      </c>
      <c r="R85" s="92">
        <f t="shared" si="8"/>
        <v>0</v>
      </c>
      <c r="S85" s="92">
        <f t="shared" si="8"/>
        <v>0</v>
      </c>
      <c r="T85" s="92">
        <f t="shared" si="8"/>
        <v>0</v>
      </c>
      <c r="U85" s="92">
        <f t="shared" si="8"/>
        <v>0</v>
      </c>
      <c r="V85" s="92">
        <f t="shared" si="8"/>
        <v>0</v>
      </c>
      <c r="W85" s="92">
        <f t="shared" si="8"/>
        <v>0</v>
      </c>
      <c r="X85" s="92">
        <f t="shared" si="8"/>
        <v>0</v>
      </c>
      <c r="Y85" s="92">
        <f t="shared" si="8"/>
        <v>0</v>
      </c>
      <c r="Z85" s="92">
        <f t="shared" si="8"/>
        <v>0</v>
      </c>
      <c r="AA85" s="92">
        <f t="shared" si="8"/>
        <v>0</v>
      </c>
      <c r="AB85" s="92">
        <f t="shared" si="8"/>
        <v>0</v>
      </c>
      <c r="AC85" s="92">
        <f t="shared" si="8"/>
        <v>0</v>
      </c>
      <c r="AD85" s="92">
        <f t="shared" si="8"/>
        <v>0</v>
      </c>
      <c r="AE85" s="92">
        <f t="shared" si="8"/>
        <v>0</v>
      </c>
      <c r="AF85" s="92">
        <f t="shared" si="8"/>
        <v>0</v>
      </c>
      <c r="AG85" s="92">
        <f t="shared" si="8"/>
        <v>0</v>
      </c>
      <c r="AH85" s="92">
        <f t="shared" si="8"/>
        <v>0</v>
      </c>
      <c r="AI85" s="92">
        <f t="shared" si="8"/>
        <v>0</v>
      </c>
      <c r="AJ85" s="92">
        <f t="shared" si="8"/>
        <v>0</v>
      </c>
      <c r="AK85" s="92">
        <f t="shared" si="8"/>
        <v>0</v>
      </c>
      <c r="AL85" s="41">
        <f t="shared" si="8"/>
        <v>0</v>
      </c>
      <c r="AM85" s="60">
        <f t="shared" si="2"/>
        <v>0</v>
      </c>
    </row>
    <row r="86" spans="1:39" x14ac:dyDescent="0.15">
      <c r="A86" s="105">
        <v>66</v>
      </c>
      <c r="B86" s="41" t="s">
        <v>28</v>
      </c>
      <c r="C86" s="64">
        <f t="shared" si="8"/>
        <v>0</v>
      </c>
      <c r="D86" s="92">
        <f t="shared" si="8"/>
        <v>0</v>
      </c>
      <c r="E86" s="92">
        <f t="shared" si="8"/>
        <v>0</v>
      </c>
      <c r="F86" s="92">
        <f t="shared" ref="F86:AL86" si="9">+F$53*F36</f>
        <v>0</v>
      </c>
      <c r="G86" s="92">
        <f t="shared" si="9"/>
        <v>0</v>
      </c>
      <c r="H86" s="92">
        <f t="shared" si="9"/>
        <v>0</v>
      </c>
      <c r="I86" s="92">
        <f t="shared" si="9"/>
        <v>0</v>
      </c>
      <c r="J86" s="92">
        <f t="shared" si="9"/>
        <v>0</v>
      </c>
      <c r="K86" s="92">
        <f t="shared" si="9"/>
        <v>0</v>
      </c>
      <c r="L86" s="92">
        <f t="shared" si="9"/>
        <v>0</v>
      </c>
      <c r="M86" s="92">
        <f t="shared" si="9"/>
        <v>0</v>
      </c>
      <c r="N86" s="92">
        <f t="shared" si="9"/>
        <v>0</v>
      </c>
      <c r="O86" s="92">
        <f t="shared" si="9"/>
        <v>0</v>
      </c>
      <c r="P86" s="92">
        <f t="shared" si="9"/>
        <v>0</v>
      </c>
      <c r="Q86" s="92">
        <f t="shared" si="9"/>
        <v>0</v>
      </c>
      <c r="R86" s="92">
        <f t="shared" si="9"/>
        <v>0</v>
      </c>
      <c r="S86" s="92">
        <f t="shared" si="9"/>
        <v>0</v>
      </c>
      <c r="T86" s="92">
        <f t="shared" si="9"/>
        <v>0</v>
      </c>
      <c r="U86" s="92">
        <f t="shared" si="9"/>
        <v>0</v>
      </c>
      <c r="V86" s="92">
        <f t="shared" si="9"/>
        <v>0</v>
      </c>
      <c r="W86" s="92">
        <f t="shared" si="9"/>
        <v>0</v>
      </c>
      <c r="X86" s="92">
        <f t="shared" si="9"/>
        <v>0</v>
      </c>
      <c r="Y86" s="92">
        <f t="shared" si="9"/>
        <v>0</v>
      </c>
      <c r="Z86" s="92">
        <f t="shared" si="9"/>
        <v>0</v>
      </c>
      <c r="AA86" s="92">
        <f t="shared" si="9"/>
        <v>0</v>
      </c>
      <c r="AB86" s="92">
        <f t="shared" si="9"/>
        <v>0</v>
      </c>
      <c r="AC86" s="92">
        <f t="shared" si="9"/>
        <v>0</v>
      </c>
      <c r="AD86" s="92">
        <f t="shared" si="9"/>
        <v>0</v>
      </c>
      <c r="AE86" s="92">
        <f t="shared" si="9"/>
        <v>0</v>
      </c>
      <c r="AF86" s="92">
        <f t="shared" si="9"/>
        <v>0</v>
      </c>
      <c r="AG86" s="92">
        <f t="shared" si="9"/>
        <v>0</v>
      </c>
      <c r="AH86" s="92">
        <f t="shared" si="9"/>
        <v>0</v>
      </c>
      <c r="AI86" s="92">
        <f t="shared" si="9"/>
        <v>0</v>
      </c>
      <c r="AJ86" s="92">
        <f t="shared" si="9"/>
        <v>0</v>
      </c>
      <c r="AK86" s="92">
        <f t="shared" si="9"/>
        <v>0</v>
      </c>
      <c r="AL86" s="41">
        <f t="shared" si="9"/>
        <v>0</v>
      </c>
      <c r="AM86" s="60">
        <f t="shared" si="2"/>
        <v>0</v>
      </c>
    </row>
    <row r="87" spans="1:39" x14ac:dyDescent="0.15">
      <c r="A87" s="105">
        <v>67</v>
      </c>
      <c r="B87" s="41" t="s">
        <v>29</v>
      </c>
      <c r="C87" s="64">
        <f t="shared" ref="C87:AL89" si="10">+C$53*C37</f>
        <v>0</v>
      </c>
      <c r="D87" s="92">
        <f t="shared" si="10"/>
        <v>0</v>
      </c>
      <c r="E87" s="92">
        <f t="shared" si="10"/>
        <v>0</v>
      </c>
      <c r="F87" s="92">
        <f t="shared" si="10"/>
        <v>0</v>
      </c>
      <c r="G87" s="92">
        <f t="shared" si="10"/>
        <v>0</v>
      </c>
      <c r="H87" s="92">
        <f t="shared" si="10"/>
        <v>0</v>
      </c>
      <c r="I87" s="92">
        <f t="shared" si="10"/>
        <v>0</v>
      </c>
      <c r="J87" s="92">
        <f t="shared" si="10"/>
        <v>0</v>
      </c>
      <c r="K87" s="92">
        <f t="shared" si="10"/>
        <v>0</v>
      </c>
      <c r="L87" s="92">
        <f t="shared" si="10"/>
        <v>0</v>
      </c>
      <c r="M87" s="92">
        <f t="shared" si="10"/>
        <v>0</v>
      </c>
      <c r="N87" s="92">
        <f t="shared" si="10"/>
        <v>0</v>
      </c>
      <c r="O87" s="92">
        <f t="shared" si="10"/>
        <v>0</v>
      </c>
      <c r="P87" s="92">
        <f t="shared" si="10"/>
        <v>0</v>
      </c>
      <c r="Q87" s="92">
        <f t="shared" si="10"/>
        <v>0</v>
      </c>
      <c r="R87" s="92">
        <f t="shared" si="10"/>
        <v>0</v>
      </c>
      <c r="S87" s="92">
        <f t="shared" si="10"/>
        <v>0</v>
      </c>
      <c r="T87" s="92">
        <f t="shared" si="10"/>
        <v>0</v>
      </c>
      <c r="U87" s="92">
        <f t="shared" si="10"/>
        <v>0</v>
      </c>
      <c r="V87" s="92">
        <f t="shared" si="10"/>
        <v>0</v>
      </c>
      <c r="W87" s="92">
        <f t="shared" si="10"/>
        <v>0</v>
      </c>
      <c r="X87" s="92">
        <f t="shared" si="10"/>
        <v>0</v>
      </c>
      <c r="Y87" s="92">
        <f t="shared" si="10"/>
        <v>0</v>
      </c>
      <c r="Z87" s="92">
        <f t="shared" si="10"/>
        <v>0</v>
      </c>
      <c r="AA87" s="92">
        <f t="shared" si="10"/>
        <v>0</v>
      </c>
      <c r="AB87" s="92">
        <f t="shared" si="10"/>
        <v>0</v>
      </c>
      <c r="AC87" s="92">
        <f t="shared" si="10"/>
        <v>0</v>
      </c>
      <c r="AD87" s="92">
        <f t="shared" si="10"/>
        <v>0</v>
      </c>
      <c r="AE87" s="92">
        <f t="shared" si="10"/>
        <v>0</v>
      </c>
      <c r="AF87" s="92">
        <f t="shared" si="10"/>
        <v>0</v>
      </c>
      <c r="AG87" s="92">
        <f t="shared" si="10"/>
        <v>0</v>
      </c>
      <c r="AH87" s="92">
        <f t="shared" si="10"/>
        <v>0</v>
      </c>
      <c r="AI87" s="92">
        <f t="shared" si="10"/>
        <v>0</v>
      </c>
      <c r="AJ87" s="92">
        <f t="shared" si="10"/>
        <v>0</v>
      </c>
      <c r="AK87" s="92">
        <f t="shared" si="10"/>
        <v>0</v>
      </c>
      <c r="AL87" s="41">
        <f t="shared" si="10"/>
        <v>0</v>
      </c>
      <c r="AM87" s="60">
        <f t="shared" si="2"/>
        <v>0</v>
      </c>
    </row>
    <row r="88" spans="1:39" x14ac:dyDescent="0.15">
      <c r="A88" s="106">
        <v>68</v>
      </c>
      <c r="B88" s="42" t="s">
        <v>30</v>
      </c>
      <c r="C88" s="71">
        <f t="shared" si="10"/>
        <v>0</v>
      </c>
      <c r="D88" s="93">
        <f t="shared" si="10"/>
        <v>0</v>
      </c>
      <c r="E88" s="93">
        <f t="shared" si="10"/>
        <v>0</v>
      </c>
      <c r="F88" s="93">
        <f t="shared" si="10"/>
        <v>0</v>
      </c>
      <c r="G88" s="93">
        <f t="shared" si="10"/>
        <v>0</v>
      </c>
      <c r="H88" s="93">
        <f t="shared" si="10"/>
        <v>0</v>
      </c>
      <c r="I88" s="93">
        <f t="shared" si="10"/>
        <v>0</v>
      </c>
      <c r="J88" s="93">
        <f t="shared" si="10"/>
        <v>0</v>
      </c>
      <c r="K88" s="93">
        <f t="shared" si="10"/>
        <v>0</v>
      </c>
      <c r="L88" s="93">
        <f t="shared" si="10"/>
        <v>0</v>
      </c>
      <c r="M88" s="93">
        <f t="shared" si="10"/>
        <v>0</v>
      </c>
      <c r="N88" s="93">
        <f t="shared" si="10"/>
        <v>0</v>
      </c>
      <c r="O88" s="93">
        <f t="shared" si="10"/>
        <v>0</v>
      </c>
      <c r="P88" s="93">
        <f t="shared" si="10"/>
        <v>0</v>
      </c>
      <c r="Q88" s="93">
        <f t="shared" si="10"/>
        <v>0</v>
      </c>
      <c r="R88" s="93">
        <f t="shared" si="10"/>
        <v>0</v>
      </c>
      <c r="S88" s="93">
        <f t="shared" si="10"/>
        <v>0</v>
      </c>
      <c r="T88" s="93">
        <f t="shared" si="10"/>
        <v>0</v>
      </c>
      <c r="U88" s="93">
        <f t="shared" si="10"/>
        <v>0</v>
      </c>
      <c r="V88" s="93">
        <f t="shared" si="10"/>
        <v>0</v>
      </c>
      <c r="W88" s="93">
        <f t="shared" si="10"/>
        <v>0</v>
      </c>
      <c r="X88" s="93">
        <f t="shared" si="10"/>
        <v>0</v>
      </c>
      <c r="Y88" s="93">
        <f t="shared" si="10"/>
        <v>0</v>
      </c>
      <c r="Z88" s="93">
        <f t="shared" si="10"/>
        <v>0</v>
      </c>
      <c r="AA88" s="93">
        <f t="shared" si="10"/>
        <v>0</v>
      </c>
      <c r="AB88" s="93">
        <f t="shared" si="10"/>
        <v>0</v>
      </c>
      <c r="AC88" s="93">
        <f t="shared" si="10"/>
        <v>0</v>
      </c>
      <c r="AD88" s="93">
        <f t="shared" si="10"/>
        <v>0</v>
      </c>
      <c r="AE88" s="93">
        <f t="shared" si="10"/>
        <v>0</v>
      </c>
      <c r="AF88" s="93">
        <f t="shared" si="10"/>
        <v>0</v>
      </c>
      <c r="AG88" s="93">
        <f t="shared" si="10"/>
        <v>0</v>
      </c>
      <c r="AH88" s="93">
        <f t="shared" si="10"/>
        <v>0</v>
      </c>
      <c r="AI88" s="93">
        <f t="shared" si="10"/>
        <v>0</v>
      </c>
      <c r="AJ88" s="93">
        <f t="shared" si="10"/>
        <v>0</v>
      </c>
      <c r="AK88" s="93">
        <f t="shared" si="10"/>
        <v>0</v>
      </c>
      <c r="AL88" s="42">
        <f t="shared" si="10"/>
        <v>0</v>
      </c>
      <c r="AM88" s="68">
        <f t="shared" si="2"/>
        <v>0</v>
      </c>
    </row>
    <row r="89" spans="1:39" x14ac:dyDescent="0.15">
      <c r="A89" s="107">
        <v>69</v>
      </c>
      <c r="B89" s="35" t="s">
        <v>31</v>
      </c>
      <c r="C89" s="95">
        <f t="shared" si="10"/>
        <v>0</v>
      </c>
      <c r="D89" s="95">
        <f t="shared" si="10"/>
        <v>0</v>
      </c>
      <c r="E89" s="95">
        <f t="shared" si="10"/>
        <v>0</v>
      </c>
      <c r="F89" s="95">
        <f t="shared" si="10"/>
        <v>0</v>
      </c>
      <c r="G89" s="95">
        <f t="shared" si="10"/>
        <v>0</v>
      </c>
      <c r="H89" s="95">
        <f t="shared" si="10"/>
        <v>0</v>
      </c>
      <c r="I89" s="95">
        <f t="shared" si="10"/>
        <v>0</v>
      </c>
      <c r="J89" s="95">
        <f t="shared" si="10"/>
        <v>0</v>
      </c>
      <c r="K89" s="95">
        <f t="shared" si="10"/>
        <v>0</v>
      </c>
      <c r="L89" s="95">
        <f t="shared" si="10"/>
        <v>0</v>
      </c>
      <c r="M89" s="95">
        <f t="shared" si="10"/>
        <v>0</v>
      </c>
      <c r="N89" s="95">
        <f t="shared" si="10"/>
        <v>0</v>
      </c>
      <c r="O89" s="95">
        <f t="shared" si="10"/>
        <v>0</v>
      </c>
      <c r="P89" s="95">
        <f t="shared" si="10"/>
        <v>0</v>
      </c>
      <c r="Q89" s="95">
        <f t="shared" si="10"/>
        <v>0</v>
      </c>
      <c r="R89" s="95">
        <f t="shared" si="10"/>
        <v>0</v>
      </c>
      <c r="S89" s="95">
        <f t="shared" si="10"/>
        <v>0</v>
      </c>
      <c r="T89" s="95">
        <f t="shared" si="10"/>
        <v>0</v>
      </c>
      <c r="U89" s="95">
        <f t="shared" si="10"/>
        <v>0</v>
      </c>
      <c r="V89" s="95">
        <f t="shared" si="10"/>
        <v>0</v>
      </c>
      <c r="W89" s="95">
        <f t="shared" si="10"/>
        <v>0</v>
      </c>
      <c r="X89" s="95">
        <f t="shared" si="10"/>
        <v>0</v>
      </c>
      <c r="Y89" s="95">
        <f t="shared" si="10"/>
        <v>0</v>
      </c>
      <c r="Z89" s="95">
        <f t="shared" si="10"/>
        <v>0</v>
      </c>
      <c r="AA89" s="95">
        <f t="shared" si="10"/>
        <v>0</v>
      </c>
      <c r="AB89" s="95">
        <f t="shared" si="10"/>
        <v>0</v>
      </c>
      <c r="AC89" s="95">
        <f t="shared" si="10"/>
        <v>0</v>
      </c>
      <c r="AD89" s="95">
        <f t="shared" si="10"/>
        <v>0</v>
      </c>
      <c r="AE89" s="95">
        <f t="shared" si="10"/>
        <v>0</v>
      </c>
      <c r="AF89" s="95">
        <f t="shared" si="10"/>
        <v>0</v>
      </c>
      <c r="AG89" s="95">
        <f t="shared" si="10"/>
        <v>0</v>
      </c>
      <c r="AH89" s="95">
        <f t="shared" si="10"/>
        <v>0</v>
      </c>
      <c r="AI89" s="95">
        <f t="shared" si="10"/>
        <v>0</v>
      </c>
      <c r="AJ89" s="95">
        <f t="shared" si="10"/>
        <v>0</v>
      </c>
      <c r="AK89" s="95">
        <f t="shared" si="10"/>
        <v>0</v>
      </c>
      <c r="AL89" s="35">
        <f t="shared" si="10"/>
        <v>0</v>
      </c>
      <c r="AM89" s="61">
        <f t="shared" si="2"/>
        <v>0</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1" bestFit="1" customWidth="1"/>
    <col min="2" max="2" width="31.6640625" style="31" bestFit="1" customWidth="1"/>
    <col min="3" max="39" width="10.33203125" style="31"/>
    <col min="40" max="40" width="11.6640625" style="31" customWidth="1"/>
    <col min="41" max="42" width="10.33203125" style="31"/>
    <col min="43" max="43" width="12.1640625" style="31" customWidth="1"/>
    <col min="44" max="44" width="11.83203125" style="31" customWidth="1"/>
    <col min="45" max="16384" width="10.33203125" style="31"/>
  </cols>
  <sheetData>
    <row r="1" spans="1:54" ht="21" customHeight="1" x14ac:dyDescent="0.15">
      <c r="A1" s="277" t="s">
        <v>193</v>
      </c>
      <c r="C1" s="31" t="s">
        <v>302</v>
      </c>
      <c r="U1" s="123"/>
      <c r="AM1" s="123"/>
      <c r="BA1" s="123" t="s">
        <v>194</v>
      </c>
    </row>
    <row r="2" spans="1:54" x14ac:dyDescent="0.15">
      <c r="A2" s="32"/>
      <c r="B2" s="33"/>
      <c r="C2" s="124">
        <v>1</v>
      </c>
      <c r="D2" s="125">
        <v>2</v>
      </c>
      <c r="E2" s="125">
        <v>3</v>
      </c>
      <c r="F2" s="125">
        <v>6</v>
      </c>
      <c r="G2" s="125">
        <v>11</v>
      </c>
      <c r="H2" s="125">
        <v>15</v>
      </c>
      <c r="I2" s="125">
        <v>16</v>
      </c>
      <c r="J2" s="125">
        <v>20</v>
      </c>
      <c r="K2" s="125">
        <v>21</v>
      </c>
      <c r="L2" s="125">
        <v>25</v>
      </c>
      <c r="M2" s="125">
        <v>26</v>
      </c>
      <c r="N2" s="125">
        <v>27</v>
      </c>
      <c r="O2" s="125">
        <v>28</v>
      </c>
      <c r="P2" s="125">
        <v>29</v>
      </c>
      <c r="Q2" s="125">
        <v>32</v>
      </c>
      <c r="R2" s="125">
        <v>33</v>
      </c>
      <c r="S2" s="125">
        <v>34</v>
      </c>
      <c r="T2" s="125">
        <v>35</v>
      </c>
      <c r="U2" s="125">
        <v>39</v>
      </c>
      <c r="V2" s="125">
        <v>41</v>
      </c>
      <c r="W2" s="125">
        <v>46</v>
      </c>
      <c r="X2" s="125">
        <v>47</v>
      </c>
      <c r="Y2" s="125">
        <v>48</v>
      </c>
      <c r="Z2" s="125">
        <v>51</v>
      </c>
      <c r="AA2" s="125">
        <v>53</v>
      </c>
      <c r="AB2" s="125">
        <v>55</v>
      </c>
      <c r="AC2" s="125">
        <v>57</v>
      </c>
      <c r="AD2" s="125">
        <v>59</v>
      </c>
      <c r="AE2" s="125">
        <v>61</v>
      </c>
      <c r="AF2" s="125">
        <v>63</v>
      </c>
      <c r="AG2" s="125">
        <v>64</v>
      </c>
      <c r="AH2" s="125">
        <v>65</v>
      </c>
      <c r="AI2" s="125">
        <v>66</v>
      </c>
      <c r="AJ2" s="125">
        <v>67</v>
      </c>
      <c r="AK2" s="125">
        <v>68</v>
      </c>
      <c r="AL2" s="126">
        <v>69</v>
      </c>
      <c r="AM2" s="127">
        <v>70</v>
      </c>
      <c r="AN2" s="124">
        <v>71</v>
      </c>
      <c r="AO2" s="125">
        <v>72</v>
      </c>
      <c r="AP2" s="125">
        <v>73</v>
      </c>
      <c r="AQ2" s="125">
        <v>74</v>
      </c>
      <c r="AR2" s="125">
        <v>75</v>
      </c>
      <c r="AS2" s="125">
        <v>76</v>
      </c>
      <c r="AT2" s="126">
        <v>78</v>
      </c>
      <c r="AU2" s="127">
        <v>79</v>
      </c>
      <c r="AV2" s="127">
        <v>81</v>
      </c>
      <c r="AW2" s="127">
        <v>82</v>
      </c>
      <c r="AX2" s="127">
        <v>83</v>
      </c>
      <c r="AY2" s="127">
        <v>87</v>
      </c>
      <c r="AZ2" s="127">
        <v>88</v>
      </c>
      <c r="BA2" s="127">
        <v>97</v>
      </c>
      <c r="BB2" s="31" t="s">
        <v>305</v>
      </c>
    </row>
    <row r="3" spans="1:54" ht="33.75" x14ac:dyDescent="0.15">
      <c r="A3" s="34"/>
      <c r="B3" s="35"/>
      <c r="C3" s="36" t="s">
        <v>0</v>
      </c>
      <c r="D3" s="37" t="s">
        <v>1</v>
      </c>
      <c r="E3" s="37" t="s">
        <v>2</v>
      </c>
      <c r="F3" s="37" t="s">
        <v>3</v>
      </c>
      <c r="G3" s="37" t="s">
        <v>4</v>
      </c>
      <c r="H3" s="37" t="s">
        <v>5</v>
      </c>
      <c r="I3" s="37" t="s">
        <v>6</v>
      </c>
      <c r="J3" s="37" t="s">
        <v>7</v>
      </c>
      <c r="K3" s="37" t="s">
        <v>198</v>
      </c>
      <c r="L3" s="37" t="s">
        <v>199</v>
      </c>
      <c r="M3" s="37" t="s">
        <v>10</v>
      </c>
      <c r="N3" s="37" t="s">
        <v>11</v>
      </c>
      <c r="O3" s="37" t="s">
        <v>12</v>
      </c>
      <c r="P3" s="37" t="s">
        <v>13</v>
      </c>
      <c r="Q3" s="37" t="s">
        <v>16</v>
      </c>
      <c r="R3" s="37" t="s">
        <v>14</v>
      </c>
      <c r="S3" s="37" t="s">
        <v>200</v>
      </c>
      <c r="T3" s="37" t="s">
        <v>17</v>
      </c>
      <c r="U3" s="37" t="s">
        <v>18</v>
      </c>
      <c r="V3" s="37" t="s">
        <v>19</v>
      </c>
      <c r="W3" s="37" t="s">
        <v>201</v>
      </c>
      <c r="X3" s="37" t="s">
        <v>187</v>
      </c>
      <c r="Y3" s="37" t="s">
        <v>188</v>
      </c>
      <c r="Z3" s="37" t="s">
        <v>21</v>
      </c>
      <c r="AA3" s="37" t="s">
        <v>22</v>
      </c>
      <c r="AB3" s="37" t="s">
        <v>23</v>
      </c>
      <c r="AC3" s="37" t="s">
        <v>197</v>
      </c>
      <c r="AD3" s="37" t="s">
        <v>25</v>
      </c>
      <c r="AE3" s="37" t="s">
        <v>26</v>
      </c>
      <c r="AF3" s="37" t="s">
        <v>27</v>
      </c>
      <c r="AG3" s="37" t="s">
        <v>191</v>
      </c>
      <c r="AH3" s="37" t="s">
        <v>192</v>
      </c>
      <c r="AI3" s="37" t="s">
        <v>202</v>
      </c>
      <c r="AJ3" s="37" t="s">
        <v>203</v>
      </c>
      <c r="AK3" s="37" t="s">
        <v>30</v>
      </c>
      <c r="AL3" s="38" t="s">
        <v>31</v>
      </c>
      <c r="AM3" s="39" t="s">
        <v>204</v>
      </c>
      <c r="AN3" s="36" t="s">
        <v>217</v>
      </c>
      <c r="AO3" s="37" t="s">
        <v>218</v>
      </c>
      <c r="AP3" s="37" t="s">
        <v>219</v>
      </c>
      <c r="AQ3" s="37" t="s">
        <v>220</v>
      </c>
      <c r="AR3" s="37" t="s">
        <v>221</v>
      </c>
      <c r="AS3" s="37" t="s">
        <v>222</v>
      </c>
      <c r="AT3" s="38" t="s">
        <v>223</v>
      </c>
      <c r="AU3" s="39" t="s">
        <v>224</v>
      </c>
      <c r="AV3" s="39" t="s">
        <v>225</v>
      </c>
      <c r="AW3" s="39" t="s">
        <v>226</v>
      </c>
      <c r="AX3" s="39" t="s">
        <v>227</v>
      </c>
      <c r="AY3" s="39" t="s">
        <v>228</v>
      </c>
      <c r="AZ3" s="39" t="s">
        <v>229</v>
      </c>
      <c r="BA3" s="39" t="s">
        <v>212</v>
      </c>
      <c r="BB3" s="31" t="s">
        <v>306</v>
      </c>
    </row>
    <row r="4" spans="1:54" ht="15" customHeight="1" x14ac:dyDescent="0.15">
      <c r="A4" s="128">
        <v>1</v>
      </c>
      <c r="B4" s="33" t="s">
        <v>0</v>
      </c>
      <c r="C4" s="32">
        <v>18842</v>
      </c>
      <c r="D4" s="122">
        <v>61</v>
      </c>
      <c r="E4" s="122">
        <v>0</v>
      </c>
      <c r="F4" s="122">
        <v>0</v>
      </c>
      <c r="G4" s="122">
        <v>46098</v>
      </c>
      <c r="H4" s="122">
        <v>165</v>
      </c>
      <c r="I4" s="122">
        <v>0</v>
      </c>
      <c r="J4" s="122">
        <v>195</v>
      </c>
      <c r="K4" s="122">
        <v>0</v>
      </c>
      <c r="L4" s="122">
        <v>1</v>
      </c>
      <c r="M4" s="122">
        <v>0</v>
      </c>
      <c r="N4" s="122">
        <v>2</v>
      </c>
      <c r="O4" s="122">
        <v>0</v>
      </c>
      <c r="P4" s="122">
        <v>0</v>
      </c>
      <c r="Q4" s="122">
        <v>0</v>
      </c>
      <c r="R4" s="122">
        <v>0</v>
      </c>
      <c r="S4" s="122">
        <v>0</v>
      </c>
      <c r="T4" s="122">
        <v>0</v>
      </c>
      <c r="U4" s="122">
        <v>260</v>
      </c>
      <c r="V4" s="122">
        <v>557</v>
      </c>
      <c r="W4" s="122">
        <v>0</v>
      </c>
      <c r="X4" s="122">
        <v>0</v>
      </c>
      <c r="Y4" s="122">
        <v>0</v>
      </c>
      <c r="Z4" s="122">
        <v>75</v>
      </c>
      <c r="AA4" s="122">
        <v>0</v>
      </c>
      <c r="AB4" s="122">
        <v>1</v>
      </c>
      <c r="AC4" s="122">
        <v>9</v>
      </c>
      <c r="AD4" s="122">
        <v>0</v>
      </c>
      <c r="AE4" s="122">
        <v>11</v>
      </c>
      <c r="AF4" s="122">
        <v>646</v>
      </c>
      <c r="AG4" s="122">
        <v>1765</v>
      </c>
      <c r="AH4" s="122">
        <v>94</v>
      </c>
      <c r="AI4" s="122">
        <v>4</v>
      </c>
      <c r="AJ4" s="122">
        <v>5839</v>
      </c>
      <c r="AK4" s="122">
        <v>0</v>
      </c>
      <c r="AL4" s="33">
        <v>0</v>
      </c>
      <c r="AM4" s="63">
        <v>74625</v>
      </c>
      <c r="AN4" s="32">
        <v>462</v>
      </c>
      <c r="AO4" s="122">
        <v>26810</v>
      </c>
      <c r="AP4" s="122">
        <v>0</v>
      </c>
      <c r="AQ4" s="122">
        <v>0</v>
      </c>
      <c r="AR4" s="122">
        <v>2134</v>
      </c>
      <c r="AS4" s="122">
        <v>-214</v>
      </c>
      <c r="AT4" s="33">
        <v>29192</v>
      </c>
      <c r="AU4" s="63">
        <v>103817</v>
      </c>
      <c r="AV4" s="63">
        <v>68785</v>
      </c>
      <c r="AW4" s="63">
        <v>97977</v>
      </c>
      <c r="AX4" s="63">
        <v>172602</v>
      </c>
      <c r="AY4" s="63">
        <v>-31560</v>
      </c>
      <c r="AZ4" s="63">
        <v>66417</v>
      </c>
      <c r="BA4" s="63">
        <v>141042</v>
      </c>
      <c r="BB4" s="31">
        <v>26810</v>
      </c>
    </row>
    <row r="5" spans="1:54" ht="15" customHeight="1" x14ac:dyDescent="0.15">
      <c r="A5" s="129">
        <v>2</v>
      </c>
      <c r="B5" s="41" t="s">
        <v>1</v>
      </c>
      <c r="C5" s="64">
        <v>23</v>
      </c>
      <c r="D5" s="92">
        <v>5692</v>
      </c>
      <c r="E5" s="92">
        <v>13</v>
      </c>
      <c r="F5" s="92">
        <v>2</v>
      </c>
      <c r="G5" s="92">
        <v>40</v>
      </c>
      <c r="H5" s="92">
        <v>0</v>
      </c>
      <c r="I5" s="92">
        <v>8444</v>
      </c>
      <c r="J5" s="92">
        <v>14</v>
      </c>
      <c r="K5" s="92">
        <v>0</v>
      </c>
      <c r="L5" s="92">
        <v>0</v>
      </c>
      <c r="M5" s="92">
        <v>0</v>
      </c>
      <c r="N5" s="92">
        <v>0</v>
      </c>
      <c r="O5" s="92">
        <v>0</v>
      </c>
      <c r="P5" s="92">
        <v>0</v>
      </c>
      <c r="Q5" s="92">
        <v>0</v>
      </c>
      <c r="R5" s="92">
        <v>0</v>
      </c>
      <c r="S5" s="92">
        <v>0</v>
      </c>
      <c r="T5" s="92">
        <v>1</v>
      </c>
      <c r="U5" s="92">
        <v>8</v>
      </c>
      <c r="V5" s="92">
        <v>17</v>
      </c>
      <c r="W5" s="92">
        <v>0</v>
      </c>
      <c r="X5" s="92">
        <v>0</v>
      </c>
      <c r="Y5" s="92">
        <v>0</v>
      </c>
      <c r="Z5" s="92">
        <v>0</v>
      </c>
      <c r="AA5" s="92">
        <v>0</v>
      </c>
      <c r="AB5" s="92">
        <v>0</v>
      </c>
      <c r="AC5" s="92">
        <v>0</v>
      </c>
      <c r="AD5" s="92">
        <v>0</v>
      </c>
      <c r="AE5" s="92">
        <v>1</v>
      </c>
      <c r="AF5" s="92">
        <v>18</v>
      </c>
      <c r="AG5" s="92">
        <v>46</v>
      </c>
      <c r="AH5" s="92">
        <v>0</v>
      </c>
      <c r="AI5" s="92">
        <v>0</v>
      </c>
      <c r="AJ5" s="92">
        <v>368</v>
      </c>
      <c r="AK5" s="92">
        <v>0</v>
      </c>
      <c r="AL5" s="41">
        <v>0</v>
      </c>
      <c r="AM5" s="60">
        <v>14687</v>
      </c>
      <c r="AN5" s="64">
        <v>29</v>
      </c>
      <c r="AO5" s="92">
        <v>1300</v>
      </c>
      <c r="AP5" s="92">
        <v>0</v>
      </c>
      <c r="AQ5" s="92">
        <v>0</v>
      </c>
      <c r="AR5" s="92">
        <v>0</v>
      </c>
      <c r="AS5" s="92">
        <v>2601</v>
      </c>
      <c r="AT5" s="41">
        <v>3930</v>
      </c>
      <c r="AU5" s="60">
        <v>18617</v>
      </c>
      <c r="AV5" s="60">
        <v>16757</v>
      </c>
      <c r="AW5" s="60">
        <v>20687</v>
      </c>
      <c r="AX5" s="60">
        <v>35374</v>
      </c>
      <c r="AY5" s="60">
        <v>-6844</v>
      </c>
      <c r="AZ5" s="60">
        <v>13843</v>
      </c>
      <c r="BA5" s="60">
        <v>28530</v>
      </c>
      <c r="BB5" s="31">
        <v>1300</v>
      </c>
    </row>
    <row r="6" spans="1:54" ht="15" customHeight="1" x14ac:dyDescent="0.15">
      <c r="A6" s="129">
        <v>3</v>
      </c>
      <c r="B6" s="41" t="s">
        <v>2</v>
      </c>
      <c r="C6" s="64">
        <v>0</v>
      </c>
      <c r="D6" s="92">
        <v>0</v>
      </c>
      <c r="E6" s="92">
        <v>2368</v>
      </c>
      <c r="F6" s="92">
        <v>0</v>
      </c>
      <c r="G6" s="92">
        <v>16348</v>
      </c>
      <c r="H6" s="92">
        <v>0</v>
      </c>
      <c r="I6" s="92">
        <v>0</v>
      </c>
      <c r="J6" s="92">
        <v>5</v>
      </c>
      <c r="K6" s="92">
        <v>0</v>
      </c>
      <c r="L6" s="92">
        <v>0</v>
      </c>
      <c r="M6" s="92">
        <v>0</v>
      </c>
      <c r="N6" s="92">
        <v>0</v>
      </c>
      <c r="O6" s="92">
        <v>0</v>
      </c>
      <c r="P6" s="92">
        <v>0</v>
      </c>
      <c r="Q6" s="92">
        <v>0</v>
      </c>
      <c r="R6" s="92">
        <v>0</v>
      </c>
      <c r="S6" s="92">
        <v>0</v>
      </c>
      <c r="T6" s="92">
        <v>0</v>
      </c>
      <c r="U6" s="92">
        <v>33</v>
      </c>
      <c r="V6" s="92">
        <v>0</v>
      </c>
      <c r="W6" s="92">
        <v>0</v>
      </c>
      <c r="X6" s="92">
        <v>0</v>
      </c>
      <c r="Y6" s="92">
        <v>0</v>
      </c>
      <c r="Z6" s="92">
        <v>0</v>
      </c>
      <c r="AA6" s="92">
        <v>0</v>
      </c>
      <c r="AB6" s="92">
        <v>0</v>
      </c>
      <c r="AC6" s="92">
        <v>1</v>
      </c>
      <c r="AD6" s="92">
        <v>0</v>
      </c>
      <c r="AE6" s="92">
        <v>2</v>
      </c>
      <c r="AF6" s="92">
        <v>20</v>
      </c>
      <c r="AG6" s="92">
        <v>425</v>
      </c>
      <c r="AH6" s="92">
        <v>0</v>
      </c>
      <c r="AI6" s="92">
        <v>0</v>
      </c>
      <c r="AJ6" s="92">
        <v>1321</v>
      </c>
      <c r="AK6" s="92">
        <v>0</v>
      </c>
      <c r="AL6" s="41">
        <v>0</v>
      </c>
      <c r="AM6" s="60">
        <v>20523</v>
      </c>
      <c r="AN6" s="64">
        <v>133</v>
      </c>
      <c r="AO6" s="92">
        <v>2647</v>
      </c>
      <c r="AP6" s="92">
        <v>0</v>
      </c>
      <c r="AQ6" s="92">
        <v>0</v>
      </c>
      <c r="AR6" s="92">
        <v>0</v>
      </c>
      <c r="AS6" s="92">
        <v>111</v>
      </c>
      <c r="AT6" s="41">
        <v>2891</v>
      </c>
      <c r="AU6" s="60">
        <v>23414</v>
      </c>
      <c r="AV6" s="60">
        <v>31519</v>
      </c>
      <c r="AW6" s="60">
        <v>34410</v>
      </c>
      <c r="AX6" s="60">
        <v>54933</v>
      </c>
      <c r="AY6" s="60">
        <v>-13545</v>
      </c>
      <c r="AZ6" s="60">
        <v>20865</v>
      </c>
      <c r="BA6" s="60">
        <v>41388</v>
      </c>
      <c r="BB6" s="31">
        <v>2647</v>
      </c>
    </row>
    <row r="7" spans="1:54" ht="15" customHeight="1" x14ac:dyDescent="0.15">
      <c r="A7" s="129">
        <v>6</v>
      </c>
      <c r="B7" s="41" t="s">
        <v>3</v>
      </c>
      <c r="C7" s="64">
        <v>0</v>
      </c>
      <c r="D7" s="92">
        <v>5</v>
      </c>
      <c r="E7" s="92">
        <v>0</v>
      </c>
      <c r="F7" s="92">
        <v>146</v>
      </c>
      <c r="G7" s="92">
        <v>69</v>
      </c>
      <c r="H7" s="92">
        <v>2</v>
      </c>
      <c r="I7" s="92">
        <v>257</v>
      </c>
      <c r="J7" s="92">
        <v>2857</v>
      </c>
      <c r="K7" s="92">
        <v>339211</v>
      </c>
      <c r="L7" s="92">
        <v>11656</v>
      </c>
      <c r="M7" s="92">
        <v>148443</v>
      </c>
      <c r="N7" s="92">
        <v>261144</v>
      </c>
      <c r="O7" s="92">
        <v>11</v>
      </c>
      <c r="P7" s="92">
        <v>7</v>
      </c>
      <c r="Q7" s="92">
        <v>20</v>
      </c>
      <c r="R7" s="92">
        <v>1</v>
      </c>
      <c r="S7" s="92">
        <v>2</v>
      </c>
      <c r="T7" s="92">
        <v>36</v>
      </c>
      <c r="U7" s="92">
        <v>18</v>
      </c>
      <c r="V7" s="92">
        <v>3330</v>
      </c>
      <c r="W7" s="92">
        <v>109820</v>
      </c>
      <c r="X7" s="92">
        <v>0</v>
      </c>
      <c r="Y7" s="92">
        <v>0</v>
      </c>
      <c r="Z7" s="92">
        <v>1</v>
      </c>
      <c r="AA7" s="92">
        <v>0</v>
      </c>
      <c r="AB7" s="92">
        <v>0</v>
      </c>
      <c r="AC7" s="92">
        <v>0</v>
      </c>
      <c r="AD7" s="92">
        <v>0</v>
      </c>
      <c r="AE7" s="92">
        <v>3</v>
      </c>
      <c r="AF7" s="92">
        <v>4</v>
      </c>
      <c r="AG7" s="92">
        <v>8</v>
      </c>
      <c r="AH7" s="92">
        <v>3</v>
      </c>
      <c r="AI7" s="92">
        <v>3</v>
      </c>
      <c r="AJ7" s="92">
        <v>9</v>
      </c>
      <c r="AK7" s="92">
        <v>0</v>
      </c>
      <c r="AL7" s="41">
        <v>8</v>
      </c>
      <c r="AM7" s="60">
        <v>877074</v>
      </c>
      <c r="AN7" s="64">
        <v>-49</v>
      </c>
      <c r="AO7" s="92">
        <v>-56</v>
      </c>
      <c r="AP7" s="92">
        <v>0</v>
      </c>
      <c r="AQ7" s="92">
        <v>0</v>
      </c>
      <c r="AR7" s="92">
        <v>0</v>
      </c>
      <c r="AS7" s="92">
        <v>-666</v>
      </c>
      <c r="AT7" s="41">
        <v>-771</v>
      </c>
      <c r="AU7" s="60">
        <v>876303</v>
      </c>
      <c r="AV7" s="60">
        <v>25663</v>
      </c>
      <c r="AW7" s="60">
        <v>24892</v>
      </c>
      <c r="AX7" s="60">
        <v>901966</v>
      </c>
      <c r="AY7" s="60">
        <v>-871927</v>
      </c>
      <c r="AZ7" s="60">
        <v>-847035</v>
      </c>
      <c r="BA7" s="60">
        <v>30039</v>
      </c>
      <c r="BB7" s="31">
        <v>-56</v>
      </c>
    </row>
    <row r="8" spans="1:54" ht="15" customHeight="1" x14ac:dyDescent="0.15">
      <c r="A8" s="130">
        <v>11</v>
      </c>
      <c r="B8" s="42" t="s">
        <v>4</v>
      </c>
      <c r="C8" s="71">
        <v>17250</v>
      </c>
      <c r="D8" s="93">
        <v>773</v>
      </c>
      <c r="E8" s="93">
        <v>6061</v>
      </c>
      <c r="F8" s="93">
        <v>0</v>
      </c>
      <c r="G8" s="93">
        <v>33206</v>
      </c>
      <c r="H8" s="93">
        <v>12</v>
      </c>
      <c r="I8" s="93">
        <v>81</v>
      </c>
      <c r="J8" s="93">
        <v>723</v>
      </c>
      <c r="K8" s="93">
        <v>2</v>
      </c>
      <c r="L8" s="93">
        <v>49</v>
      </c>
      <c r="M8" s="93">
        <v>0</v>
      </c>
      <c r="N8" s="93">
        <v>0</v>
      </c>
      <c r="O8" s="93">
        <v>0</v>
      </c>
      <c r="P8" s="93">
        <v>0</v>
      </c>
      <c r="Q8" s="93">
        <v>0</v>
      </c>
      <c r="R8" s="93">
        <v>0</v>
      </c>
      <c r="S8" s="93">
        <v>0</v>
      </c>
      <c r="T8" s="93">
        <v>0</v>
      </c>
      <c r="U8" s="93">
        <v>114</v>
      </c>
      <c r="V8" s="93">
        <v>12</v>
      </c>
      <c r="W8" s="93">
        <v>0</v>
      </c>
      <c r="X8" s="93">
        <v>0</v>
      </c>
      <c r="Y8" s="93">
        <v>0</v>
      </c>
      <c r="Z8" s="93">
        <v>82</v>
      </c>
      <c r="AA8" s="93">
        <v>0</v>
      </c>
      <c r="AB8" s="93">
        <v>0</v>
      </c>
      <c r="AC8" s="93">
        <v>43</v>
      </c>
      <c r="AD8" s="93">
        <v>0</v>
      </c>
      <c r="AE8" s="93">
        <v>120</v>
      </c>
      <c r="AF8" s="93">
        <v>1778</v>
      </c>
      <c r="AG8" s="93">
        <v>6624</v>
      </c>
      <c r="AH8" s="93">
        <v>65</v>
      </c>
      <c r="AI8" s="93">
        <v>2</v>
      </c>
      <c r="AJ8" s="93">
        <v>42929</v>
      </c>
      <c r="AK8" s="93">
        <v>0</v>
      </c>
      <c r="AL8" s="42">
        <v>110</v>
      </c>
      <c r="AM8" s="68">
        <v>110036</v>
      </c>
      <c r="AN8" s="71">
        <v>8003</v>
      </c>
      <c r="AO8" s="93">
        <v>234705</v>
      </c>
      <c r="AP8" s="93">
        <v>0</v>
      </c>
      <c r="AQ8" s="93">
        <v>0</v>
      </c>
      <c r="AR8" s="93">
        <v>0</v>
      </c>
      <c r="AS8" s="93">
        <v>-1304</v>
      </c>
      <c r="AT8" s="42">
        <v>241404</v>
      </c>
      <c r="AU8" s="68">
        <v>351440</v>
      </c>
      <c r="AV8" s="68">
        <v>202356</v>
      </c>
      <c r="AW8" s="68">
        <v>443760</v>
      </c>
      <c r="AX8" s="68">
        <v>553796</v>
      </c>
      <c r="AY8" s="68">
        <v>-261378</v>
      </c>
      <c r="AZ8" s="68">
        <v>182382</v>
      </c>
      <c r="BA8" s="68">
        <v>292418</v>
      </c>
      <c r="BB8" s="31">
        <v>234705</v>
      </c>
    </row>
    <row r="9" spans="1:54" ht="15" customHeight="1" x14ac:dyDescent="0.15">
      <c r="A9" s="129">
        <v>15</v>
      </c>
      <c r="B9" s="41" t="s">
        <v>5</v>
      </c>
      <c r="C9" s="64">
        <v>572</v>
      </c>
      <c r="D9" s="92">
        <v>55</v>
      </c>
      <c r="E9" s="92">
        <v>629</v>
      </c>
      <c r="F9" s="92">
        <v>99</v>
      </c>
      <c r="G9" s="92">
        <v>159</v>
      </c>
      <c r="H9" s="92">
        <v>4718</v>
      </c>
      <c r="I9" s="92">
        <v>351</v>
      </c>
      <c r="J9" s="92">
        <v>266</v>
      </c>
      <c r="K9" s="92">
        <v>20</v>
      </c>
      <c r="L9" s="92">
        <v>166</v>
      </c>
      <c r="M9" s="92">
        <v>283</v>
      </c>
      <c r="N9" s="92">
        <v>99</v>
      </c>
      <c r="O9" s="92">
        <v>59</v>
      </c>
      <c r="P9" s="92">
        <v>265</v>
      </c>
      <c r="Q9" s="92">
        <v>1176</v>
      </c>
      <c r="R9" s="92">
        <v>63</v>
      </c>
      <c r="S9" s="92">
        <v>210</v>
      </c>
      <c r="T9" s="92">
        <v>1512</v>
      </c>
      <c r="U9" s="92">
        <v>571</v>
      </c>
      <c r="V9" s="92">
        <v>1378</v>
      </c>
      <c r="W9" s="92">
        <v>36</v>
      </c>
      <c r="X9" s="92">
        <v>37</v>
      </c>
      <c r="Y9" s="92">
        <v>85</v>
      </c>
      <c r="Z9" s="92">
        <v>2455</v>
      </c>
      <c r="AA9" s="92">
        <v>327</v>
      </c>
      <c r="AB9" s="92">
        <v>10</v>
      </c>
      <c r="AC9" s="92">
        <v>1405</v>
      </c>
      <c r="AD9" s="92">
        <v>156</v>
      </c>
      <c r="AE9" s="92">
        <v>1206</v>
      </c>
      <c r="AF9" s="92">
        <v>78</v>
      </c>
      <c r="AG9" s="92">
        <v>2356</v>
      </c>
      <c r="AH9" s="92">
        <v>1188</v>
      </c>
      <c r="AI9" s="92">
        <v>629</v>
      </c>
      <c r="AJ9" s="92">
        <v>1801</v>
      </c>
      <c r="AK9" s="92">
        <v>221</v>
      </c>
      <c r="AL9" s="41">
        <v>18</v>
      </c>
      <c r="AM9" s="60">
        <v>24659</v>
      </c>
      <c r="AN9" s="64">
        <v>1014</v>
      </c>
      <c r="AO9" s="92">
        <v>43607</v>
      </c>
      <c r="AP9" s="92">
        <v>0</v>
      </c>
      <c r="AQ9" s="92">
        <v>8</v>
      </c>
      <c r="AR9" s="92">
        <v>3025</v>
      </c>
      <c r="AS9" s="92">
        <v>4402</v>
      </c>
      <c r="AT9" s="41">
        <v>52056</v>
      </c>
      <c r="AU9" s="60">
        <v>76715</v>
      </c>
      <c r="AV9" s="60">
        <v>12155</v>
      </c>
      <c r="AW9" s="60">
        <v>64211</v>
      </c>
      <c r="AX9" s="60">
        <v>88870</v>
      </c>
      <c r="AY9" s="60">
        <v>-69890</v>
      </c>
      <c r="AZ9" s="60">
        <v>-5679</v>
      </c>
      <c r="BA9" s="60">
        <v>18980</v>
      </c>
      <c r="BB9" s="31">
        <v>43607</v>
      </c>
    </row>
    <row r="10" spans="1:54" ht="15" customHeight="1" x14ac:dyDescent="0.15">
      <c r="A10" s="129">
        <v>16</v>
      </c>
      <c r="B10" s="41" t="s">
        <v>6</v>
      </c>
      <c r="C10" s="64">
        <v>3688</v>
      </c>
      <c r="D10" s="92">
        <v>246</v>
      </c>
      <c r="E10" s="92">
        <v>188</v>
      </c>
      <c r="F10" s="92">
        <v>52</v>
      </c>
      <c r="G10" s="92">
        <v>5493</v>
      </c>
      <c r="H10" s="92">
        <v>136</v>
      </c>
      <c r="I10" s="92">
        <v>14778</v>
      </c>
      <c r="J10" s="92">
        <v>2581</v>
      </c>
      <c r="K10" s="92">
        <v>13</v>
      </c>
      <c r="L10" s="92">
        <v>1802</v>
      </c>
      <c r="M10" s="92">
        <v>194</v>
      </c>
      <c r="N10" s="92">
        <v>249</v>
      </c>
      <c r="O10" s="92">
        <v>113</v>
      </c>
      <c r="P10" s="92">
        <v>762</v>
      </c>
      <c r="Q10" s="92">
        <v>741</v>
      </c>
      <c r="R10" s="92">
        <v>204</v>
      </c>
      <c r="S10" s="92">
        <v>1019</v>
      </c>
      <c r="T10" s="92">
        <v>2230</v>
      </c>
      <c r="U10" s="92">
        <v>2649</v>
      </c>
      <c r="V10" s="92">
        <v>20597</v>
      </c>
      <c r="W10" s="92">
        <v>1158</v>
      </c>
      <c r="X10" s="92">
        <v>119</v>
      </c>
      <c r="Y10" s="92">
        <v>152</v>
      </c>
      <c r="Z10" s="92">
        <v>4594</v>
      </c>
      <c r="AA10" s="92">
        <v>1043</v>
      </c>
      <c r="AB10" s="92">
        <v>244</v>
      </c>
      <c r="AC10" s="92">
        <v>1149</v>
      </c>
      <c r="AD10" s="92">
        <v>3166</v>
      </c>
      <c r="AE10" s="92">
        <v>459</v>
      </c>
      <c r="AF10" s="92">
        <v>1324</v>
      </c>
      <c r="AG10" s="92">
        <v>4375</v>
      </c>
      <c r="AH10" s="92">
        <v>838</v>
      </c>
      <c r="AI10" s="92">
        <v>1453</v>
      </c>
      <c r="AJ10" s="92">
        <v>2165</v>
      </c>
      <c r="AK10" s="92">
        <v>4894</v>
      </c>
      <c r="AL10" s="41">
        <v>42</v>
      </c>
      <c r="AM10" s="60">
        <v>84910</v>
      </c>
      <c r="AN10" s="64">
        <v>661</v>
      </c>
      <c r="AO10" s="92">
        <v>3341</v>
      </c>
      <c r="AP10" s="92">
        <v>10</v>
      </c>
      <c r="AQ10" s="92">
        <v>149</v>
      </c>
      <c r="AR10" s="92">
        <v>3830</v>
      </c>
      <c r="AS10" s="92">
        <v>322</v>
      </c>
      <c r="AT10" s="41">
        <v>8313</v>
      </c>
      <c r="AU10" s="60">
        <v>93223</v>
      </c>
      <c r="AV10" s="60">
        <v>54908</v>
      </c>
      <c r="AW10" s="60">
        <v>63221</v>
      </c>
      <c r="AX10" s="60">
        <v>148131</v>
      </c>
      <c r="AY10" s="60">
        <v>-81790</v>
      </c>
      <c r="AZ10" s="60">
        <v>-18569</v>
      </c>
      <c r="BA10" s="60">
        <v>66341</v>
      </c>
      <c r="BB10" s="31">
        <v>3341</v>
      </c>
    </row>
    <row r="11" spans="1:54" ht="15" customHeight="1" x14ac:dyDescent="0.15">
      <c r="A11" s="129">
        <v>20</v>
      </c>
      <c r="B11" s="41" t="s">
        <v>7</v>
      </c>
      <c r="C11" s="64">
        <v>8469</v>
      </c>
      <c r="D11" s="92">
        <v>11</v>
      </c>
      <c r="E11" s="92">
        <v>739</v>
      </c>
      <c r="F11" s="92">
        <v>711</v>
      </c>
      <c r="G11" s="92">
        <v>1679</v>
      </c>
      <c r="H11" s="92">
        <v>1820</v>
      </c>
      <c r="I11" s="92">
        <v>1462</v>
      </c>
      <c r="J11" s="92">
        <v>306217</v>
      </c>
      <c r="K11" s="92">
        <v>377</v>
      </c>
      <c r="L11" s="92">
        <v>1274</v>
      </c>
      <c r="M11" s="92">
        <v>3673</v>
      </c>
      <c r="N11" s="92">
        <v>1407</v>
      </c>
      <c r="O11" s="92">
        <v>496</v>
      </c>
      <c r="P11" s="92">
        <v>2714</v>
      </c>
      <c r="Q11" s="92">
        <v>3394</v>
      </c>
      <c r="R11" s="92">
        <v>283</v>
      </c>
      <c r="S11" s="92">
        <v>3178</v>
      </c>
      <c r="T11" s="92">
        <v>7435</v>
      </c>
      <c r="U11" s="92">
        <v>16086</v>
      </c>
      <c r="V11" s="92">
        <v>2370</v>
      </c>
      <c r="W11" s="92">
        <v>160</v>
      </c>
      <c r="X11" s="92">
        <v>354</v>
      </c>
      <c r="Y11" s="92">
        <v>628</v>
      </c>
      <c r="Z11" s="92">
        <v>6</v>
      </c>
      <c r="AA11" s="92">
        <v>4</v>
      </c>
      <c r="AB11" s="92">
        <v>18</v>
      </c>
      <c r="AC11" s="92">
        <v>170</v>
      </c>
      <c r="AD11" s="92">
        <v>287</v>
      </c>
      <c r="AE11" s="92">
        <v>332</v>
      </c>
      <c r="AF11" s="92">
        <v>707</v>
      </c>
      <c r="AG11" s="92">
        <v>92564</v>
      </c>
      <c r="AH11" s="92">
        <v>110</v>
      </c>
      <c r="AI11" s="92">
        <v>1160</v>
      </c>
      <c r="AJ11" s="92">
        <v>2103</v>
      </c>
      <c r="AK11" s="92">
        <v>106</v>
      </c>
      <c r="AL11" s="41">
        <v>262</v>
      </c>
      <c r="AM11" s="60">
        <v>462766</v>
      </c>
      <c r="AN11" s="64">
        <v>1588</v>
      </c>
      <c r="AO11" s="92">
        <v>21495</v>
      </c>
      <c r="AP11" s="92">
        <v>0</v>
      </c>
      <c r="AQ11" s="92">
        <v>0</v>
      </c>
      <c r="AR11" s="92">
        <v>0</v>
      </c>
      <c r="AS11" s="92">
        <v>-2876</v>
      </c>
      <c r="AT11" s="41">
        <v>20207</v>
      </c>
      <c r="AU11" s="60">
        <v>482973</v>
      </c>
      <c r="AV11" s="60">
        <v>581469</v>
      </c>
      <c r="AW11" s="60">
        <v>601676</v>
      </c>
      <c r="AX11" s="60">
        <v>1064442</v>
      </c>
      <c r="AY11" s="60">
        <v>-323387</v>
      </c>
      <c r="AZ11" s="60">
        <v>278289</v>
      </c>
      <c r="BA11" s="60">
        <v>741055</v>
      </c>
      <c r="BB11" s="31">
        <v>21495</v>
      </c>
    </row>
    <row r="12" spans="1:54" ht="15" customHeight="1" x14ac:dyDescent="0.15">
      <c r="A12" s="129">
        <v>21</v>
      </c>
      <c r="B12" s="41" t="s">
        <v>8</v>
      </c>
      <c r="C12" s="64">
        <v>1059</v>
      </c>
      <c r="D12" s="92">
        <v>378</v>
      </c>
      <c r="E12" s="92">
        <v>1421</v>
      </c>
      <c r="F12" s="92">
        <v>642</v>
      </c>
      <c r="G12" s="92">
        <v>671</v>
      </c>
      <c r="H12" s="92">
        <v>62</v>
      </c>
      <c r="I12" s="92">
        <v>246</v>
      </c>
      <c r="J12" s="92">
        <v>180097</v>
      </c>
      <c r="K12" s="92">
        <v>31345</v>
      </c>
      <c r="L12" s="92">
        <v>2018</v>
      </c>
      <c r="M12" s="92">
        <v>57567</v>
      </c>
      <c r="N12" s="92">
        <v>1335</v>
      </c>
      <c r="O12" s="92">
        <v>130</v>
      </c>
      <c r="P12" s="92">
        <v>153</v>
      </c>
      <c r="Q12" s="92">
        <v>366</v>
      </c>
      <c r="R12" s="92">
        <v>24</v>
      </c>
      <c r="S12" s="92">
        <v>32</v>
      </c>
      <c r="T12" s="92">
        <v>687</v>
      </c>
      <c r="U12" s="92">
        <v>377</v>
      </c>
      <c r="V12" s="92">
        <v>7275</v>
      </c>
      <c r="W12" s="92">
        <v>21251</v>
      </c>
      <c r="X12" s="92">
        <v>490</v>
      </c>
      <c r="Y12" s="92">
        <v>511</v>
      </c>
      <c r="Z12" s="92">
        <v>939</v>
      </c>
      <c r="AA12" s="92">
        <v>110</v>
      </c>
      <c r="AB12" s="92">
        <v>189</v>
      </c>
      <c r="AC12" s="92">
        <v>52003</v>
      </c>
      <c r="AD12" s="92">
        <v>186</v>
      </c>
      <c r="AE12" s="92">
        <v>3921</v>
      </c>
      <c r="AF12" s="92">
        <v>602</v>
      </c>
      <c r="AG12" s="92">
        <v>1685</v>
      </c>
      <c r="AH12" s="92">
        <v>161</v>
      </c>
      <c r="AI12" s="92">
        <v>678</v>
      </c>
      <c r="AJ12" s="92">
        <v>1907</v>
      </c>
      <c r="AK12" s="92">
        <v>0</v>
      </c>
      <c r="AL12" s="41">
        <v>701</v>
      </c>
      <c r="AM12" s="60">
        <v>371219</v>
      </c>
      <c r="AN12" s="64">
        <v>145</v>
      </c>
      <c r="AO12" s="92">
        <v>53433</v>
      </c>
      <c r="AP12" s="92">
        <v>0</v>
      </c>
      <c r="AQ12" s="92">
        <v>0</v>
      </c>
      <c r="AR12" s="92">
        <v>0</v>
      </c>
      <c r="AS12" s="92">
        <v>-4395</v>
      </c>
      <c r="AT12" s="41">
        <v>49183</v>
      </c>
      <c r="AU12" s="60">
        <v>420402</v>
      </c>
      <c r="AV12" s="60">
        <v>416406</v>
      </c>
      <c r="AW12" s="60">
        <v>465589</v>
      </c>
      <c r="AX12" s="60">
        <v>836808</v>
      </c>
      <c r="AY12" s="60">
        <v>-281191</v>
      </c>
      <c r="AZ12" s="60">
        <v>184398</v>
      </c>
      <c r="BA12" s="60">
        <v>555617</v>
      </c>
      <c r="BB12" s="31">
        <v>53433</v>
      </c>
    </row>
    <row r="13" spans="1:54" ht="15" customHeight="1" x14ac:dyDescent="0.15">
      <c r="A13" s="130">
        <v>25</v>
      </c>
      <c r="B13" s="42" t="s">
        <v>9</v>
      </c>
      <c r="C13" s="71">
        <v>347</v>
      </c>
      <c r="D13" s="93">
        <v>21</v>
      </c>
      <c r="E13" s="93">
        <v>1</v>
      </c>
      <c r="F13" s="93">
        <v>5</v>
      </c>
      <c r="G13" s="93">
        <v>1974</v>
      </c>
      <c r="H13" s="93">
        <v>20</v>
      </c>
      <c r="I13" s="93">
        <v>203</v>
      </c>
      <c r="J13" s="93">
        <v>1747</v>
      </c>
      <c r="K13" s="93">
        <v>50</v>
      </c>
      <c r="L13" s="93">
        <v>5526</v>
      </c>
      <c r="M13" s="93">
        <v>4888</v>
      </c>
      <c r="N13" s="93">
        <v>443</v>
      </c>
      <c r="O13" s="93">
        <v>180</v>
      </c>
      <c r="P13" s="93">
        <v>2718</v>
      </c>
      <c r="Q13" s="93">
        <v>5099</v>
      </c>
      <c r="R13" s="93">
        <v>191</v>
      </c>
      <c r="S13" s="93">
        <v>1134</v>
      </c>
      <c r="T13" s="93">
        <v>3413</v>
      </c>
      <c r="U13" s="93">
        <v>336</v>
      </c>
      <c r="V13" s="93">
        <v>25085</v>
      </c>
      <c r="W13" s="93">
        <v>13</v>
      </c>
      <c r="X13" s="93">
        <v>183</v>
      </c>
      <c r="Y13" s="93">
        <v>22</v>
      </c>
      <c r="Z13" s="93">
        <v>121</v>
      </c>
      <c r="AA13" s="93">
        <v>2</v>
      </c>
      <c r="AB13" s="93">
        <v>38</v>
      </c>
      <c r="AC13" s="93">
        <v>37</v>
      </c>
      <c r="AD13" s="93">
        <v>1</v>
      </c>
      <c r="AE13" s="93">
        <v>62</v>
      </c>
      <c r="AF13" s="93">
        <v>506</v>
      </c>
      <c r="AG13" s="93">
        <v>594</v>
      </c>
      <c r="AH13" s="93">
        <v>22</v>
      </c>
      <c r="AI13" s="93">
        <v>197</v>
      </c>
      <c r="AJ13" s="93">
        <v>523</v>
      </c>
      <c r="AK13" s="93">
        <v>57</v>
      </c>
      <c r="AL13" s="42">
        <v>171</v>
      </c>
      <c r="AM13" s="68">
        <v>55930</v>
      </c>
      <c r="AN13" s="71">
        <v>109</v>
      </c>
      <c r="AO13" s="93">
        <v>1012</v>
      </c>
      <c r="AP13" s="93">
        <v>0</v>
      </c>
      <c r="AQ13" s="93">
        <v>0</v>
      </c>
      <c r="AR13" s="93">
        <v>0</v>
      </c>
      <c r="AS13" s="93">
        <v>27</v>
      </c>
      <c r="AT13" s="42">
        <v>1148</v>
      </c>
      <c r="AU13" s="68">
        <v>57078</v>
      </c>
      <c r="AV13" s="68">
        <v>66406</v>
      </c>
      <c r="AW13" s="68">
        <v>67554</v>
      </c>
      <c r="AX13" s="68">
        <v>123484</v>
      </c>
      <c r="AY13" s="68">
        <v>-30705</v>
      </c>
      <c r="AZ13" s="68">
        <v>36849</v>
      </c>
      <c r="BA13" s="68">
        <v>92779</v>
      </c>
      <c r="BB13" s="31">
        <v>1012</v>
      </c>
    </row>
    <row r="14" spans="1:54" ht="15" customHeight="1" x14ac:dyDescent="0.15">
      <c r="A14" s="129">
        <v>26</v>
      </c>
      <c r="B14" s="41" t="s">
        <v>10</v>
      </c>
      <c r="C14" s="64">
        <v>5</v>
      </c>
      <c r="D14" s="92">
        <v>1</v>
      </c>
      <c r="E14" s="92">
        <v>17</v>
      </c>
      <c r="F14" s="92">
        <v>35</v>
      </c>
      <c r="G14" s="92">
        <v>0</v>
      </c>
      <c r="H14" s="92">
        <v>7</v>
      </c>
      <c r="I14" s="92">
        <v>365</v>
      </c>
      <c r="J14" s="92">
        <v>1</v>
      </c>
      <c r="K14" s="92">
        <v>0</v>
      </c>
      <c r="L14" s="92">
        <v>614</v>
      </c>
      <c r="M14" s="92">
        <v>708294</v>
      </c>
      <c r="N14" s="92">
        <v>138</v>
      </c>
      <c r="O14" s="92">
        <v>13179</v>
      </c>
      <c r="P14" s="92">
        <v>11518</v>
      </c>
      <c r="Q14" s="92">
        <v>178</v>
      </c>
      <c r="R14" s="92">
        <v>1348</v>
      </c>
      <c r="S14" s="92">
        <v>4097</v>
      </c>
      <c r="T14" s="92">
        <v>55592</v>
      </c>
      <c r="U14" s="92">
        <v>276</v>
      </c>
      <c r="V14" s="92">
        <v>10859</v>
      </c>
      <c r="W14" s="92">
        <v>0</v>
      </c>
      <c r="X14" s="92">
        <v>1</v>
      </c>
      <c r="Y14" s="92">
        <v>0</v>
      </c>
      <c r="Z14" s="92">
        <v>0</v>
      </c>
      <c r="AA14" s="92">
        <v>0</v>
      </c>
      <c r="AB14" s="92">
        <v>0</v>
      </c>
      <c r="AC14" s="92">
        <v>5</v>
      </c>
      <c r="AD14" s="92">
        <v>0</v>
      </c>
      <c r="AE14" s="92">
        <v>11</v>
      </c>
      <c r="AF14" s="92">
        <v>0</v>
      </c>
      <c r="AG14" s="92">
        <v>2</v>
      </c>
      <c r="AH14" s="92">
        <v>0</v>
      </c>
      <c r="AI14" s="92">
        <v>35</v>
      </c>
      <c r="AJ14" s="92">
        <v>7</v>
      </c>
      <c r="AK14" s="92">
        <v>0</v>
      </c>
      <c r="AL14" s="41">
        <v>176</v>
      </c>
      <c r="AM14" s="60">
        <v>806761</v>
      </c>
      <c r="AN14" s="64">
        <v>0</v>
      </c>
      <c r="AO14" s="92">
        <v>-315</v>
      </c>
      <c r="AP14" s="92">
        <v>0</v>
      </c>
      <c r="AQ14" s="92">
        <v>-244</v>
      </c>
      <c r="AR14" s="92">
        <v>-1364</v>
      </c>
      <c r="AS14" s="92">
        <v>9974</v>
      </c>
      <c r="AT14" s="41">
        <v>8051</v>
      </c>
      <c r="AU14" s="60">
        <v>814812</v>
      </c>
      <c r="AV14" s="60">
        <v>765447</v>
      </c>
      <c r="AW14" s="60">
        <v>773498</v>
      </c>
      <c r="AX14" s="60">
        <v>1580259</v>
      </c>
      <c r="AY14" s="60">
        <v>-186432</v>
      </c>
      <c r="AZ14" s="60">
        <v>587066</v>
      </c>
      <c r="BA14" s="60">
        <v>1393827</v>
      </c>
      <c r="BB14" s="31">
        <v>-315</v>
      </c>
    </row>
    <row r="15" spans="1:54" ht="15" customHeight="1" x14ac:dyDescent="0.15">
      <c r="A15" s="129">
        <v>27</v>
      </c>
      <c r="B15" s="41" t="s">
        <v>11</v>
      </c>
      <c r="C15" s="64">
        <v>0</v>
      </c>
      <c r="D15" s="92">
        <v>0</v>
      </c>
      <c r="E15" s="92">
        <v>0</v>
      </c>
      <c r="F15" s="92">
        <v>21</v>
      </c>
      <c r="G15" s="92">
        <v>299</v>
      </c>
      <c r="H15" s="92">
        <v>0</v>
      </c>
      <c r="I15" s="92">
        <v>109</v>
      </c>
      <c r="J15" s="92">
        <v>1372</v>
      </c>
      <c r="K15" s="92">
        <v>6</v>
      </c>
      <c r="L15" s="92">
        <v>929</v>
      </c>
      <c r="M15" s="92">
        <v>2411</v>
      </c>
      <c r="N15" s="92">
        <v>42110</v>
      </c>
      <c r="O15" s="92">
        <v>2733</v>
      </c>
      <c r="P15" s="92">
        <v>5460</v>
      </c>
      <c r="Q15" s="92">
        <v>8379</v>
      </c>
      <c r="R15" s="92">
        <v>1495</v>
      </c>
      <c r="S15" s="92">
        <v>9519</v>
      </c>
      <c r="T15" s="92">
        <v>10871</v>
      </c>
      <c r="U15" s="92">
        <v>345</v>
      </c>
      <c r="V15" s="92">
        <v>4454</v>
      </c>
      <c r="W15" s="92">
        <v>80</v>
      </c>
      <c r="X15" s="92">
        <v>10</v>
      </c>
      <c r="Y15" s="92">
        <v>0</v>
      </c>
      <c r="Z15" s="92">
        <v>7</v>
      </c>
      <c r="AA15" s="92">
        <v>0</v>
      </c>
      <c r="AB15" s="92">
        <v>0</v>
      </c>
      <c r="AC15" s="92">
        <v>20</v>
      </c>
      <c r="AD15" s="92">
        <v>21</v>
      </c>
      <c r="AE15" s="92">
        <v>74</v>
      </c>
      <c r="AF15" s="92">
        <v>5</v>
      </c>
      <c r="AG15" s="92">
        <v>899</v>
      </c>
      <c r="AH15" s="92">
        <v>10</v>
      </c>
      <c r="AI15" s="92">
        <v>109</v>
      </c>
      <c r="AJ15" s="92">
        <v>136</v>
      </c>
      <c r="AK15" s="92">
        <v>11</v>
      </c>
      <c r="AL15" s="41">
        <v>138</v>
      </c>
      <c r="AM15" s="60">
        <v>92033</v>
      </c>
      <c r="AN15" s="64">
        <v>12</v>
      </c>
      <c r="AO15" s="92">
        <v>-1</v>
      </c>
      <c r="AP15" s="92">
        <v>0</v>
      </c>
      <c r="AQ15" s="92">
        <v>0</v>
      </c>
      <c r="AR15" s="92">
        <v>-1663</v>
      </c>
      <c r="AS15" s="92">
        <v>-2011</v>
      </c>
      <c r="AT15" s="41">
        <v>-3663</v>
      </c>
      <c r="AU15" s="60">
        <v>88370</v>
      </c>
      <c r="AV15" s="60">
        <v>490930</v>
      </c>
      <c r="AW15" s="60">
        <v>487267</v>
      </c>
      <c r="AX15" s="60">
        <v>579300</v>
      </c>
      <c r="AY15" s="60">
        <v>-70020</v>
      </c>
      <c r="AZ15" s="60">
        <v>417247</v>
      </c>
      <c r="BA15" s="60">
        <v>509280</v>
      </c>
      <c r="BB15" s="31">
        <v>-1</v>
      </c>
    </row>
    <row r="16" spans="1:54" ht="15" customHeight="1" x14ac:dyDescent="0.15">
      <c r="A16" s="129">
        <v>28</v>
      </c>
      <c r="B16" s="41" t="s">
        <v>12</v>
      </c>
      <c r="C16" s="64">
        <v>187</v>
      </c>
      <c r="D16" s="92">
        <v>16</v>
      </c>
      <c r="E16" s="92">
        <v>82</v>
      </c>
      <c r="F16" s="92">
        <v>391</v>
      </c>
      <c r="G16" s="92">
        <v>6022</v>
      </c>
      <c r="H16" s="92">
        <v>36</v>
      </c>
      <c r="I16" s="92">
        <v>752</v>
      </c>
      <c r="J16" s="92">
        <v>1904</v>
      </c>
      <c r="K16" s="92">
        <v>328</v>
      </c>
      <c r="L16" s="92">
        <v>731</v>
      </c>
      <c r="M16" s="92">
        <v>121</v>
      </c>
      <c r="N16" s="92">
        <v>157</v>
      </c>
      <c r="O16" s="92">
        <v>3037</v>
      </c>
      <c r="P16" s="92">
        <v>5014</v>
      </c>
      <c r="Q16" s="92">
        <v>2922</v>
      </c>
      <c r="R16" s="92">
        <v>995</v>
      </c>
      <c r="S16" s="92">
        <v>5422</v>
      </c>
      <c r="T16" s="92">
        <v>10528</v>
      </c>
      <c r="U16" s="92">
        <v>869</v>
      </c>
      <c r="V16" s="92">
        <v>42066</v>
      </c>
      <c r="W16" s="92">
        <v>116</v>
      </c>
      <c r="X16" s="92">
        <v>30</v>
      </c>
      <c r="Y16" s="92">
        <v>7</v>
      </c>
      <c r="Z16" s="92">
        <v>1622</v>
      </c>
      <c r="AA16" s="92">
        <v>27</v>
      </c>
      <c r="AB16" s="92">
        <v>174</v>
      </c>
      <c r="AC16" s="92">
        <v>828</v>
      </c>
      <c r="AD16" s="92">
        <v>111</v>
      </c>
      <c r="AE16" s="92">
        <v>1613</v>
      </c>
      <c r="AF16" s="92">
        <v>41</v>
      </c>
      <c r="AG16" s="92">
        <v>252</v>
      </c>
      <c r="AH16" s="92">
        <v>113</v>
      </c>
      <c r="AI16" s="92">
        <v>333</v>
      </c>
      <c r="AJ16" s="92">
        <v>773</v>
      </c>
      <c r="AK16" s="92">
        <v>4</v>
      </c>
      <c r="AL16" s="41">
        <v>210</v>
      </c>
      <c r="AM16" s="60">
        <v>87834</v>
      </c>
      <c r="AN16" s="64">
        <v>276</v>
      </c>
      <c r="AO16" s="92">
        <v>1999</v>
      </c>
      <c r="AP16" s="92">
        <v>2</v>
      </c>
      <c r="AQ16" s="92">
        <v>149</v>
      </c>
      <c r="AR16" s="92">
        <v>4488</v>
      </c>
      <c r="AS16" s="92">
        <v>-1139</v>
      </c>
      <c r="AT16" s="41">
        <v>5775</v>
      </c>
      <c r="AU16" s="60">
        <v>93609</v>
      </c>
      <c r="AV16" s="60">
        <v>26710</v>
      </c>
      <c r="AW16" s="60">
        <v>32485</v>
      </c>
      <c r="AX16" s="60">
        <v>120319</v>
      </c>
      <c r="AY16" s="60">
        <v>-68793</v>
      </c>
      <c r="AZ16" s="60">
        <v>-36308</v>
      </c>
      <c r="BA16" s="60">
        <v>51526</v>
      </c>
      <c r="BB16" s="31">
        <v>1999</v>
      </c>
    </row>
    <row r="17" spans="1:54" ht="15" customHeight="1" x14ac:dyDescent="0.15">
      <c r="A17" s="129">
        <v>29</v>
      </c>
      <c r="B17" s="41" t="s">
        <v>13</v>
      </c>
      <c r="C17" s="64">
        <v>40</v>
      </c>
      <c r="D17" s="92">
        <v>10</v>
      </c>
      <c r="E17" s="92">
        <v>1</v>
      </c>
      <c r="F17" s="92">
        <v>80</v>
      </c>
      <c r="G17" s="92">
        <v>0</v>
      </c>
      <c r="H17" s="92">
        <v>0</v>
      </c>
      <c r="I17" s="92">
        <v>132</v>
      </c>
      <c r="J17" s="92">
        <v>4</v>
      </c>
      <c r="K17" s="92">
        <v>6</v>
      </c>
      <c r="L17" s="92">
        <v>412</v>
      </c>
      <c r="M17" s="92">
        <v>24</v>
      </c>
      <c r="N17" s="92">
        <v>3</v>
      </c>
      <c r="O17" s="92">
        <v>126</v>
      </c>
      <c r="P17" s="92">
        <v>44338</v>
      </c>
      <c r="Q17" s="92">
        <v>1263</v>
      </c>
      <c r="R17" s="92">
        <v>371</v>
      </c>
      <c r="S17" s="92">
        <v>2131</v>
      </c>
      <c r="T17" s="92">
        <v>8858</v>
      </c>
      <c r="U17" s="92">
        <v>250</v>
      </c>
      <c r="V17" s="92">
        <v>3151</v>
      </c>
      <c r="W17" s="92">
        <v>0</v>
      </c>
      <c r="X17" s="92">
        <v>451</v>
      </c>
      <c r="Y17" s="92">
        <v>1</v>
      </c>
      <c r="Z17" s="92">
        <v>594</v>
      </c>
      <c r="AA17" s="92">
        <v>2</v>
      </c>
      <c r="AB17" s="92">
        <v>0</v>
      </c>
      <c r="AC17" s="92">
        <v>73</v>
      </c>
      <c r="AD17" s="92">
        <v>18</v>
      </c>
      <c r="AE17" s="92">
        <v>1296</v>
      </c>
      <c r="AF17" s="92">
        <v>0</v>
      </c>
      <c r="AG17" s="92">
        <v>7644</v>
      </c>
      <c r="AH17" s="92">
        <v>0</v>
      </c>
      <c r="AI17" s="92">
        <v>6429</v>
      </c>
      <c r="AJ17" s="92">
        <v>357</v>
      </c>
      <c r="AK17" s="92">
        <v>280</v>
      </c>
      <c r="AL17" s="41">
        <v>0</v>
      </c>
      <c r="AM17" s="60">
        <v>78345</v>
      </c>
      <c r="AN17" s="64">
        <v>22</v>
      </c>
      <c r="AO17" s="92">
        <v>739</v>
      </c>
      <c r="AP17" s="92">
        <v>1</v>
      </c>
      <c r="AQ17" s="92">
        <v>6495</v>
      </c>
      <c r="AR17" s="92">
        <v>209747</v>
      </c>
      <c r="AS17" s="92">
        <v>2647</v>
      </c>
      <c r="AT17" s="41">
        <v>219651</v>
      </c>
      <c r="AU17" s="60">
        <v>297996</v>
      </c>
      <c r="AV17" s="60">
        <v>204624</v>
      </c>
      <c r="AW17" s="60">
        <v>424275</v>
      </c>
      <c r="AX17" s="60">
        <v>502620</v>
      </c>
      <c r="AY17" s="60">
        <v>-263317</v>
      </c>
      <c r="AZ17" s="60">
        <v>160958</v>
      </c>
      <c r="BA17" s="60">
        <v>239303</v>
      </c>
      <c r="BB17" s="31">
        <v>739</v>
      </c>
    </row>
    <row r="18" spans="1:54" ht="15" customHeight="1" x14ac:dyDescent="0.15">
      <c r="A18" s="130">
        <v>32</v>
      </c>
      <c r="B18" s="42" t="s">
        <v>16</v>
      </c>
      <c r="C18" s="71">
        <v>0</v>
      </c>
      <c r="D18" s="93">
        <v>0</v>
      </c>
      <c r="E18" s="93">
        <v>0</v>
      </c>
      <c r="F18" s="93">
        <v>2</v>
      </c>
      <c r="G18" s="93">
        <v>0</v>
      </c>
      <c r="H18" s="93">
        <v>0</v>
      </c>
      <c r="I18" s="93">
        <v>0</v>
      </c>
      <c r="J18" s="93">
        <v>1</v>
      </c>
      <c r="K18" s="93">
        <v>0</v>
      </c>
      <c r="L18" s="93">
        <v>0</v>
      </c>
      <c r="M18" s="93">
        <v>1</v>
      </c>
      <c r="N18" s="93">
        <v>22</v>
      </c>
      <c r="O18" s="93">
        <v>57</v>
      </c>
      <c r="P18" s="93">
        <v>19111</v>
      </c>
      <c r="Q18" s="93">
        <v>51800</v>
      </c>
      <c r="R18" s="93">
        <v>4324</v>
      </c>
      <c r="S18" s="93">
        <v>57194</v>
      </c>
      <c r="T18" s="93">
        <v>4305</v>
      </c>
      <c r="U18" s="93">
        <v>17</v>
      </c>
      <c r="V18" s="93">
        <v>137</v>
      </c>
      <c r="W18" s="93">
        <v>2</v>
      </c>
      <c r="X18" s="93">
        <v>1</v>
      </c>
      <c r="Y18" s="93">
        <v>0</v>
      </c>
      <c r="Z18" s="93">
        <v>15</v>
      </c>
      <c r="AA18" s="93">
        <v>10</v>
      </c>
      <c r="AB18" s="93">
        <v>0</v>
      </c>
      <c r="AC18" s="93">
        <v>1</v>
      </c>
      <c r="AD18" s="93">
        <v>194</v>
      </c>
      <c r="AE18" s="93">
        <v>809</v>
      </c>
      <c r="AF18" s="93">
        <v>121</v>
      </c>
      <c r="AG18" s="93">
        <v>4</v>
      </c>
      <c r="AH18" s="93">
        <v>0</v>
      </c>
      <c r="AI18" s="93">
        <v>3175</v>
      </c>
      <c r="AJ18" s="93">
        <v>2</v>
      </c>
      <c r="AK18" s="93">
        <v>408</v>
      </c>
      <c r="AL18" s="42">
        <v>0</v>
      </c>
      <c r="AM18" s="68">
        <v>141713</v>
      </c>
      <c r="AN18" s="71">
        <v>5</v>
      </c>
      <c r="AO18" s="93">
        <v>747</v>
      </c>
      <c r="AP18" s="93">
        <v>0</v>
      </c>
      <c r="AQ18" s="93">
        <v>0</v>
      </c>
      <c r="AR18" s="93">
        <v>0</v>
      </c>
      <c r="AS18" s="93">
        <v>-5456</v>
      </c>
      <c r="AT18" s="42">
        <v>-4704</v>
      </c>
      <c r="AU18" s="68">
        <v>137009</v>
      </c>
      <c r="AV18" s="68">
        <v>198209</v>
      </c>
      <c r="AW18" s="68">
        <v>193505</v>
      </c>
      <c r="AX18" s="68">
        <v>335218</v>
      </c>
      <c r="AY18" s="68">
        <v>-122015</v>
      </c>
      <c r="AZ18" s="68">
        <v>71490</v>
      </c>
      <c r="BA18" s="68">
        <v>213203</v>
      </c>
      <c r="BB18" s="31">
        <v>747</v>
      </c>
    </row>
    <row r="19" spans="1:54" ht="15" customHeight="1" x14ac:dyDescent="0.15">
      <c r="A19" s="129">
        <v>33</v>
      </c>
      <c r="B19" s="41" t="s">
        <v>14</v>
      </c>
      <c r="C19" s="64">
        <v>5</v>
      </c>
      <c r="D19" s="92">
        <v>0</v>
      </c>
      <c r="E19" s="92">
        <v>34</v>
      </c>
      <c r="F19" s="92">
        <v>32</v>
      </c>
      <c r="G19" s="92">
        <v>0</v>
      </c>
      <c r="H19" s="92">
        <v>0</v>
      </c>
      <c r="I19" s="92">
        <v>12</v>
      </c>
      <c r="J19" s="92">
        <v>0</v>
      </c>
      <c r="K19" s="92">
        <v>0</v>
      </c>
      <c r="L19" s="92">
        <v>5</v>
      </c>
      <c r="M19" s="92">
        <v>0</v>
      </c>
      <c r="N19" s="92">
        <v>2</v>
      </c>
      <c r="O19" s="92">
        <v>26</v>
      </c>
      <c r="P19" s="92">
        <v>4777</v>
      </c>
      <c r="Q19" s="92">
        <v>4341</v>
      </c>
      <c r="R19" s="92">
        <v>4215</v>
      </c>
      <c r="S19" s="92">
        <v>4125</v>
      </c>
      <c r="T19" s="92">
        <v>15840</v>
      </c>
      <c r="U19" s="92">
        <v>10</v>
      </c>
      <c r="V19" s="92">
        <v>3717</v>
      </c>
      <c r="W19" s="92">
        <v>1</v>
      </c>
      <c r="X19" s="92">
        <v>8</v>
      </c>
      <c r="Y19" s="92">
        <v>0</v>
      </c>
      <c r="Z19" s="92">
        <v>123</v>
      </c>
      <c r="AA19" s="92">
        <v>1</v>
      </c>
      <c r="AB19" s="92">
        <v>6</v>
      </c>
      <c r="AC19" s="92">
        <v>97</v>
      </c>
      <c r="AD19" s="92">
        <v>29</v>
      </c>
      <c r="AE19" s="92">
        <v>673</v>
      </c>
      <c r="AF19" s="92">
        <v>175</v>
      </c>
      <c r="AG19" s="92">
        <v>52</v>
      </c>
      <c r="AH19" s="92">
        <v>0</v>
      </c>
      <c r="AI19" s="92">
        <v>1817</v>
      </c>
      <c r="AJ19" s="92">
        <v>67</v>
      </c>
      <c r="AK19" s="92">
        <v>0</v>
      </c>
      <c r="AL19" s="41">
        <v>42</v>
      </c>
      <c r="AM19" s="60">
        <v>40232</v>
      </c>
      <c r="AN19" s="64">
        <v>608</v>
      </c>
      <c r="AO19" s="92">
        <v>22390</v>
      </c>
      <c r="AP19" s="92">
        <v>0</v>
      </c>
      <c r="AQ19" s="92">
        <v>2951</v>
      </c>
      <c r="AR19" s="92">
        <v>58518</v>
      </c>
      <c r="AS19" s="92">
        <v>2067</v>
      </c>
      <c r="AT19" s="41">
        <v>86534</v>
      </c>
      <c r="AU19" s="60">
        <v>126766</v>
      </c>
      <c r="AV19" s="60">
        <v>24406</v>
      </c>
      <c r="AW19" s="60">
        <v>110940</v>
      </c>
      <c r="AX19" s="60">
        <v>151172</v>
      </c>
      <c r="AY19" s="60">
        <v>-118439</v>
      </c>
      <c r="AZ19" s="60">
        <v>-7499</v>
      </c>
      <c r="BA19" s="60">
        <v>32733</v>
      </c>
      <c r="BB19" s="31">
        <v>22390</v>
      </c>
    </row>
    <row r="20" spans="1:54" ht="15" customHeight="1" x14ac:dyDescent="0.15">
      <c r="A20" s="129">
        <v>34</v>
      </c>
      <c r="B20" s="41" t="s">
        <v>15</v>
      </c>
      <c r="C20" s="64">
        <v>0</v>
      </c>
      <c r="D20" s="92">
        <v>5</v>
      </c>
      <c r="E20" s="92">
        <v>1</v>
      </c>
      <c r="F20" s="92">
        <v>0</v>
      </c>
      <c r="G20" s="92">
        <v>12</v>
      </c>
      <c r="H20" s="92">
        <v>0</v>
      </c>
      <c r="I20" s="92">
        <v>0</v>
      </c>
      <c r="J20" s="92">
        <v>9</v>
      </c>
      <c r="K20" s="92">
        <v>1</v>
      </c>
      <c r="L20" s="92">
        <v>1</v>
      </c>
      <c r="M20" s="92">
        <v>0</v>
      </c>
      <c r="N20" s="92">
        <v>0</v>
      </c>
      <c r="O20" s="92">
        <v>3</v>
      </c>
      <c r="P20" s="92">
        <v>178</v>
      </c>
      <c r="Q20" s="92">
        <v>26</v>
      </c>
      <c r="R20" s="92">
        <v>1</v>
      </c>
      <c r="S20" s="92">
        <v>6697</v>
      </c>
      <c r="T20" s="92">
        <v>5620</v>
      </c>
      <c r="U20" s="92">
        <v>2</v>
      </c>
      <c r="V20" s="92">
        <v>772</v>
      </c>
      <c r="W20" s="92">
        <v>5</v>
      </c>
      <c r="X20" s="92">
        <v>0</v>
      </c>
      <c r="Y20" s="92">
        <v>1</v>
      </c>
      <c r="Z20" s="92">
        <v>177</v>
      </c>
      <c r="AA20" s="92">
        <v>32</v>
      </c>
      <c r="AB20" s="92">
        <v>30</v>
      </c>
      <c r="AC20" s="92">
        <v>50</v>
      </c>
      <c r="AD20" s="92">
        <v>39</v>
      </c>
      <c r="AE20" s="92">
        <v>614</v>
      </c>
      <c r="AF20" s="92">
        <v>13</v>
      </c>
      <c r="AG20" s="92">
        <v>22</v>
      </c>
      <c r="AH20" s="92">
        <v>4</v>
      </c>
      <c r="AI20" s="92">
        <v>431</v>
      </c>
      <c r="AJ20" s="92">
        <v>53</v>
      </c>
      <c r="AK20" s="92">
        <v>0</v>
      </c>
      <c r="AL20" s="41">
        <v>0</v>
      </c>
      <c r="AM20" s="60">
        <v>14799</v>
      </c>
      <c r="AN20" s="64">
        <v>343</v>
      </c>
      <c r="AO20" s="92">
        <v>20668</v>
      </c>
      <c r="AP20" s="92">
        <v>0</v>
      </c>
      <c r="AQ20" s="92">
        <v>8341</v>
      </c>
      <c r="AR20" s="92">
        <v>20938</v>
      </c>
      <c r="AS20" s="92">
        <v>-289</v>
      </c>
      <c r="AT20" s="41">
        <v>50001</v>
      </c>
      <c r="AU20" s="60">
        <v>64800</v>
      </c>
      <c r="AV20" s="60">
        <v>203591</v>
      </c>
      <c r="AW20" s="60">
        <v>253592</v>
      </c>
      <c r="AX20" s="60">
        <v>268391</v>
      </c>
      <c r="AY20" s="60">
        <v>-60820</v>
      </c>
      <c r="AZ20" s="60">
        <v>192772</v>
      </c>
      <c r="BA20" s="60">
        <v>207571</v>
      </c>
      <c r="BB20" s="31">
        <v>20668</v>
      </c>
    </row>
    <row r="21" spans="1:54" ht="15" customHeight="1" x14ac:dyDescent="0.15">
      <c r="A21" s="129">
        <v>35</v>
      </c>
      <c r="B21" s="41" t="s">
        <v>17</v>
      </c>
      <c r="C21" s="64">
        <v>0</v>
      </c>
      <c r="D21" s="92">
        <v>0</v>
      </c>
      <c r="E21" s="92">
        <v>1478</v>
      </c>
      <c r="F21" s="92">
        <v>0</v>
      </c>
      <c r="G21" s="92">
        <v>0</v>
      </c>
      <c r="H21" s="92">
        <v>0</v>
      </c>
      <c r="I21" s="92">
        <v>0</v>
      </c>
      <c r="J21" s="92">
        <v>0</v>
      </c>
      <c r="K21" s="92">
        <v>0</v>
      </c>
      <c r="L21" s="92">
        <v>0</v>
      </c>
      <c r="M21" s="92">
        <v>0</v>
      </c>
      <c r="N21" s="92">
        <v>0</v>
      </c>
      <c r="O21" s="92">
        <v>0</v>
      </c>
      <c r="P21" s="92">
        <v>2</v>
      </c>
      <c r="Q21" s="92">
        <v>0</v>
      </c>
      <c r="R21" s="92">
        <v>0</v>
      </c>
      <c r="S21" s="92">
        <v>0</v>
      </c>
      <c r="T21" s="92">
        <v>256250</v>
      </c>
      <c r="U21" s="92">
        <v>0</v>
      </c>
      <c r="V21" s="92">
        <v>0</v>
      </c>
      <c r="W21" s="92">
        <v>0</v>
      </c>
      <c r="X21" s="92">
        <v>0</v>
      </c>
      <c r="Y21" s="92">
        <v>0</v>
      </c>
      <c r="Z21" s="92">
        <v>0</v>
      </c>
      <c r="AA21" s="92">
        <v>0</v>
      </c>
      <c r="AB21" s="92">
        <v>0</v>
      </c>
      <c r="AC21" s="92">
        <v>6484</v>
      </c>
      <c r="AD21" s="92">
        <v>0</v>
      </c>
      <c r="AE21" s="92">
        <v>1985</v>
      </c>
      <c r="AF21" s="92">
        <v>22</v>
      </c>
      <c r="AG21" s="92">
        <v>0</v>
      </c>
      <c r="AH21" s="92">
        <v>0</v>
      </c>
      <c r="AI21" s="92">
        <v>7562</v>
      </c>
      <c r="AJ21" s="92">
        <v>5</v>
      </c>
      <c r="AK21" s="92">
        <v>0</v>
      </c>
      <c r="AL21" s="41">
        <v>0</v>
      </c>
      <c r="AM21" s="60">
        <v>273788</v>
      </c>
      <c r="AN21" s="64">
        <v>0</v>
      </c>
      <c r="AO21" s="92">
        <v>48962</v>
      </c>
      <c r="AP21" s="92">
        <v>0</v>
      </c>
      <c r="AQ21" s="92">
        <v>7941</v>
      </c>
      <c r="AR21" s="92">
        <v>45616</v>
      </c>
      <c r="AS21" s="92">
        <v>16396</v>
      </c>
      <c r="AT21" s="41">
        <v>118915</v>
      </c>
      <c r="AU21" s="60">
        <v>392703</v>
      </c>
      <c r="AV21" s="60">
        <v>503769</v>
      </c>
      <c r="AW21" s="60">
        <v>622684</v>
      </c>
      <c r="AX21" s="60">
        <v>896472</v>
      </c>
      <c r="AY21" s="60">
        <v>-280874</v>
      </c>
      <c r="AZ21" s="60">
        <v>341810</v>
      </c>
      <c r="BA21" s="60">
        <v>615598</v>
      </c>
      <c r="BB21" s="31">
        <v>48962</v>
      </c>
    </row>
    <row r="22" spans="1:54" ht="15" customHeight="1" x14ac:dyDescent="0.15">
      <c r="A22" s="129">
        <v>39</v>
      </c>
      <c r="B22" s="41" t="s">
        <v>18</v>
      </c>
      <c r="C22" s="64">
        <v>1311</v>
      </c>
      <c r="D22" s="92">
        <v>573</v>
      </c>
      <c r="E22" s="92">
        <v>753</v>
      </c>
      <c r="F22" s="92">
        <v>260</v>
      </c>
      <c r="G22" s="92">
        <v>7660</v>
      </c>
      <c r="H22" s="92">
        <v>549</v>
      </c>
      <c r="I22" s="92">
        <v>2507</v>
      </c>
      <c r="J22" s="92">
        <v>4861</v>
      </c>
      <c r="K22" s="92">
        <v>1710</v>
      </c>
      <c r="L22" s="92">
        <v>1534</v>
      </c>
      <c r="M22" s="92">
        <v>14716</v>
      </c>
      <c r="N22" s="92">
        <v>9998</v>
      </c>
      <c r="O22" s="92">
        <v>293</v>
      </c>
      <c r="P22" s="92">
        <v>10661</v>
      </c>
      <c r="Q22" s="92">
        <v>7593</v>
      </c>
      <c r="R22" s="92">
        <v>1867</v>
      </c>
      <c r="S22" s="92">
        <v>9649</v>
      </c>
      <c r="T22" s="92">
        <v>20448</v>
      </c>
      <c r="U22" s="92">
        <v>21306</v>
      </c>
      <c r="V22" s="92">
        <v>7746</v>
      </c>
      <c r="W22" s="92">
        <v>3302</v>
      </c>
      <c r="X22" s="92">
        <v>1682</v>
      </c>
      <c r="Y22" s="92">
        <v>777</v>
      </c>
      <c r="Z22" s="92">
        <v>6791</v>
      </c>
      <c r="AA22" s="92">
        <v>4467</v>
      </c>
      <c r="AB22" s="92">
        <v>356</v>
      </c>
      <c r="AC22" s="92">
        <v>2590</v>
      </c>
      <c r="AD22" s="92">
        <v>4810</v>
      </c>
      <c r="AE22" s="92">
        <v>3927</v>
      </c>
      <c r="AF22" s="92">
        <v>3555</v>
      </c>
      <c r="AG22" s="92">
        <v>5058</v>
      </c>
      <c r="AH22" s="92">
        <v>2528</v>
      </c>
      <c r="AI22" s="92">
        <v>5478</v>
      </c>
      <c r="AJ22" s="92">
        <v>3531</v>
      </c>
      <c r="AK22" s="92">
        <v>2199</v>
      </c>
      <c r="AL22" s="41">
        <v>204</v>
      </c>
      <c r="AM22" s="60">
        <v>177250</v>
      </c>
      <c r="AN22" s="64">
        <v>2249</v>
      </c>
      <c r="AO22" s="92">
        <v>35174</v>
      </c>
      <c r="AP22" s="92">
        <v>12</v>
      </c>
      <c r="AQ22" s="92">
        <v>1040</v>
      </c>
      <c r="AR22" s="92">
        <v>9134</v>
      </c>
      <c r="AS22" s="92">
        <v>-357</v>
      </c>
      <c r="AT22" s="41">
        <v>47252</v>
      </c>
      <c r="AU22" s="60">
        <v>224502</v>
      </c>
      <c r="AV22" s="60">
        <v>79381</v>
      </c>
      <c r="AW22" s="60">
        <v>126633</v>
      </c>
      <c r="AX22" s="60">
        <v>303883</v>
      </c>
      <c r="AY22" s="60">
        <v>-170001</v>
      </c>
      <c r="AZ22" s="60">
        <v>-43368</v>
      </c>
      <c r="BA22" s="60">
        <v>133882</v>
      </c>
      <c r="BB22" s="31">
        <v>35174</v>
      </c>
    </row>
    <row r="23" spans="1:54" ht="15" customHeight="1" x14ac:dyDescent="0.15">
      <c r="A23" s="130">
        <v>41</v>
      </c>
      <c r="B23" s="42" t="s">
        <v>19</v>
      </c>
      <c r="C23" s="71">
        <v>402</v>
      </c>
      <c r="D23" s="93">
        <v>42</v>
      </c>
      <c r="E23" s="93">
        <v>57</v>
      </c>
      <c r="F23" s="93">
        <v>71</v>
      </c>
      <c r="G23" s="93">
        <v>150</v>
      </c>
      <c r="H23" s="93">
        <v>37</v>
      </c>
      <c r="I23" s="93">
        <v>247</v>
      </c>
      <c r="J23" s="93">
        <v>1924</v>
      </c>
      <c r="K23" s="93">
        <v>203</v>
      </c>
      <c r="L23" s="93">
        <v>552</v>
      </c>
      <c r="M23" s="93">
        <v>4670</v>
      </c>
      <c r="N23" s="93">
        <v>1459</v>
      </c>
      <c r="O23" s="93">
        <v>177</v>
      </c>
      <c r="P23" s="93">
        <v>260</v>
      </c>
      <c r="Q23" s="93">
        <v>307</v>
      </c>
      <c r="R23" s="93">
        <v>52</v>
      </c>
      <c r="S23" s="93">
        <v>67</v>
      </c>
      <c r="T23" s="93">
        <v>340</v>
      </c>
      <c r="U23" s="93">
        <v>295</v>
      </c>
      <c r="V23" s="93">
        <v>275</v>
      </c>
      <c r="W23" s="93">
        <v>4555</v>
      </c>
      <c r="X23" s="93">
        <v>1165</v>
      </c>
      <c r="Y23" s="93">
        <v>126</v>
      </c>
      <c r="Z23" s="93">
        <v>1702</v>
      </c>
      <c r="AA23" s="93">
        <v>628</v>
      </c>
      <c r="AB23" s="93">
        <v>4919</v>
      </c>
      <c r="AC23" s="93">
        <v>2599</v>
      </c>
      <c r="AD23" s="93">
        <v>1009</v>
      </c>
      <c r="AE23" s="93">
        <v>2982</v>
      </c>
      <c r="AF23" s="93">
        <v>1395</v>
      </c>
      <c r="AG23" s="93">
        <v>1747</v>
      </c>
      <c r="AH23" s="93">
        <v>79</v>
      </c>
      <c r="AI23" s="93">
        <v>376</v>
      </c>
      <c r="AJ23" s="93">
        <v>790</v>
      </c>
      <c r="AK23" s="93">
        <v>0</v>
      </c>
      <c r="AL23" s="42">
        <v>0</v>
      </c>
      <c r="AM23" s="68">
        <v>35659</v>
      </c>
      <c r="AN23" s="71">
        <v>0</v>
      </c>
      <c r="AO23" s="93">
        <v>0</v>
      </c>
      <c r="AP23" s="93">
        <v>0</v>
      </c>
      <c r="AQ23" s="93">
        <v>196632</v>
      </c>
      <c r="AR23" s="93">
        <v>262719</v>
      </c>
      <c r="AS23" s="93">
        <v>0</v>
      </c>
      <c r="AT23" s="42">
        <v>459351</v>
      </c>
      <c r="AU23" s="68">
        <v>495010</v>
      </c>
      <c r="AV23" s="68">
        <v>220</v>
      </c>
      <c r="AW23" s="68">
        <v>459571</v>
      </c>
      <c r="AX23" s="68">
        <v>495230</v>
      </c>
      <c r="AY23" s="68">
        <v>-23470</v>
      </c>
      <c r="AZ23" s="68">
        <v>436101</v>
      </c>
      <c r="BA23" s="68">
        <v>471760</v>
      </c>
      <c r="BB23" s="31">
        <v>0</v>
      </c>
    </row>
    <row r="24" spans="1:54" ht="15" customHeight="1" x14ac:dyDescent="0.15">
      <c r="A24" s="129">
        <v>46</v>
      </c>
      <c r="B24" s="41" t="s">
        <v>20</v>
      </c>
      <c r="C24" s="64">
        <v>1390</v>
      </c>
      <c r="D24" s="92">
        <v>213</v>
      </c>
      <c r="E24" s="92">
        <v>337</v>
      </c>
      <c r="F24" s="92">
        <v>1309</v>
      </c>
      <c r="G24" s="92">
        <v>3288</v>
      </c>
      <c r="H24" s="92">
        <v>511</v>
      </c>
      <c r="I24" s="92">
        <v>3968</v>
      </c>
      <c r="J24" s="92">
        <v>20011</v>
      </c>
      <c r="K24" s="92">
        <v>4185</v>
      </c>
      <c r="L24" s="92">
        <v>8236</v>
      </c>
      <c r="M24" s="92">
        <v>34683</v>
      </c>
      <c r="N24" s="92">
        <v>17782</v>
      </c>
      <c r="O24" s="92">
        <v>1072</v>
      </c>
      <c r="P24" s="92">
        <v>3280</v>
      </c>
      <c r="Q24" s="92">
        <v>7350</v>
      </c>
      <c r="R24" s="92">
        <v>277</v>
      </c>
      <c r="S24" s="92">
        <v>1282</v>
      </c>
      <c r="T24" s="92">
        <v>7410</v>
      </c>
      <c r="U24" s="92">
        <v>3903</v>
      </c>
      <c r="V24" s="92">
        <v>1491</v>
      </c>
      <c r="W24" s="92">
        <v>31011</v>
      </c>
      <c r="X24" s="92">
        <v>1774</v>
      </c>
      <c r="Y24" s="92">
        <v>3274</v>
      </c>
      <c r="Z24" s="92">
        <v>13990</v>
      </c>
      <c r="AA24" s="92">
        <v>1293</v>
      </c>
      <c r="AB24" s="92">
        <v>1758</v>
      </c>
      <c r="AC24" s="92">
        <v>4524</v>
      </c>
      <c r="AD24" s="92">
        <v>1713</v>
      </c>
      <c r="AE24" s="92">
        <v>4384</v>
      </c>
      <c r="AF24" s="92">
        <v>7378</v>
      </c>
      <c r="AG24" s="92">
        <v>9996</v>
      </c>
      <c r="AH24" s="92">
        <v>212</v>
      </c>
      <c r="AI24" s="92">
        <v>1700</v>
      </c>
      <c r="AJ24" s="92">
        <v>15118</v>
      </c>
      <c r="AK24" s="92">
        <v>0</v>
      </c>
      <c r="AL24" s="41">
        <v>164</v>
      </c>
      <c r="AM24" s="60">
        <v>220267</v>
      </c>
      <c r="AN24" s="64">
        <v>62</v>
      </c>
      <c r="AO24" s="92">
        <v>52184</v>
      </c>
      <c r="AP24" s="92">
        <v>0</v>
      </c>
      <c r="AQ24" s="92">
        <v>0</v>
      </c>
      <c r="AR24" s="92">
        <v>0</v>
      </c>
      <c r="AS24" s="92">
        <v>0</v>
      </c>
      <c r="AT24" s="41">
        <v>52246</v>
      </c>
      <c r="AU24" s="60">
        <v>272513</v>
      </c>
      <c r="AV24" s="60">
        <v>187210</v>
      </c>
      <c r="AW24" s="60">
        <v>239456</v>
      </c>
      <c r="AX24" s="60">
        <v>459723</v>
      </c>
      <c r="AY24" s="60">
        <v>-107868</v>
      </c>
      <c r="AZ24" s="60">
        <v>131588</v>
      </c>
      <c r="BA24" s="60">
        <v>351855</v>
      </c>
      <c r="BB24" s="31">
        <v>52184</v>
      </c>
    </row>
    <row r="25" spans="1:54" ht="15" customHeight="1" x14ac:dyDescent="0.15">
      <c r="A25" s="129">
        <v>47</v>
      </c>
      <c r="B25" s="41" t="s">
        <v>187</v>
      </c>
      <c r="C25" s="64">
        <v>90</v>
      </c>
      <c r="D25" s="92">
        <v>6</v>
      </c>
      <c r="E25" s="92">
        <v>11</v>
      </c>
      <c r="F25" s="92">
        <v>79</v>
      </c>
      <c r="G25" s="92">
        <v>574</v>
      </c>
      <c r="H25" s="92">
        <v>15</v>
      </c>
      <c r="I25" s="92">
        <v>201</v>
      </c>
      <c r="J25" s="92">
        <v>1166</v>
      </c>
      <c r="K25" s="92">
        <v>258</v>
      </c>
      <c r="L25" s="92">
        <v>85</v>
      </c>
      <c r="M25" s="92">
        <v>770</v>
      </c>
      <c r="N25" s="92">
        <v>303</v>
      </c>
      <c r="O25" s="92">
        <v>32</v>
      </c>
      <c r="P25" s="92">
        <v>115</v>
      </c>
      <c r="Q25" s="92">
        <v>224</v>
      </c>
      <c r="R25" s="92">
        <v>19</v>
      </c>
      <c r="S25" s="92">
        <v>28</v>
      </c>
      <c r="T25" s="92">
        <v>230</v>
      </c>
      <c r="U25" s="92">
        <v>148</v>
      </c>
      <c r="V25" s="92">
        <v>338</v>
      </c>
      <c r="W25" s="92">
        <v>182</v>
      </c>
      <c r="X25" s="92">
        <v>103</v>
      </c>
      <c r="Y25" s="92">
        <v>401</v>
      </c>
      <c r="Z25" s="92">
        <v>1392</v>
      </c>
      <c r="AA25" s="92">
        <v>290</v>
      </c>
      <c r="AB25" s="92">
        <v>158</v>
      </c>
      <c r="AC25" s="92">
        <v>1336</v>
      </c>
      <c r="AD25" s="92">
        <v>737</v>
      </c>
      <c r="AE25" s="92">
        <v>1458</v>
      </c>
      <c r="AF25" s="92">
        <v>2641</v>
      </c>
      <c r="AG25" s="92">
        <v>3758</v>
      </c>
      <c r="AH25" s="92">
        <v>102</v>
      </c>
      <c r="AI25" s="92">
        <v>224</v>
      </c>
      <c r="AJ25" s="92">
        <v>3520</v>
      </c>
      <c r="AK25" s="92">
        <v>0</v>
      </c>
      <c r="AL25" s="41">
        <v>50</v>
      </c>
      <c r="AM25" s="60">
        <v>21044</v>
      </c>
      <c r="AN25" s="64">
        <v>25</v>
      </c>
      <c r="AO25" s="92">
        <v>15897</v>
      </c>
      <c r="AP25" s="92">
        <v>-45</v>
      </c>
      <c r="AQ25" s="92">
        <v>0</v>
      </c>
      <c r="AR25" s="92">
        <v>0</v>
      </c>
      <c r="AS25" s="92">
        <v>0</v>
      </c>
      <c r="AT25" s="41">
        <v>15877</v>
      </c>
      <c r="AU25" s="60">
        <v>36921</v>
      </c>
      <c r="AV25" s="60">
        <v>0</v>
      </c>
      <c r="AW25" s="60">
        <v>15877</v>
      </c>
      <c r="AX25" s="60">
        <v>36921</v>
      </c>
      <c r="AY25" s="60">
        <v>0</v>
      </c>
      <c r="AZ25" s="60">
        <v>15877</v>
      </c>
      <c r="BA25" s="60">
        <v>36921</v>
      </c>
      <c r="BB25" s="31">
        <v>15897</v>
      </c>
    </row>
    <row r="26" spans="1:54" ht="15" customHeight="1" x14ac:dyDescent="0.15">
      <c r="A26" s="129">
        <v>48</v>
      </c>
      <c r="B26" s="41" t="s">
        <v>188</v>
      </c>
      <c r="C26" s="64">
        <v>39</v>
      </c>
      <c r="D26" s="92">
        <v>4</v>
      </c>
      <c r="E26" s="92">
        <v>0</v>
      </c>
      <c r="F26" s="92">
        <v>44</v>
      </c>
      <c r="G26" s="92">
        <v>121</v>
      </c>
      <c r="H26" s="92">
        <v>2</v>
      </c>
      <c r="I26" s="92">
        <v>113</v>
      </c>
      <c r="J26" s="92">
        <v>843</v>
      </c>
      <c r="K26" s="92">
        <v>11</v>
      </c>
      <c r="L26" s="92">
        <v>145</v>
      </c>
      <c r="M26" s="92">
        <v>260</v>
      </c>
      <c r="N26" s="92">
        <v>19</v>
      </c>
      <c r="O26" s="92">
        <v>1</v>
      </c>
      <c r="P26" s="92">
        <v>18</v>
      </c>
      <c r="Q26" s="92">
        <v>123</v>
      </c>
      <c r="R26" s="92">
        <v>6</v>
      </c>
      <c r="S26" s="92">
        <v>7</v>
      </c>
      <c r="T26" s="92">
        <v>133</v>
      </c>
      <c r="U26" s="92">
        <v>8</v>
      </c>
      <c r="V26" s="92">
        <v>750</v>
      </c>
      <c r="W26" s="92">
        <v>1919</v>
      </c>
      <c r="X26" s="92">
        <v>43</v>
      </c>
      <c r="Y26" s="92">
        <v>0</v>
      </c>
      <c r="Z26" s="92">
        <v>578</v>
      </c>
      <c r="AA26" s="92">
        <v>486</v>
      </c>
      <c r="AB26" s="92">
        <v>5</v>
      </c>
      <c r="AC26" s="92">
        <v>778</v>
      </c>
      <c r="AD26" s="92">
        <v>894</v>
      </c>
      <c r="AE26" s="92">
        <v>6698</v>
      </c>
      <c r="AF26" s="92">
        <v>1150</v>
      </c>
      <c r="AG26" s="92">
        <v>1816</v>
      </c>
      <c r="AH26" s="92">
        <v>1</v>
      </c>
      <c r="AI26" s="92">
        <v>76</v>
      </c>
      <c r="AJ26" s="92">
        <v>5403</v>
      </c>
      <c r="AK26" s="92">
        <v>0</v>
      </c>
      <c r="AL26" s="41">
        <v>393</v>
      </c>
      <c r="AM26" s="60">
        <v>22887</v>
      </c>
      <c r="AN26" s="64">
        <v>0</v>
      </c>
      <c r="AO26" s="92">
        <v>1587</v>
      </c>
      <c r="AP26" s="92">
        <v>4629</v>
      </c>
      <c r="AQ26" s="92">
        <v>0</v>
      </c>
      <c r="AR26" s="92">
        <v>0</v>
      </c>
      <c r="AS26" s="92">
        <v>0</v>
      </c>
      <c r="AT26" s="41">
        <v>6216</v>
      </c>
      <c r="AU26" s="60">
        <v>29103</v>
      </c>
      <c r="AV26" s="60">
        <v>17018</v>
      </c>
      <c r="AW26" s="60">
        <v>23234</v>
      </c>
      <c r="AX26" s="60">
        <v>46121</v>
      </c>
      <c r="AY26" s="60">
        <v>-1757</v>
      </c>
      <c r="AZ26" s="60">
        <v>21477</v>
      </c>
      <c r="BA26" s="60">
        <v>44364</v>
      </c>
      <c r="BB26" s="31">
        <v>1587</v>
      </c>
    </row>
    <row r="27" spans="1:54" ht="15" customHeight="1" x14ac:dyDescent="0.15">
      <c r="A27" s="129">
        <v>51</v>
      </c>
      <c r="B27" s="41" t="s">
        <v>21</v>
      </c>
      <c r="C27" s="64">
        <v>9566</v>
      </c>
      <c r="D27" s="92">
        <v>693</v>
      </c>
      <c r="E27" s="92">
        <v>3140</v>
      </c>
      <c r="F27" s="92">
        <v>583</v>
      </c>
      <c r="G27" s="92">
        <v>16552</v>
      </c>
      <c r="H27" s="92">
        <v>1402</v>
      </c>
      <c r="I27" s="92">
        <v>4841</v>
      </c>
      <c r="J27" s="92">
        <v>15450</v>
      </c>
      <c r="K27" s="92">
        <v>5802</v>
      </c>
      <c r="L27" s="92">
        <v>2702</v>
      </c>
      <c r="M27" s="92">
        <v>12583</v>
      </c>
      <c r="N27" s="92">
        <v>7038</v>
      </c>
      <c r="O27" s="92">
        <v>2394</v>
      </c>
      <c r="P27" s="92">
        <v>12130</v>
      </c>
      <c r="Q27" s="92">
        <v>8962</v>
      </c>
      <c r="R27" s="92">
        <v>1698</v>
      </c>
      <c r="S27" s="92">
        <v>9096</v>
      </c>
      <c r="T27" s="92">
        <v>23399</v>
      </c>
      <c r="U27" s="92">
        <v>6258</v>
      </c>
      <c r="V27" s="92">
        <v>25026</v>
      </c>
      <c r="W27" s="92">
        <v>6388</v>
      </c>
      <c r="X27" s="92">
        <v>734</v>
      </c>
      <c r="Y27" s="92">
        <v>654</v>
      </c>
      <c r="Z27" s="92">
        <v>6209</v>
      </c>
      <c r="AA27" s="92">
        <v>1257</v>
      </c>
      <c r="AB27" s="92">
        <v>703</v>
      </c>
      <c r="AC27" s="92">
        <v>13708</v>
      </c>
      <c r="AD27" s="92">
        <v>2378</v>
      </c>
      <c r="AE27" s="92">
        <v>3598</v>
      </c>
      <c r="AF27" s="92">
        <v>3370</v>
      </c>
      <c r="AG27" s="92">
        <v>36730</v>
      </c>
      <c r="AH27" s="92">
        <v>1767</v>
      </c>
      <c r="AI27" s="92">
        <v>5931</v>
      </c>
      <c r="AJ27" s="92">
        <v>26437</v>
      </c>
      <c r="AK27" s="92">
        <v>2570</v>
      </c>
      <c r="AL27" s="41">
        <v>365</v>
      </c>
      <c r="AM27" s="60">
        <v>282114</v>
      </c>
      <c r="AN27" s="64">
        <v>15257</v>
      </c>
      <c r="AO27" s="92">
        <v>395788</v>
      </c>
      <c r="AP27" s="92">
        <v>65</v>
      </c>
      <c r="AQ27" s="92">
        <v>4448</v>
      </c>
      <c r="AR27" s="92">
        <v>62874</v>
      </c>
      <c r="AS27" s="92">
        <v>1595</v>
      </c>
      <c r="AT27" s="41">
        <v>480027</v>
      </c>
      <c r="AU27" s="60">
        <v>762141</v>
      </c>
      <c r="AV27" s="60">
        <v>256433</v>
      </c>
      <c r="AW27" s="60">
        <v>736460</v>
      </c>
      <c r="AX27" s="60">
        <v>1018574</v>
      </c>
      <c r="AY27" s="60">
        <v>-441183</v>
      </c>
      <c r="AZ27" s="60">
        <v>295277</v>
      </c>
      <c r="BA27" s="60">
        <v>577391</v>
      </c>
      <c r="BB27" s="31">
        <v>395788</v>
      </c>
    </row>
    <row r="28" spans="1:54" ht="15" customHeight="1" x14ac:dyDescent="0.15">
      <c r="A28" s="130">
        <v>53</v>
      </c>
      <c r="B28" s="42" t="s">
        <v>22</v>
      </c>
      <c r="C28" s="71">
        <v>761</v>
      </c>
      <c r="D28" s="93">
        <v>172</v>
      </c>
      <c r="E28" s="93">
        <v>394</v>
      </c>
      <c r="F28" s="93">
        <v>1018</v>
      </c>
      <c r="G28" s="93">
        <v>3769</v>
      </c>
      <c r="H28" s="93">
        <v>287</v>
      </c>
      <c r="I28" s="93">
        <v>665</v>
      </c>
      <c r="J28" s="93">
        <v>5897</v>
      </c>
      <c r="K28" s="93">
        <v>2033</v>
      </c>
      <c r="L28" s="93">
        <v>1003</v>
      </c>
      <c r="M28" s="93">
        <v>5585</v>
      </c>
      <c r="N28" s="93">
        <v>3254</v>
      </c>
      <c r="O28" s="93">
        <v>655</v>
      </c>
      <c r="P28" s="93">
        <v>1564</v>
      </c>
      <c r="Q28" s="93">
        <v>1153</v>
      </c>
      <c r="R28" s="93">
        <v>158</v>
      </c>
      <c r="S28" s="93">
        <v>942</v>
      </c>
      <c r="T28" s="93">
        <v>3479</v>
      </c>
      <c r="U28" s="93">
        <v>667</v>
      </c>
      <c r="V28" s="93">
        <v>6206</v>
      </c>
      <c r="W28" s="93">
        <v>6185</v>
      </c>
      <c r="X28" s="93">
        <v>989</v>
      </c>
      <c r="Y28" s="93">
        <v>1216</v>
      </c>
      <c r="Z28" s="93">
        <v>9747</v>
      </c>
      <c r="AA28" s="93">
        <v>10097</v>
      </c>
      <c r="AB28" s="93">
        <v>39306</v>
      </c>
      <c r="AC28" s="93">
        <v>13030</v>
      </c>
      <c r="AD28" s="93">
        <v>1682</v>
      </c>
      <c r="AE28" s="93">
        <v>7686</v>
      </c>
      <c r="AF28" s="93">
        <v>2966</v>
      </c>
      <c r="AG28" s="93">
        <v>6681</v>
      </c>
      <c r="AH28" s="93">
        <v>1174</v>
      </c>
      <c r="AI28" s="93">
        <v>3080</v>
      </c>
      <c r="AJ28" s="93">
        <v>3389</v>
      </c>
      <c r="AK28" s="93">
        <v>0</v>
      </c>
      <c r="AL28" s="42">
        <v>103</v>
      </c>
      <c r="AM28" s="68">
        <v>146993</v>
      </c>
      <c r="AN28" s="71">
        <v>3</v>
      </c>
      <c r="AO28" s="93">
        <v>148135</v>
      </c>
      <c r="AP28" s="93">
        <v>0</v>
      </c>
      <c r="AQ28" s="93">
        <v>0</v>
      </c>
      <c r="AR28" s="93">
        <v>0</v>
      </c>
      <c r="AS28" s="93">
        <v>0</v>
      </c>
      <c r="AT28" s="42">
        <v>148138</v>
      </c>
      <c r="AU28" s="68">
        <v>295131</v>
      </c>
      <c r="AV28" s="68">
        <v>14105</v>
      </c>
      <c r="AW28" s="68">
        <v>162243</v>
      </c>
      <c r="AX28" s="68">
        <v>309236</v>
      </c>
      <c r="AY28" s="68">
        <v>-73827</v>
      </c>
      <c r="AZ28" s="68">
        <v>88416</v>
      </c>
      <c r="BA28" s="68">
        <v>235409</v>
      </c>
      <c r="BB28" s="31">
        <v>148135</v>
      </c>
    </row>
    <row r="29" spans="1:54" ht="15" customHeight="1" x14ac:dyDescent="0.15">
      <c r="A29" s="129">
        <v>55</v>
      </c>
      <c r="B29" s="41" t="s">
        <v>23</v>
      </c>
      <c r="C29" s="64">
        <v>125</v>
      </c>
      <c r="D29" s="92">
        <v>19</v>
      </c>
      <c r="E29" s="92">
        <v>23</v>
      </c>
      <c r="F29" s="92">
        <v>70</v>
      </c>
      <c r="G29" s="92">
        <v>409</v>
      </c>
      <c r="H29" s="92">
        <v>38</v>
      </c>
      <c r="I29" s="92">
        <v>79</v>
      </c>
      <c r="J29" s="92">
        <v>973</v>
      </c>
      <c r="K29" s="92">
        <v>115</v>
      </c>
      <c r="L29" s="92">
        <v>134</v>
      </c>
      <c r="M29" s="92">
        <v>800</v>
      </c>
      <c r="N29" s="92">
        <v>82</v>
      </c>
      <c r="O29" s="92">
        <v>172</v>
      </c>
      <c r="P29" s="92">
        <v>434</v>
      </c>
      <c r="Q29" s="92">
        <v>193</v>
      </c>
      <c r="R29" s="92">
        <v>37</v>
      </c>
      <c r="S29" s="92">
        <v>513</v>
      </c>
      <c r="T29" s="92">
        <v>400</v>
      </c>
      <c r="U29" s="92">
        <v>218</v>
      </c>
      <c r="V29" s="92">
        <v>1146</v>
      </c>
      <c r="W29" s="92">
        <v>1047</v>
      </c>
      <c r="X29" s="92">
        <v>35</v>
      </c>
      <c r="Y29" s="92">
        <v>60</v>
      </c>
      <c r="Z29" s="92">
        <v>10219</v>
      </c>
      <c r="AA29" s="92">
        <v>2587</v>
      </c>
      <c r="AB29" s="92">
        <v>13375</v>
      </c>
      <c r="AC29" s="92">
        <v>10522</v>
      </c>
      <c r="AD29" s="92">
        <v>2157</v>
      </c>
      <c r="AE29" s="92">
        <v>316</v>
      </c>
      <c r="AF29" s="92">
        <v>500</v>
      </c>
      <c r="AG29" s="92">
        <v>6966</v>
      </c>
      <c r="AH29" s="92">
        <v>580</v>
      </c>
      <c r="AI29" s="92">
        <v>1563</v>
      </c>
      <c r="AJ29" s="92">
        <v>3184</v>
      </c>
      <c r="AK29" s="92">
        <v>0</v>
      </c>
      <c r="AL29" s="41">
        <v>687</v>
      </c>
      <c r="AM29" s="60">
        <v>59778</v>
      </c>
      <c r="AN29" s="64">
        <v>0</v>
      </c>
      <c r="AO29" s="92">
        <v>458483</v>
      </c>
      <c r="AP29" s="92">
        <v>188</v>
      </c>
      <c r="AQ29" s="92">
        <v>0</v>
      </c>
      <c r="AR29" s="92">
        <v>10187</v>
      </c>
      <c r="AS29" s="92">
        <v>0</v>
      </c>
      <c r="AT29" s="41">
        <v>468858</v>
      </c>
      <c r="AU29" s="60">
        <v>528636</v>
      </c>
      <c r="AV29" s="60">
        <v>473</v>
      </c>
      <c r="AW29" s="60">
        <v>469331</v>
      </c>
      <c r="AX29" s="60">
        <v>529109</v>
      </c>
      <c r="AY29" s="60">
        <v>-2755</v>
      </c>
      <c r="AZ29" s="60">
        <v>466576</v>
      </c>
      <c r="BA29" s="60">
        <v>526354</v>
      </c>
      <c r="BB29" s="31">
        <v>458483</v>
      </c>
    </row>
    <row r="30" spans="1:54" ht="15" customHeight="1" x14ac:dyDescent="0.15">
      <c r="A30" s="129">
        <v>57</v>
      </c>
      <c r="B30" s="41" t="s">
        <v>197</v>
      </c>
      <c r="C30" s="64">
        <v>8166</v>
      </c>
      <c r="D30" s="92">
        <v>2077</v>
      </c>
      <c r="E30" s="92">
        <v>1854</v>
      </c>
      <c r="F30" s="92">
        <v>6879</v>
      </c>
      <c r="G30" s="92">
        <v>9116</v>
      </c>
      <c r="H30" s="92">
        <v>441</v>
      </c>
      <c r="I30" s="92">
        <v>2843</v>
      </c>
      <c r="J30" s="92">
        <v>14882</v>
      </c>
      <c r="K30" s="92">
        <v>11414</v>
      </c>
      <c r="L30" s="92">
        <v>5673</v>
      </c>
      <c r="M30" s="92">
        <v>21383</v>
      </c>
      <c r="N30" s="92">
        <v>21840</v>
      </c>
      <c r="O30" s="92">
        <v>1642</v>
      </c>
      <c r="P30" s="92">
        <v>6220</v>
      </c>
      <c r="Q30" s="92">
        <v>4343</v>
      </c>
      <c r="R30" s="92">
        <v>673</v>
      </c>
      <c r="S30" s="92">
        <v>2676</v>
      </c>
      <c r="T30" s="92">
        <v>11059</v>
      </c>
      <c r="U30" s="92">
        <v>18673</v>
      </c>
      <c r="V30" s="92">
        <v>20675</v>
      </c>
      <c r="W30" s="92">
        <v>13066</v>
      </c>
      <c r="X30" s="92">
        <v>824</v>
      </c>
      <c r="Y30" s="92">
        <v>2744</v>
      </c>
      <c r="Z30" s="92">
        <v>30377</v>
      </c>
      <c r="AA30" s="92">
        <v>8395</v>
      </c>
      <c r="AB30" s="92">
        <v>1294</v>
      </c>
      <c r="AC30" s="92">
        <v>90507</v>
      </c>
      <c r="AD30" s="92">
        <v>6023</v>
      </c>
      <c r="AE30" s="92">
        <v>12635</v>
      </c>
      <c r="AF30" s="92">
        <v>6979</v>
      </c>
      <c r="AG30" s="92">
        <v>11576</v>
      </c>
      <c r="AH30" s="92">
        <v>1762</v>
      </c>
      <c r="AI30" s="92">
        <v>5154</v>
      </c>
      <c r="AJ30" s="92">
        <v>17570</v>
      </c>
      <c r="AK30" s="92">
        <v>576</v>
      </c>
      <c r="AL30" s="41">
        <v>3425</v>
      </c>
      <c r="AM30" s="60">
        <v>385436</v>
      </c>
      <c r="AN30" s="64">
        <v>3817</v>
      </c>
      <c r="AO30" s="92">
        <v>138675</v>
      </c>
      <c r="AP30" s="92">
        <v>1159</v>
      </c>
      <c r="AQ30" s="92">
        <v>527</v>
      </c>
      <c r="AR30" s="92">
        <v>6869</v>
      </c>
      <c r="AS30" s="92">
        <v>520</v>
      </c>
      <c r="AT30" s="41">
        <v>151567</v>
      </c>
      <c r="AU30" s="60">
        <v>537003</v>
      </c>
      <c r="AV30" s="60">
        <v>263257</v>
      </c>
      <c r="AW30" s="60">
        <v>414824</v>
      </c>
      <c r="AX30" s="60">
        <v>800260</v>
      </c>
      <c r="AY30" s="60">
        <v>-287377</v>
      </c>
      <c r="AZ30" s="60">
        <v>127447</v>
      </c>
      <c r="BA30" s="60">
        <v>512883</v>
      </c>
      <c r="BB30" s="31">
        <v>138674</v>
      </c>
    </row>
    <row r="31" spans="1:54" ht="15" customHeight="1" x14ac:dyDescent="0.15">
      <c r="A31" s="129">
        <v>59</v>
      </c>
      <c r="B31" s="41" t="s">
        <v>25</v>
      </c>
      <c r="C31" s="64">
        <v>524</v>
      </c>
      <c r="D31" s="92">
        <v>47</v>
      </c>
      <c r="E31" s="92">
        <v>188</v>
      </c>
      <c r="F31" s="92">
        <v>260</v>
      </c>
      <c r="G31" s="92">
        <v>1415</v>
      </c>
      <c r="H31" s="92">
        <v>110</v>
      </c>
      <c r="I31" s="92">
        <v>354</v>
      </c>
      <c r="J31" s="92">
        <v>3896</v>
      </c>
      <c r="K31" s="92">
        <v>355</v>
      </c>
      <c r="L31" s="92">
        <v>605</v>
      </c>
      <c r="M31" s="92">
        <v>2830</v>
      </c>
      <c r="N31" s="92">
        <v>1088</v>
      </c>
      <c r="O31" s="92">
        <v>281</v>
      </c>
      <c r="P31" s="92">
        <v>1462</v>
      </c>
      <c r="Q31" s="92">
        <v>1920</v>
      </c>
      <c r="R31" s="92">
        <v>485</v>
      </c>
      <c r="S31" s="92">
        <v>2515</v>
      </c>
      <c r="T31" s="92">
        <v>1763</v>
      </c>
      <c r="U31" s="92">
        <v>733</v>
      </c>
      <c r="V31" s="92">
        <v>3979</v>
      </c>
      <c r="W31" s="92">
        <v>3660</v>
      </c>
      <c r="X31" s="92">
        <v>1620</v>
      </c>
      <c r="Y31" s="92">
        <v>432</v>
      </c>
      <c r="Z31" s="92">
        <v>21844</v>
      </c>
      <c r="AA31" s="92">
        <v>13835</v>
      </c>
      <c r="AB31" s="92">
        <v>1765</v>
      </c>
      <c r="AC31" s="92">
        <v>6180</v>
      </c>
      <c r="AD31" s="92">
        <v>45769</v>
      </c>
      <c r="AE31" s="92">
        <v>11092</v>
      </c>
      <c r="AF31" s="92">
        <v>3779</v>
      </c>
      <c r="AG31" s="92">
        <v>10323</v>
      </c>
      <c r="AH31" s="92">
        <v>3227</v>
      </c>
      <c r="AI31" s="92">
        <v>15911</v>
      </c>
      <c r="AJ31" s="92">
        <v>7946</v>
      </c>
      <c r="AK31" s="92">
        <v>0</v>
      </c>
      <c r="AL31" s="41">
        <v>2736</v>
      </c>
      <c r="AM31" s="60">
        <v>174929</v>
      </c>
      <c r="AN31" s="64">
        <v>1658</v>
      </c>
      <c r="AO31" s="92">
        <v>123597</v>
      </c>
      <c r="AP31" s="92">
        <v>84</v>
      </c>
      <c r="AQ31" s="92">
        <v>8996</v>
      </c>
      <c r="AR31" s="92">
        <v>47635</v>
      </c>
      <c r="AS31" s="92">
        <v>-270</v>
      </c>
      <c r="AT31" s="41">
        <v>181700</v>
      </c>
      <c r="AU31" s="60">
        <v>356629</v>
      </c>
      <c r="AV31" s="60">
        <v>23982</v>
      </c>
      <c r="AW31" s="60">
        <v>205682</v>
      </c>
      <c r="AX31" s="60">
        <v>380611</v>
      </c>
      <c r="AY31" s="60">
        <v>-148670</v>
      </c>
      <c r="AZ31" s="60">
        <v>57012</v>
      </c>
      <c r="BA31" s="60">
        <v>231941</v>
      </c>
      <c r="BB31" s="31">
        <v>123597</v>
      </c>
    </row>
    <row r="32" spans="1:54" ht="15" customHeight="1" x14ac:dyDescent="0.15">
      <c r="A32" s="129">
        <v>61</v>
      </c>
      <c r="B32" s="41" t="s">
        <v>26</v>
      </c>
      <c r="C32" s="64">
        <v>0</v>
      </c>
      <c r="D32" s="92">
        <v>0</v>
      </c>
      <c r="E32" s="92">
        <v>0</v>
      </c>
      <c r="F32" s="92">
        <v>0</v>
      </c>
      <c r="G32" s="92">
        <v>0</v>
      </c>
      <c r="H32" s="92">
        <v>0</v>
      </c>
      <c r="I32" s="92">
        <v>0</v>
      </c>
      <c r="J32" s="92">
        <v>0</v>
      </c>
      <c r="K32" s="92">
        <v>0</v>
      </c>
      <c r="L32" s="92">
        <v>0</v>
      </c>
      <c r="M32" s="92">
        <v>0</v>
      </c>
      <c r="N32" s="92">
        <v>0</v>
      </c>
      <c r="O32" s="92">
        <v>0</v>
      </c>
      <c r="P32" s="92">
        <v>0</v>
      </c>
      <c r="Q32" s="92">
        <v>0</v>
      </c>
      <c r="R32" s="92">
        <v>0</v>
      </c>
      <c r="S32" s="92">
        <v>0</v>
      </c>
      <c r="T32" s="92">
        <v>0</v>
      </c>
      <c r="U32" s="92">
        <v>0</v>
      </c>
      <c r="V32" s="92">
        <v>0</v>
      </c>
      <c r="W32" s="92">
        <v>0</v>
      </c>
      <c r="X32" s="92">
        <v>0</v>
      </c>
      <c r="Y32" s="92">
        <v>0</v>
      </c>
      <c r="Z32" s="92">
        <v>0</v>
      </c>
      <c r="AA32" s="92">
        <v>0</v>
      </c>
      <c r="AB32" s="92">
        <v>0</v>
      </c>
      <c r="AC32" s="92">
        <v>0</v>
      </c>
      <c r="AD32" s="92">
        <v>0</v>
      </c>
      <c r="AE32" s="92">
        <v>0</v>
      </c>
      <c r="AF32" s="92">
        <v>0</v>
      </c>
      <c r="AG32" s="92">
        <v>0</v>
      </c>
      <c r="AH32" s="92">
        <v>0</v>
      </c>
      <c r="AI32" s="92">
        <v>0</v>
      </c>
      <c r="AJ32" s="92">
        <v>0</v>
      </c>
      <c r="AK32" s="92">
        <v>0</v>
      </c>
      <c r="AL32" s="41">
        <v>8937</v>
      </c>
      <c r="AM32" s="60">
        <v>8937</v>
      </c>
      <c r="AN32" s="64">
        <v>0</v>
      </c>
      <c r="AO32" s="92">
        <v>12307</v>
      </c>
      <c r="AP32" s="92">
        <v>343946</v>
      </c>
      <c r="AQ32" s="92">
        <v>0</v>
      </c>
      <c r="AR32" s="92">
        <v>0</v>
      </c>
      <c r="AS32" s="92">
        <v>0</v>
      </c>
      <c r="AT32" s="41">
        <v>356253</v>
      </c>
      <c r="AU32" s="60">
        <v>365190</v>
      </c>
      <c r="AV32" s="60">
        <v>0</v>
      </c>
      <c r="AW32" s="60">
        <v>356253</v>
      </c>
      <c r="AX32" s="60">
        <v>365190</v>
      </c>
      <c r="AY32" s="60">
        <v>0</v>
      </c>
      <c r="AZ32" s="60">
        <v>356253</v>
      </c>
      <c r="BA32" s="60">
        <v>365190</v>
      </c>
      <c r="BB32" s="31">
        <v>12307</v>
      </c>
    </row>
    <row r="33" spans="1:54" ht="15" customHeight="1" x14ac:dyDescent="0.15">
      <c r="A33" s="130">
        <v>63</v>
      </c>
      <c r="B33" s="42" t="s">
        <v>27</v>
      </c>
      <c r="C33" s="71">
        <v>4</v>
      </c>
      <c r="D33" s="93">
        <v>6</v>
      </c>
      <c r="E33" s="93">
        <v>0</v>
      </c>
      <c r="F33" s="93">
        <v>28</v>
      </c>
      <c r="G33" s="93">
        <v>65</v>
      </c>
      <c r="H33" s="93">
        <v>0</v>
      </c>
      <c r="I33" s="93">
        <v>8</v>
      </c>
      <c r="J33" s="93">
        <v>243</v>
      </c>
      <c r="K33" s="93">
        <v>3</v>
      </c>
      <c r="L33" s="93">
        <v>66</v>
      </c>
      <c r="M33" s="93">
        <v>29</v>
      </c>
      <c r="N33" s="93">
        <v>0</v>
      </c>
      <c r="O33" s="93">
        <v>29</v>
      </c>
      <c r="P33" s="93">
        <v>99</v>
      </c>
      <c r="Q33" s="93">
        <v>211</v>
      </c>
      <c r="R33" s="93">
        <v>27</v>
      </c>
      <c r="S33" s="93">
        <v>66</v>
      </c>
      <c r="T33" s="93">
        <v>129</v>
      </c>
      <c r="U33" s="93">
        <v>12</v>
      </c>
      <c r="V33" s="93">
        <v>77</v>
      </c>
      <c r="W33" s="93">
        <v>180</v>
      </c>
      <c r="X33" s="93">
        <v>4</v>
      </c>
      <c r="Y33" s="93">
        <v>6</v>
      </c>
      <c r="Z33" s="93">
        <v>123</v>
      </c>
      <c r="AA33" s="93">
        <v>49</v>
      </c>
      <c r="AB33" s="93">
        <v>0</v>
      </c>
      <c r="AC33" s="93">
        <v>206</v>
      </c>
      <c r="AD33" s="93">
        <v>980</v>
      </c>
      <c r="AE33" s="93">
        <v>47</v>
      </c>
      <c r="AF33" s="93">
        <v>0</v>
      </c>
      <c r="AG33" s="93">
        <v>70</v>
      </c>
      <c r="AH33" s="93">
        <v>0</v>
      </c>
      <c r="AI33" s="93">
        <v>137</v>
      </c>
      <c r="AJ33" s="93">
        <v>150</v>
      </c>
      <c r="AK33" s="93">
        <v>0</v>
      </c>
      <c r="AL33" s="42">
        <v>6</v>
      </c>
      <c r="AM33" s="68">
        <v>3060</v>
      </c>
      <c r="AN33" s="71">
        <v>0</v>
      </c>
      <c r="AO33" s="93">
        <v>59674</v>
      </c>
      <c r="AP33" s="93">
        <v>194057</v>
      </c>
      <c r="AQ33" s="93">
        <v>23466</v>
      </c>
      <c r="AR33" s="93">
        <v>133046</v>
      </c>
      <c r="AS33" s="93">
        <v>0</v>
      </c>
      <c r="AT33" s="42">
        <v>410243</v>
      </c>
      <c r="AU33" s="68">
        <v>413303</v>
      </c>
      <c r="AV33" s="68">
        <v>6204</v>
      </c>
      <c r="AW33" s="68">
        <v>416447</v>
      </c>
      <c r="AX33" s="68">
        <v>419507</v>
      </c>
      <c r="AY33" s="68">
        <v>-129305</v>
      </c>
      <c r="AZ33" s="68">
        <v>287142</v>
      </c>
      <c r="BA33" s="68">
        <v>290202</v>
      </c>
      <c r="BB33" s="31">
        <v>44568</v>
      </c>
    </row>
    <row r="34" spans="1:54" ht="15" customHeight="1" x14ac:dyDescent="0.15">
      <c r="A34" s="129">
        <v>64</v>
      </c>
      <c r="B34" s="41" t="s">
        <v>191</v>
      </c>
      <c r="C34" s="64">
        <v>47</v>
      </c>
      <c r="D34" s="92">
        <v>0</v>
      </c>
      <c r="E34" s="92">
        <v>0</v>
      </c>
      <c r="F34" s="92">
        <v>0</v>
      </c>
      <c r="G34" s="92">
        <v>0</v>
      </c>
      <c r="H34" s="92">
        <v>0</v>
      </c>
      <c r="I34" s="92">
        <v>0</v>
      </c>
      <c r="J34" s="92">
        <v>2</v>
      </c>
      <c r="K34" s="92">
        <v>0</v>
      </c>
      <c r="L34" s="92">
        <v>0</v>
      </c>
      <c r="M34" s="92">
        <v>3</v>
      </c>
      <c r="N34" s="92">
        <v>0</v>
      </c>
      <c r="O34" s="92">
        <v>0</v>
      </c>
      <c r="P34" s="92">
        <v>0</v>
      </c>
      <c r="Q34" s="92">
        <v>0</v>
      </c>
      <c r="R34" s="92">
        <v>0</v>
      </c>
      <c r="S34" s="92">
        <v>0</v>
      </c>
      <c r="T34" s="92">
        <v>0</v>
      </c>
      <c r="U34" s="92">
        <v>0</v>
      </c>
      <c r="V34" s="92">
        <v>0</v>
      </c>
      <c r="W34" s="92">
        <v>2</v>
      </c>
      <c r="X34" s="92">
        <v>11</v>
      </c>
      <c r="Y34" s="92">
        <v>0</v>
      </c>
      <c r="Z34" s="92">
        <v>16</v>
      </c>
      <c r="AA34" s="92">
        <v>36</v>
      </c>
      <c r="AB34" s="92">
        <v>3</v>
      </c>
      <c r="AC34" s="92">
        <v>1591</v>
      </c>
      <c r="AD34" s="92">
        <v>205</v>
      </c>
      <c r="AE34" s="92">
        <v>10</v>
      </c>
      <c r="AF34" s="92">
        <v>7</v>
      </c>
      <c r="AG34" s="92">
        <v>10968</v>
      </c>
      <c r="AH34" s="92">
        <v>0</v>
      </c>
      <c r="AI34" s="92">
        <v>12</v>
      </c>
      <c r="AJ34" s="92">
        <v>25</v>
      </c>
      <c r="AK34" s="92">
        <v>0</v>
      </c>
      <c r="AL34" s="41">
        <v>88</v>
      </c>
      <c r="AM34" s="60">
        <v>13026</v>
      </c>
      <c r="AN34" s="64">
        <v>5672</v>
      </c>
      <c r="AO34" s="92">
        <v>151511</v>
      </c>
      <c r="AP34" s="92">
        <v>583574</v>
      </c>
      <c r="AQ34" s="92">
        <v>0</v>
      </c>
      <c r="AR34" s="92">
        <v>0</v>
      </c>
      <c r="AS34" s="92">
        <v>0</v>
      </c>
      <c r="AT34" s="41">
        <v>740757</v>
      </c>
      <c r="AU34" s="60">
        <v>753783</v>
      </c>
      <c r="AV34" s="60">
        <v>20667</v>
      </c>
      <c r="AW34" s="60">
        <v>761424</v>
      </c>
      <c r="AX34" s="60">
        <v>774450</v>
      </c>
      <c r="AY34" s="60">
        <v>-21031</v>
      </c>
      <c r="AZ34" s="60">
        <v>740393</v>
      </c>
      <c r="BA34" s="60">
        <v>753419</v>
      </c>
      <c r="BB34" s="31">
        <v>90112</v>
      </c>
    </row>
    <row r="35" spans="1:54" ht="15" customHeight="1" x14ac:dyDescent="0.15">
      <c r="A35" s="129">
        <v>65</v>
      </c>
      <c r="B35" s="41" t="s">
        <v>192</v>
      </c>
      <c r="C35" s="64">
        <v>12</v>
      </c>
      <c r="D35" s="92">
        <v>4</v>
      </c>
      <c r="E35" s="92">
        <v>476</v>
      </c>
      <c r="F35" s="92">
        <v>81</v>
      </c>
      <c r="G35" s="92">
        <v>340</v>
      </c>
      <c r="H35" s="92">
        <v>10</v>
      </c>
      <c r="I35" s="92">
        <v>81</v>
      </c>
      <c r="J35" s="92">
        <v>634</v>
      </c>
      <c r="K35" s="92">
        <v>86</v>
      </c>
      <c r="L35" s="92">
        <v>99</v>
      </c>
      <c r="M35" s="92">
        <v>1337</v>
      </c>
      <c r="N35" s="92">
        <v>156</v>
      </c>
      <c r="O35" s="92">
        <v>49</v>
      </c>
      <c r="P35" s="92">
        <v>357</v>
      </c>
      <c r="Q35" s="92">
        <v>170</v>
      </c>
      <c r="R35" s="92">
        <v>18</v>
      </c>
      <c r="S35" s="92">
        <v>12</v>
      </c>
      <c r="T35" s="92">
        <v>179</v>
      </c>
      <c r="U35" s="92">
        <v>98</v>
      </c>
      <c r="V35" s="92">
        <v>504</v>
      </c>
      <c r="W35" s="92">
        <v>342</v>
      </c>
      <c r="X35" s="92">
        <v>341</v>
      </c>
      <c r="Y35" s="92">
        <v>86</v>
      </c>
      <c r="Z35" s="92">
        <v>342</v>
      </c>
      <c r="AA35" s="92">
        <v>766</v>
      </c>
      <c r="AB35" s="92">
        <v>172</v>
      </c>
      <c r="AC35" s="92">
        <v>772</v>
      </c>
      <c r="AD35" s="92">
        <v>303</v>
      </c>
      <c r="AE35" s="92">
        <v>1</v>
      </c>
      <c r="AF35" s="92">
        <v>180</v>
      </c>
      <c r="AG35" s="92">
        <v>683</v>
      </c>
      <c r="AH35" s="92">
        <v>0</v>
      </c>
      <c r="AI35" s="92">
        <v>677</v>
      </c>
      <c r="AJ35" s="92">
        <v>1057</v>
      </c>
      <c r="AK35" s="92">
        <v>0</v>
      </c>
      <c r="AL35" s="41">
        <v>175</v>
      </c>
      <c r="AM35" s="60">
        <v>10600</v>
      </c>
      <c r="AN35" s="64">
        <v>0</v>
      </c>
      <c r="AO35" s="92">
        <v>33863</v>
      </c>
      <c r="AP35" s="92">
        <v>0</v>
      </c>
      <c r="AQ35" s="92">
        <v>0</v>
      </c>
      <c r="AR35" s="92">
        <v>0</v>
      </c>
      <c r="AS35" s="92">
        <v>0</v>
      </c>
      <c r="AT35" s="41">
        <v>33863</v>
      </c>
      <c r="AU35" s="60">
        <v>44463</v>
      </c>
      <c r="AV35" s="60">
        <v>3959</v>
      </c>
      <c r="AW35" s="60">
        <v>37822</v>
      </c>
      <c r="AX35" s="60">
        <v>48422</v>
      </c>
      <c r="AY35" s="60">
        <v>-2416</v>
      </c>
      <c r="AZ35" s="60">
        <v>35406</v>
      </c>
      <c r="BA35" s="60">
        <v>46006</v>
      </c>
      <c r="BB35" s="31">
        <v>21294</v>
      </c>
    </row>
    <row r="36" spans="1:54" ht="15" customHeight="1" x14ac:dyDescent="0.15">
      <c r="A36" s="129">
        <v>66</v>
      </c>
      <c r="B36" s="41" t="s">
        <v>28</v>
      </c>
      <c r="C36" s="64">
        <v>2609</v>
      </c>
      <c r="D36" s="92">
        <v>884</v>
      </c>
      <c r="E36" s="92">
        <v>523</v>
      </c>
      <c r="F36" s="92">
        <v>1195</v>
      </c>
      <c r="G36" s="92">
        <v>12504</v>
      </c>
      <c r="H36" s="92">
        <v>644</v>
      </c>
      <c r="I36" s="92">
        <v>1458</v>
      </c>
      <c r="J36" s="92">
        <v>17276</v>
      </c>
      <c r="K36" s="92">
        <v>2606</v>
      </c>
      <c r="L36" s="92">
        <v>4032</v>
      </c>
      <c r="M36" s="92">
        <v>10962</v>
      </c>
      <c r="N36" s="92">
        <v>4211</v>
      </c>
      <c r="O36" s="92">
        <v>1365</v>
      </c>
      <c r="P36" s="92">
        <v>9180</v>
      </c>
      <c r="Q36" s="92">
        <v>10870</v>
      </c>
      <c r="R36" s="92">
        <v>1401</v>
      </c>
      <c r="S36" s="92">
        <v>5108</v>
      </c>
      <c r="T36" s="92">
        <v>15768</v>
      </c>
      <c r="U36" s="92">
        <v>6189</v>
      </c>
      <c r="V36" s="92">
        <v>45670</v>
      </c>
      <c r="W36" s="92">
        <v>18171</v>
      </c>
      <c r="X36" s="92">
        <v>5611</v>
      </c>
      <c r="Y36" s="92">
        <v>2740</v>
      </c>
      <c r="Z36" s="92">
        <v>49991</v>
      </c>
      <c r="AA36" s="92">
        <v>27173</v>
      </c>
      <c r="AB36" s="92">
        <v>13186</v>
      </c>
      <c r="AC36" s="92">
        <v>51058</v>
      </c>
      <c r="AD36" s="92">
        <v>32111</v>
      </c>
      <c r="AE36" s="92">
        <v>33384</v>
      </c>
      <c r="AF36" s="92">
        <v>14540</v>
      </c>
      <c r="AG36" s="92">
        <v>36483</v>
      </c>
      <c r="AH36" s="92">
        <v>3598</v>
      </c>
      <c r="AI36" s="92">
        <v>40780</v>
      </c>
      <c r="AJ36" s="92">
        <v>13042</v>
      </c>
      <c r="AK36" s="92">
        <v>0</v>
      </c>
      <c r="AL36" s="41">
        <v>1446</v>
      </c>
      <c r="AM36" s="60">
        <v>497769</v>
      </c>
      <c r="AN36" s="64">
        <v>738</v>
      </c>
      <c r="AO36" s="92">
        <v>22041</v>
      </c>
      <c r="AP36" s="92">
        <v>0</v>
      </c>
      <c r="AQ36" s="92">
        <v>1498</v>
      </c>
      <c r="AR36" s="92">
        <v>22932</v>
      </c>
      <c r="AS36" s="92">
        <v>0</v>
      </c>
      <c r="AT36" s="41">
        <v>47209</v>
      </c>
      <c r="AU36" s="60">
        <v>544978</v>
      </c>
      <c r="AV36" s="60">
        <v>35251</v>
      </c>
      <c r="AW36" s="60">
        <v>82460</v>
      </c>
      <c r="AX36" s="60">
        <v>580229</v>
      </c>
      <c r="AY36" s="60">
        <v>-284289</v>
      </c>
      <c r="AZ36" s="60">
        <v>-201829</v>
      </c>
      <c r="BA36" s="60">
        <v>295940</v>
      </c>
      <c r="BB36" s="31">
        <v>22041</v>
      </c>
    </row>
    <row r="37" spans="1:54" ht="15" customHeight="1" x14ac:dyDescent="0.15">
      <c r="A37" s="129">
        <v>67</v>
      </c>
      <c r="B37" s="41" t="s">
        <v>29</v>
      </c>
      <c r="C37" s="64">
        <v>12</v>
      </c>
      <c r="D37" s="92">
        <v>5</v>
      </c>
      <c r="E37" s="92">
        <v>35</v>
      </c>
      <c r="F37" s="92">
        <v>6</v>
      </c>
      <c r="G37" s="92">
        <v>40</v>
      </c>
      <c r="H37" s="92">
        <v>1</v>
      </c>
      <c r="I37" s="92">
        <v>3</v>
      </c>
      <c r="J37" s="92">
        <v>33</v>
      </c>
      <c r="K37" s="92">
        <v>9</v>
      </c>
      <c r="L37" s="92">
        <v>5</v>
      </c>
      <c r="M37" s="92">
        <v>74</v>
      </c>
      <c r="N37" s="92">
        <v>21</v>
      </c>
      <c r="O37" s="92">
        <v>1</v>
      </c>
      <c r="P37" s="92">
        <v>43</v>
      </c>
      <c r="Q37" s="92">
        <v>50</v>
      </c>
      <c r="R37" s="92">
        <v>0</v>
      </c>
      <c r="S37" s="92">
        <v>42</v>
      </c>
      <c r="T37" s="92">
        <v>64</v>
      </c>
      <c r="U37" s="92">
        <v>9</v>
      </c>
      <c r="V37" s="92">
        <v>131</v>
      </c>
      <c r="W37" s="92">
        <v>25</v>
      </c>
      <c r="X37" s="92">
        <v>10</v>
      </c>
      <c r="Y37" s="92">
        <v>3</v>
      </c>
      <c r="Z37" s="92">
        <v>478</v>
      </c>
      <c r="AA37" s="92">
        <v>49</v>
      </c>
      <c r="AB37" s="92">
        <v>251</v>
      </c>
      <c r="AC37" s="92">
        <v>180</v>
      </c>
      <c r="AD37" s="92">
        <v>1569</v>
      </c>
      <c r="AE37" s="92">
        <v>178</v>
      </c>
      <c r="AF37" s="92">
        <v>828</v>
      </c>
      <c r="AG37" s="92">
        <v>9813</v>
      </c>
      <c r="AH37" s="92">
        <v>120</v>
      </c>
      <c r="AI37" s="92">
        <v>385</v>
      </c>
      <c r="AJ37" s="92">
        <v>5984</v>
      </c>
      <c r="AK37" s="92">
        <v>0</v>
      </c>
      <c r="AL37" s="41">
        <v>59</v>
      </c>
      <c r="AM37" s="60">
        <v>20516</v>
      </c>
      <c r="AN37" s="64">
        <v>95237</v>
      </c>
      <c r="AO37" s="92">
        <v>352625</v>
      </c>
      <c r="AP37" s="92">
        <v>0</v>
      </c>
      <c r="AQ37" s="92">
        <v>0</v>
      </c>
      <c r="AR37" s="92">
        <v>0</v>
      </c>
      <c r="AS37" s="92">
        <v>0</v>
      </c>
      <c r="AT37" s="41">
        <v>447862</v>
      </c>
      <c r="AU37" s="60">
        <v>468378</v>
      </c>
      <c r="AV37" s="60">
        <v>116080</v>
      </c>
      <c r="AW37" s="60">
        <v>563942</v>
      </c>
      <c r="AX37" s="60">
        <v>584458</v>
      </c>
      <c r="AY37" s="60">
        <v>-213166</v>
      </c>
      <c r="AZ37" s="60">
        <v>350776</v>
      </c>
      <c r="BA37" s="60">
        <v>371292</v>
      </c>
      <c r="BB37" s="31">
        <v>352625</v>
      </c>
    </row>
    <row r="38" spans="1:54" ht="15" customHeight="1" x14ac:dyDescent="0.15">
      <c r="A38" s="130">
        <v>68</v>
      </c>
      <c r="B38" s="42" t="s">
        <v>30</v>
      </c>
      <c r="C38" s="71">
        <v>79</v>
      </c>
      <c r="D38" s="93">
        <v>62</v>
      </c>
      <c r="E38" s="93">
        <v>43</v>
      </c>
      <c r="F38" s="93">
        <v>43</v>
      </c>
      <c r="G38" s="93">
        <v>175</v>
      </c>
      <c r="H38" s="93">
        <v>19</v>
      </c>
      <c r="I38" s="93">
        <v>35</v>
      </c>
      <c r="J38" s="93">
        <v>188</v>
      </c>
      <c r="K38" s="93">
        <v>11</v>
      </c>
      <c r="L38" s="93">
        <v>89</v>
      </c>
      <c r="M38" s="93">
        <v>146</v>
      </c>
      <c r="N38" s="93">
        <v>65</v>
      </c>
      <c r="O38" s="93">
        <v>17</v>
      </c>
      <c r="P38" s="93">
        <v>346</v>
      </c>
      <c r="Q38" s="93">
        <v>138</v>
      </c>
      <c r="R38" s="93">
        <v>30</v>
      </c>
      <c r="S38" s="93">
        <v>72</v>
      </c>
      <c r="T38" s="93">
        <v>180</v>
      </c>
      <c r="U38" s="93">
        <v>47</v>
      </c>
      <c r="V38" s="93">
        <v>483</v>
      </c>
      <c r="W38" s="93">
        <v>11</v>
      </c>
      <c r="X38" s="93">
        <v>38</v>
      </c>
      <c r="Y38" s="93">
        <v>144</v>
      </c>
      <c r="Z38" s="93">
        <v>1200</v>
      </c>
      <c r="AA38" s="93">
        <v>809</v>
      </c>
      <c r="AB38" s="93">
        <v>147</v>
      </c>
      <c r="AC38" s="93">
        <v>1161</v>
      </c>
      <c r="AD38" s="93">
        <v>524</v>
      </c>
      <c r="AE38" s="93">
        <v>1045</v>
      </c>
      <c r="AF38" s="93">
        <v>714</v>
      </c>
      <c r="AG38" s="93">
        <v>1883</v>
      </c>
      <c r="AH38" s="93">
        <v>233</v>
      </c>
      <c r="AI38" s="93">
        <v>441</v>
      </c>
      <c r="AJ38" s="93">
        <v>706</v>
      </c>
      <c r="AK38" s="93">
        <v>0</v>
      </c>
      <c r="AL38" s="42">
        <v>7</v>
      </c>
      <c r="AM38" s="68">
        <v>11331</v>
      </c>
      <c r="AN38" s="71">
        <v>0</v>
      </c>
      <c r="AO38" s="93">
        <v>0</v>
      </c>
      <c r="AP38" s="93">
        <v>0</v>
      </c>
      <c r="AQ38" s="93">
        <v>0</v>
      </c>
      <c r="AR38" s="93">
        <v>0</v>
      </c>
      <c r="AS38" s="93">
        <v>0</v>
      </c>
      <c r="AT38" s="42">
        <v>0</v>
      </c>
      <c r="AU38" s="68">
        <v>11331</v>
      </c>
      <c r="AV38" s="68">
        <v>0</v>
      </c>
      <c r="AW38" s="68">
        <v>0</v>
      </c>
      <c r="AX38" s="68">
        <v>11331</v>
      </c>
      <c r="AY38" s="68">
        <v>0</v>
      </c>
      <c r="AZ38" s="68">
        <v>0</v>
      </c>
      <c r="BA38" s="68">
        <v>11331</v>
      </c>
      <c r="BB38" s="31">
        <v>0</v>
      </c>
    </row>
    <row r="39" spans="1:54" ht="15" customHeight="1" x14ac:dyDescent="0.15">
      <c r="A39" s="129">
        <v>69</v>
      </c>
      <c r="B39" s="41" t="s">
        <v>31</v>
      </c>
      <c r="C39" s="64">
        <v>537</v>
      </c>
      <c r="D39" s="92">
        <v>183</v>
      </c>
      <c r="E39" s="92">
        <v>260</v>
      </c>
      <c r="F39" s="92">
        <v>466</v>
      </c>
      <c r="G39" s="92">
        <v>1880</v>
      </c>
      <c r="H39" s="92">
        <v>84</v>
      </c>
      <c r="I39" s="92">
        <v>266</v>
      </c>
      <c r="J39" s="92">
        <v>1461</v>
      </c>
      <c r="K39" s="92">
        <v>135</v>
      </c>
      <c r="L39" s="92">
        <v>581</v>
      </c>
      <c r="M39" s="92">
        <v>3108</v>
      </c>
      <c r="N39" s="92">
        <v>1946</v>
      </c>
      <c r="O39" s="92">
        <v>256</v>
      </c>
      <c r="P39" s="92">
        <v>1390</v>
      </c>
      <c r="Q39" s="92">
        <v>102</v>
      </c>
      <c r="R39" s="92">
        <v>128</v>
      </c>
      <c r="S39" s="92">
        <v>403</v>
      </c>
      <c r="T39" s="92">
        <v>3066</v>
      </c>
      <c r="U39" s="92">
        <v>367</v>
      </c>
      <c r="V39" s="92">
        <v>6210</v>
      </c>
      <c r="W39" s="92">
        <v>959</v>
      </c>
      <c r="X39" s="92">
        <v>389</v>
      </c>
      <c r="Y39" s="92">
        <v>926</v>
      </c>
      <c r="Z39" s="92">
        <v>3980</v>
      </c>
      <c r="AA39" s="92">
        <v>1207</v>
      </c>
      <c r="AB39" s="92">
        <v>703</v>
      </c>
      <c r="AC39" s="92">
        <v>4220</v>
      </c>
      <c r="AD39" s="92">
        <v>729</v>
      </c>
      <c r="AE39" s="92">
        <v>343</v>
      </c>
      <c r="AF39" s="92">
        <v>2957</v>
      </c>
      <c r="AG39" s="92">
        <v>3297</v>
      </c>
      <c r="AH39" s="92">
        <v>220</v>
      </c>
      <c r="AI39" s="92">
        <v>1306</v>
      </c>
      <c r="AJ39" s="92">
        <v>1119</v>
      </c>
      <c r="AK39" s="92">
        <v>5</v>
      </c>
      <c r="AL39" s="41">
        <v>12</v>
      </c>
      <c r="AM39" s="60">
        <v>45201</v>
      </c>
      <c r="AN39" s="64">
        <v>0</v>
      </c>
      <c r="AO39" s="92">
        <v>91</v>
      </c>
      <c r="AP39" s="92">
        <v>0</v>
      </c>
      <c r="AQ39" s="92">
        <v>0</v>
      </c>
      <c r="AR39" s="92">
        <v>0</v>
      </c>
      <c r="AS39" s="92">
        <v>0</v>
      </c>
      <c r="AT39" s="41">
        <v>91</v>
      </c>
      <c r="AU39" s="60">
        <v>45292</v>
      </c>
      <c r="AV39" s="60">
        <v>53</v>
      </c>
      <c r="AW39" s="60">
        <v>144</v>
      </c>
      <c r="AX39" s="60">
        <v>45345</v>
      </c>
      <c r="AY39" s="60">
        <v>-9106</v>
      </c>
      <c r="AZ39" s="60">
        <v>-8962</v>
      </c>
      <c r="BA39" s="60">
        <v>36239</v>
      </c>
      <c r="BB39" s="31">
        <v>91</v>
      </c>
    </row>
    <row r="40" spans="1:54" ht="15" customHeight="1" x14ac:dyDescent="0.15">
      <c r="A40" s="131">
        <v>70</v>
      </c>
      <c r="B40" s="45" t="s">
        <v>204</v>
      </c>
      <c r="C40" s="55">
        <v>76161</v>
      </c>
      <c r="D40" s="62">
        <v>12264</v>
      </c>
      <c r="E40" s="62">
        <v>21127</v>
      </c>
      <c r="F40" s="62">
        <v>14610</v>
      </c>
      <c r="G40" s="62">
        <v>170128</v>
      </c>
      <c r="H40" s="62">
        <v>11128</v>
      </c>
      <c r="I40" s="62">
        <v>44861</v>
      </c>
      <c r="J40" s="62">
        <v>587733</v>
      </c>
      <c r="K40" s="62">
        <v>400295</v>
      </c>
      <c r="L40" s="62">
        <v>50725</v>
      </c>
      <c r="M40" s="62">
        <v>1039838</v>
      </c>
      <c r="N40" s="62">
        <v>376373</v>
      </c>
      <c r="O40" s="62">
        <v>28586</v>
      </c>
      <c r="P40" s="62">
        <v>144576</v>
      </c>
      <c r="Q40" s="62">
        <v>123414</v>
      </c>
      <c r="R40" s="62">
        <v>20391</v>
      </c>
      <c r="S40" s="62">
        <v>127238</v>
      </c>
      <c r="T40" s="62">
        <v>471225</v>
      </c>
      <c r="U40" s="62">
        <v>81152</v>
      </c>
      <c r="V40" s="62">
        <v>246484</v>
      </c>
      <c r="W40" s="62">
        <v>223647</v>
      </c>
      <c r="X40" s="62">
        <v>17057</v>
      </c>
      <c r="Y40" s="62">
        <v>14996</v>
      </c>
      <c r="Z40" s="62">
        <v>169790</v>
      </c>
      <c r="AA40" s="62">
        <v>74982</v>
      </c>
      <c r="AB40" s="62">
        <v>78811</v>
      </c>
      <c r="AC40" s="62">
        <v>267337</v>
      </c>
      <c r="AD40" s="62">
        <v>107801</v>
      </c>
      <c r="AE40" s="62">
        <v>102976</v>
      </c>
      <c r="AF40" s="62">
        <v>58999</v>
      </c>
      <c r="AG40" s="62">
        <v>277165</v>
      </c>
      <c r="AH40" s="62">
        <v>18211</v>
      </c>
      <c r="AI40" s="62">
        <v>107248</v>
      </c>
      <c r="AJ40" s="62">
        <v>169336</v>
      </c>
      <c r="AK40" s="62">
        <v>11331</v>
      </c>
      <c r="AL40" s="45">
        <v>20735</v>
      </c>
      <c r="AM40" s="66">
        <v>5768731</v>
      </c>
      <c r="AN40" s="55">
        <v>138079</v>
      </c>
      <c r="AO40" s="62">
        <v>2485115</v>
      </c>
      <c r="AP40" s="62">
        <v>1127682</v>
      </c>
      <c r="AQ40" s="62">
        <v>262397</v>
      </c>
      <c r="AR40" s="62">
        <v>900665</v>
      </c>
      <c r="AS40" s="62">
        <v>21685</v>
      </c>
      <c r="AT40" s="45">
        <v>4935623</v>
      </c>
      <c r="AU40" s="66">
        <v>10704354</v>
      </c>
      <c r="AV40" s="66">
        <v>4918403</v>
      </c>
      <c r="AW40" s="66">
        <v>9854026</v>
      </c>
      <c r="AX40" s="66">
        <v>15622757</v>
      </c>
      <c r="AY40" s="66">
        <v>-5059148</v>
      </c>
      <c r="AZ40" s="66">
        <v>4794878</v>
      </c>
      <c r="BA40" s="66">
        <v>10563609</v>
      </c>
      <c r="BB40" s="31">
        <v>2396040</v>
      </c>
    </row>
    <row r="41" spans="1:54" ht="15" customHeight="1" x14ac:dyDescent="0.15">
      <c r="A41" s="129">
        <v>71</v>
      </c>
      <c r="B41" s="41" t="s">
        <v>205</v>
      </c>
      <c r="C41" s="64">
        <v>357</v>
      </c>
      <c r="D41" s="92">
        <v>318</v>
      </c>
      <c r="E41" s="92">
        <v>853</v>
      </c>
      <c r="F41" s="92">
        <v>1796</v>
      </c>
      <c r="G41" s="92">
        <v>2637</v>
      </c>
      <c r="H41" s="92">
        <v>240</v>
      </c>
      <c r="I41" s="92">
        <v>891</v>
      </c>
      <c r="J41" s="92">
        <v>5515</v>
      </c>
      <c r="K41" s="92">
        <v>1939</v>
      </c>
      <c r="L41" s="92">
        <v>1552</v>
      </c>
      <c r="M41" s="92">
        <v>14094</v>
      </c>
      <c r="N41" s="92">
        <v>8279</v>
      </c>
      <c r="O41" s="92">
        <v>1002</v>
      </c>
      <c r="P41" s="92">
        <v>2912</v>
      </c>
      <c r="Q41" s="92">
        <v>4764</v>
      </c>
      <c r="R41" s="92">
        <v>449</v>
      </c>
      <c r="S41" s="92">
        <v>835</v>
      </c>
      <c r="T41" s="92">
        <v>6810</v>
      </c>
      <c r="U41" s="92">
        <v>2206</v>
      </c>
      <c r="V41" s="92">
        <v>9647</v>
      </c>
      <c r="W41" s="92">
        <v>2746</v>
      </c>
      <c r="X41" s="92">
        <v>487</v>
      </c>
      <c r="Y41" s="92">
        <v>1104</v>
      </c>
      <c r="Z41" s="92">
        <v>13459</v>
      </c>
      <c r="AA41" s="92">
        <v>7294</v>
      </c>
      <c r="AB41" s="92">
        <v>1992</v>
      </c>
      <c r="AC41" s="92">
        <v>10114</v>
      </c>
      <c r="AD41" s="92">
        <v>3385</v>
      </c>
      <c r="AE41" s="92">
        <v>4602</v>
      </c>
      <c r="AF41" s="92">
        <v>2096</v>
      </c>
      <c r="AG41" s="92">
        <v>8843</v>
      </c>
      <c r="AH41" s="92">
        <v>1720</v>
      </c>
      <c r="AI41" s="92">
        <v>4580</v>
      </c>
      <c r="AJ41" s="92">
        <v>8410</v>
      </c>
      <c r="AK41" s="92">
        <v>0</v>
      </c>
      <c r="AL41" s="41">
        <v>151</v>
      </c>
      <c r="AM41" s="60">
        <v>138079</v>
      </c>
      <c r="AO41" s="31">
        <v>337142</v>
      </c>
      <c r="BB41" s="31">
        <v>337142</v>
      </c>
    </row>
    <row r="42" spans="1:54" ht="15" customHeight="1" x14ac:dyDescent="0.15">
      <c r="A42" s="129">
        <v>91</v>
      </c>
      <c r="B42" s="41" t="s">
        <v>206</v>
      </c>
      <c r="C42" s="64">
        <v>14317</v>
      </c>
      <c r="D42" s="92">
        <v>5064</v>
      </c>
      <c r="E42" s="92">
        <v>4861</v>
      </c>
      <c r="F42" s="92">
        <v>5986</v>
      </c>
      <c r="G42" s="92">
        <v>45023</v>
      </c>
      <c r="H42" s="92">
        <v>3341</v>
      </c>
      <c r="I42" s="92">
        <v>15304</v>
      </c>
      <c r="J42" s="92">
        <v>16619</v>
      </c>
      <c r="K42" s="92">
        <v>2934</v>
      </c>
      <c r="L42" s="92">
        <v>19151</v>
      </c>
      <c r="M42" s="92">
        <v>22629</v>
      </c>
      <c r="N42" s="92">
        <v>8201</v>
      </c>
      <c r="O42" s="92">
        <v>13961</v>
      </c>
      <c r="P42" s="92">
        <v>33451</v>
      </c>
      <c r="Q42" s="92">
        <v>50957</v>
      </c>
      <c r="R42" s="92">
        <v>7282</v>
      </c>
      <c r="S42" s="92">
        <v>43526</v>
      </c>
      <c r="T42" s="92">
        <v>45506</v>
      </c>
      <c r="U42" s="92">
        <v>30025</v>
      </c>
      <c r="V42" s="92">
        <v>172131</v>
      </c>
      <c r="W42" s="92">
        <v>24470</v>
      </c>
      <c r="X42" s="92">
        <v>5447</v>
      </c>
      <c r="Y42" s="92">
        <v>18095</v>
      </c>
      <c r="Z42" s="92">
        <v>265765</v>
      </c>
      <c r="AA42" s="92">
        <v>78505</v>
      </c>
      <c r="AB42" s="92">
        <v>21325</v>
      </c>
      <c r="AC42" s="92">
        <v>121235</v>
      </c>
      <c r="AD42" s="92">
        <v>36266</v>
      </c>
      <c r="AE42" s="92">
        <v>152966</v>
      </c>
      <c r="AF42" s="92">
        <v>172991</v>
      </c>
      <c r="AG42" s="92">
        <v>406603</v>
      </c>
      <c r="AH42" s="92">
        <v>21023</v>
      </c>
      <c r="AI42" s="92">
        <v>137086</v>
      </c>
      <c r="AJ42" s="92">
        <v>96709</v>
      </c>
      <c r="AK42" s="92">
        <v>0</v>
      </c>
      <c r="AL42" s="41">
        <v>323</v>
      </c>
      <c r="AM42" s="60">
        <v>2119078</v>
      </c>
      <c r="AO42" s="31">
        <v>121341</v>
      </c>
      <c r="BB42" s="31">
        <v>121341</v>
      </c>
    </row>
    <row r="43" spans="1:54" ht="15" customHeight="1" x14ac:dyDescent="0.15">
      <c r="A43" s="129">
        <v>92</v>
      </c>
      <c r="B43" s="41" t="s">
        <v>207</v>
      </c>
      <c r="C43" s="64">
        <v>29360</v>
      </c>
      <c r="D43" s="92">
        <v>8015</v>
      </c>
      <c r="E43" s="92">
        <v>7309</v>
      </c>
      <c r="F43" s="92">
        <v>2850</v>
      </c>
      <c r="G43" s="92">
        <v>11995</v>
      </c>
      <c r="H43" s="92">
        <v>1338</v>
      </c>
      <c r="I43" s="92">
        <v>-107</v>
      </c>
      <c r="J43" s="92">
        <v>44624</v>
      </c>
      <c r="K43" s="92">
        <v>21586</v>
      </c>
      <c r="L43" s="92">
        <v>8052</v>
      </c>
      <c r="M43" s="92">
        <v>199297</v>
      </c>
      <c r="N43" s="92">
        <v>97278</v>
      </c>
      <c r="O43" s="92">
        <v>2453</v>
      </c>
      <c r="P43" s="92">
        <v>30611</v>
      </c>
      <c r="Q43" s="92">
        <v>-19856</v>
      </c>
      <c r="R43" s="92">
        <v>-1222</v>
      </c>
      <c r="S43" s="92">
        <v>-12078</v>
      </c>
      <c r="T43" s="92">
        <v>36957</v>
      </c>
      <c r="U43" s="92">
        <v>4008</v>
      </c>
      <c r="V43" s="92">
        <v>8697</v>
      </c>
      <c r="W43" s="92">
        <v>29589</v>
      </c>
      <c r="X43" s="92">
        <v>6627</v>
      </c>
      <c r="Y43" s="92">
        <v>5926</v>
      </c>
      <c r="Z43" s="92">
        <v>53176</v>
      </c>
      <c r="AA43" s="92">
        <v>55914</v>
      </c>
      <c r="AB43" s="92">
        <v>223063</v>
      </c>
      <c r="AC43" s="92">
        <v>39116</v>
      </c>
      <c r="AD43" s="92">
        <v>42793</v>
      </c>
      <c r="AE43" s="92">
        <v>0</v>
      </c>
      <c r="AF43" s="92">
        <v>430</v>
      </c>
      <c r="AG43" s="92">
        <v>10104</v>
      </c>
      <c r="AH43" s="92">
        <v>1717</v>
      </c>
      <c r="AI43" s="92">
        <v>-7002</v>
      </c>
      <c r="AJ43" s="92">
        <v>43097</v>
      </c>
      <c r="AK43" s="92">
        <v>0</v>
      </c>
      <c r="AL43" s="41">
        <v>12802</v>
      </c>
      <c r="AM43" s="60">
        <v>998519</v>
      </c>
      <c r="AO43" s="31">
        <v>2147973</v>
      </c>
      <c r="BB43" s="31">
        <v>2058898</v>
      </c>
    </row>
    <row r="44" spans="1:54" ht="15" customHeight="1" x14ac:dyDescent="0.15">
      <c r="A44" s="129">
        <v>93</v>
      </c>
      <c r="B44" s="41" t="s">
        <v>208</v>
      </c>
      <c r="C44" s="64">
        <v>22160</v>
      </c>
      <c r="D44" s="92">
        <v>3584</v>
      </c>
      <c r="E44" s="92">
        <v>5260</v>
      </c>
      <c r="F44" s="92">
        <v>3365</v>
      </c>
      <c r="G44" s="92">
        <v>18162</v>
      </c>
      <c r="H44" s="92">
        <v>2008</v>
      </c>
      <c r="I44" s="92">
        <v>3732</v>
      </c>
      <c r="J44" s="92">
        <v>73681</v>
      </c>
      <c r="K44" s="92">
        <v>16275</v>
      </c>
      <c r="L44" s="92">
        <v>10409</v>
      </c>
      <c r="M44" s="92">
        <v>96730</v>
      </c>
      <c r="N44" s="92">
        <v>16379</v>
      </c>
      <c r="O44" s="92">
        <v>4203</v>
      </c>
      <c r="P44" s="92">
        <v>25000</v>
      </c>
      <c r="Q44" s="92">
        <v>51557</v>
      </c>
      <c r="R44" s="92">
        <v>5627</v>
      </c>
      <c r="S44" s="92">
        <v>41927</v>
      </c>
      <c r="T44" s="92">
        <v>54728</v>
      </c>
      <c r="U44" s="92">
        <v>10751</v>
      </c>
      <c r="V44" s="92">
        <v>19292</v>
      </c>
      <c r="W44" s="92">
        <v>61173</v>
      </c>
      <c r="X44" s="92">
        <v>7440</v>
      </c>
      <c r="Y44" s="92">
        <v>3396</v>
      </c>
      <c r="Z44" s="92">
        <v>51525</v>
      </c>
      <c r="AA44" s="92">
        <v>17804</v>
      </c>
      <c r="AB44" s="92">
        <v>176682</v>
      </c>
      <c r="AC44" s="92">
        <v>54501</v>
      </c>
      <c r="AD44" s="92">
        <v>33806</v>
      </c>
      <c r="AE44" s="92">
        <v>103876</v>
      </c>
      <c r="AF44" s="92">
        <v>53004</v>
      </c>
      <c r="AG44" s="92">
        <v>48716</v>
      </c>
      <c r="AH44" s="92">
        <v>2826</v>
      </c>
      <c r="AI44" s="92">
        <v>40008</v>
      </c>
      <c r="AJ44" s="92">
        <v>38807</v>
      </c>
      <c r="AK44" s="92">
        <v>0</v>
      </c>
      <c r="AL44" s="41">
        <v>1777</v>
      </c>
      <c r="AM44" s="60">
        <v>1180171</v>
      </c>
    </row>
    <row r="45" spans="1:54" ht="15" customHeight="1" x14ac:dyDescent="0.15">
      <c r="A45" s="129">
        <v>94</v>
      </c>
      <c r="B45" s="134" t="s">
        <v>209</v>
      </c>
      <c r="C45" s="64">
        <v>5648</v>
      </c>
      <c r="D45" s="92">
        <v>741</v>
      </c>
      <c r="E45" s="92">
        <v>2001</v>
      </c>
      <c r="F45" s="92">
        <v>1432</v>
      </c>
      <c r="G45" s="92">
        <v>45005</v>
      </c>
      <c r="H45" s="92">
        <v>925</v>
      </c>
      <c r="I45" s="92">
        <v>1661</v>
      </c>
      <c r="J45" s="92">
        <v>12883</v>
      </c>
      <c r="K45" s="92">
        <v>114516</v>
      </c>
      <c r="L45" s="92">
        <v>2890</v>
      </c>
      <c r="M45" s="92">
        <v>21242</v>
      </c>
      <c r="N45" s="92">
        <v>2770</v>
      </c>
      <c r="O45" s="92">
        <v>1321</v>
      </c>
      <c r="P45" s="92">
        <v>2754</v>
      </c>
      <c r="Q45" s="92">
        <v>2368</v>
      </c>
      <c r="R45" s="92">
        <v>206</v>
      </c>
      <c r="S45" s="92">
        <v>6126</v>
      </c>
      <c r="T45" s="92">
        <v>376</v>
      </c>
      <c r="U45" s="92">
        <v>5740</v>
      </c>
      <c r="V45" s="92">
        <v>17619</v>
      </c>
      <c r="W45" s="92">
        <v>10260</v>
      </c>
      <c r="X45" s="92">
        <v>1596</v>
      </c>
      <c r="Y45" s="92">
        <v>847</v>
      </c>
      <c r="Z45" s="92">
        <v>23958</v>
      </c>
      <c r="AA45" s="92">
        <v>4783</v>
      </c>
      <c r="AB45" s="92">
        <v>24677</v>
      </c>
      <c r="AC45" s="92">
        <v>22132</v>
      </c>
      <c r="AD45" s="92">
        <v>7892</v>
      </c>
      <c r="AE45" s="92">
        <v>770</v>
      </c>
      <c r="AF45" s="92">
        <v>2774</v>
      </c>
      <c r="AG45" s="92">
        <v>10701</v>
      </c>
      <c r="AH45" s="92">
        <v>1588</v>
      </c>
      <c r="AI45" s="92">
        <v>14033</v>
      </c>
      <c r="AJ45" s="92">
        <v>14934</v>
      </c>
      <c r="AK45" s="92">
        <v>0</v>
      </c>
      <c r="AL45" s="41">
        <v>634</v>
      </c>
      <c r="AM45" s="60">
        <v>389803</v>
      </c>
    </row>
    <row r="46" spans="1:54" ht="15" customHeight="1" x14ac:dyDescent="0.15">
      <c r="A46" s="129">
        <v>95</v>
      </c>
      <c r="B46" s="41" t="s">
        <v>210</v>
      </c>
      <c r="C46" s="64">
        <v>-6961</v>
      </c>
      <c r="D46" s="92">
        <v>-1456</v>
      </c>
      <c r="E46" s="92">
        <v>-23</v>
      </c>
      <c r="F46" s="92">
        <v>0</v>
      </c>
      <c r="G46" s="92">
        <v>-532</v>
      </c>
      <c r="H46" s="92">
        <v>0</v>
      </c>
      <c r="I46" s="92">
        <v>-1</v>
      </c>
      <c r="J46" s="92">
        <v>0</v>
      </c>
      <c r="K46" s="92">
        <v>-1928</v>
      </c>
      <c r="L46" s="92">
        <v>0</v>
      </c>
      <c r="M46" s="92">
        <v>-3</v>
      </c>
      <c r="N46" s="92">
        <v>0</v>
      </c>
      <c r="O46" s="92">
        <v>0</v>
      </c>
      <c r="P46" s="92">
        <v>-1</v>
      </c>
      <c r="Q46" s="92">
        <v>-1</v>
      </c>
      <c r="R46" s="92">
        <v>0</v>
      </c>
      <c r="S46" s="92">
        <v>-3</v>
      </c>
      <c r="T46" s="92">
        <v>-4</v>
      </c>
      <c r="U46" s="92">
        <v>0</v>
      </c>
      <c r="V46" s="92">
        <v>-2110</v>
      </c>
      <c r="W46" s="92">
        <v>-30</v>
      </c>
      <c r="X46" s="92">
        <v>-1733</v>
      </c>
      <c r="Y46" s="92">
        <v>0</v>
      </c>
      <c r="Z46" s="92">
        <v>-282</v>
      </c>
      <c r="AA46" s="92">
        <v>-3873</v>
      </c>
      <c r="AB46" s="92">
        <v>-196</v>
      </c>
      <c r="AC46" s="92">
        <v>-1552</v>
      </c>
      <c r="AD46" s="92">
        <v>-2</v>
      </c>
      <c r="AE46" s="92">
        <v>0</v>
      </c>
      <c r="AF46" s="92">
        <v>-92</v>
      </c>
      <c r="AG46" s="92">
        <v>-8713</v>
      </c>
      <c r="AH46" s="92">
        <v>-1079</v>
      </c>
      <c r="AI46" s="92">
        <v>-13</v>
      </c>
      <c r="AJ46" s="92">
        <v>-1</v>
      </c>
      <c r="AK46" s="92">
        <v>0</v>
      </c>
      <c r="AL46" s="41">
        <v>-183</v>
      </c>
      <c r="AM46" s="60">
        <v>-30772</v>
      </c>
    </row>
    <row r="47" spans="1:54" ht="15" customHeight="1" x14ac:dyDescent="0.15">
      <c r="A47" s="131">
        <v>96</v>
      </c>
      <c r="B47" s="45" t="s">
        <v>211</v>
      </c>
      <c r="C47" s="55">
        <v>64881</v>
      </c>
      <c r="D47" s="62">
        <v>16266</v>
      </c>
      <c r="E47" s="62">
        <v>20261</v>
      </c>
      <c r="F47" s="62">
        <v>15429</v>
      </c>
      <c r="G47" s="62">
        <v>122290</v>
      </c>
      <c r="H47" s="62">
        <v>7852</v>
      </c>
      <c r="I47" s="62">
        <v>21480</v>
      </c>
      <c r="J47" s="62">
        <v>153322</v>
      </c>
      <c r="K47" s="62">
        <v>155322</v>
      </c>
      <c r="L47" s="62">
        <v>42054</v>
      </c>
      <c r="M47" s="62">
        <v>353989</v>
      </c>
      <c r="N47" s="62">
        <v>132907</v>
      </c>
      <c r="O47" s="62">
        <v>22940</v>
      </c>
      <c r="P47" s="62">
        <v>94727</v>
      </c>
      <c r="Q47" s="62">
        <v>89789</v>
      </c>
      <c r="R47" s="62">
        <v>12342</v>
      </c>
      <c r="S47" s="62">
        <v>80333</v>
      </c>
      <c r="T47" s="62">
        <v>144373</v>
      </c>
      <c r="U47" s="62">
        <v>52730</v>
      </c>
      <c r="V47" s="62">
        <v>225276</v>
      </c>
      <c r="W47" s="62">
        <v>128208</v>
      </c>
      <c r="X47" s="62">
        <v>19864</v>
      </c>
      <c r="Y47" s="62">
        <v>29368</v>
      </c>
      <c r="Z47" s="62">
        <v>407601</v>
      </c>
      <c r="AA47" s="62">
        <v>160427</v>
      </c>
      <c r="AB47" s="62">
        <v>447543</v>
      </c>
      <c r="AC47" s="62">
        <v>245546</v>
      </c>
      <c r="AD47" s="62">
        <v>124140</v>
      </c>
      <c r="AE47" s="62">
        <v>262214</v>
      </c>
      <c r="AF47" s="62">
        <v>231203</v>
      </c>
      <c r="AG47" s="62">
        <v>476254</v>
      </c>
      <c r="AH47" s="62">
        <v>27795</v>
      </c>
      <c r="AI47" s="62">
        <v>188692</v>
      </c>
      <c r="AJ47" s="62">
        <v>201956</v>
      </c>
      <c r="AK47" s="62">
        <v>0</v>
      </c>
      <c r="AL47" s="45">
        <v>15504</v>
      </c>
      <c r="AM47" s="66">
        <v>4794878</v>
      </c>
    </row>
    <row r="48" spans="1:54" ht="15" customHeight="1" x14ac:dyDescent="0.15">
      <c r="A48" s="131">
        <v>97</v>
      </c>
      <c r="B48" s="45" t="s">
        <v>212</v>
      </c>
      <c r="C48" s="55">
        <v>141042</v>
      </c>
      <c r="D48" s="62">
        <v>28530</v>
      </c>
      <c r="E48" s="62">
        <v>41388</v>
      </c>
      <c r="F48" s="62">
        <v>30039</v>
      </c>
      <c r="G48" s="62">
        <v>292418</v>
      </c>
      <c r="H48" s="62">
        <v>18980</v>
      </c>
      <c r="I48" s="62">
        <v>66341</v>
      </c>
      <c r="J48" s="62">
        <v>741055</v>
      </c>
      <c r="K48" s="62">
        <v>555617</v>
      </c>
      <c r="L48" s="62">
        <v>92779</v>
      </c>
      <c r="M48" s="62">
        <v>1393827</v>
      </c>
      <c r="N48" s="62">
        <v>509280</v>
      </c>
      <c r="O48" s="62">
        <v>51526</v>
      </c>
      <c r="P48" s="62">
        <v>239303</v>
      </c>
      <c r="Q48" s="62">
        <v>213203</v>
      </c>
      <c r="R48" s="62">
        <v>32733</v>
      </c>
      <c r="S48" s="62">
        <v>207571</v>
      </c>
      <c r="T48" s="62">
        <v>615598</v>
      </c>
      <c r="U48" s="62">
        <v>133882</v>
      </c>
      <c r="V48" s="62">
        <v>471760</v>
      </c>
      <c r="W48" s="62">
        <v>351855</v>
      </c>
      <c r="X48" s="62">
        <v>36921</v>
      </c>
      <c r="Y48" s="62">
        <v>44364</v>
      </c>
      <c r="Z48" s="62">
        <v>577391</v>
      </c>
      <c r="AA48" s="62">
        <v>235409</v>
      </c>
      <c r="AB48" s="62">
        <v>526354</v>
      </c>
      <c r="AC48" s="62">
        <v>512883</v>
      </c>
      <c r="AD48" s="62">
        <v>231941</v>
      </c>
      <c r="AE48" s="62">
        <v>365190</v>
      </c>
      <c r="AF48" s="62">
        <v>290202</v>
      </c>
      <c r="AG48" s="62">
        <v>753419</v>
      </c>
      <c r="AH48" s="62">
        <v>46006</v>
      </c>
      <c r="AI48" s="62">
        <v>295940</v>
      </c>
      <c r="AJ48" s="62">
        <v>371292</v>
      </c>
      <c r="AK48" s="62">
        <v>11331</v>
      </c>
      <c r="AL48" s="45">
        <v>36239</v>
      </c>
      <c r="AM48" s="66">
        <v>10563609</v>
      </c>
    </row>
    <row r="49" spans="2:39" x14ac:dyDescent="0.15">
      <c r="B49" s="31" t="s">
        <v>304</v>
      </c>
      <c r="C49" s="31">
        <v>12687</v>
      </c>
      <c r="D49" s="31">
        <v>4585</v>
      </c>
      <c r="E49" s="31">
        <v>4285</v>
      </c>
      <c r="F49" s="31">
        <v>4958</v>
      </c>
      <c r="G49" s="31">
        <v>37806</v>
      </c>
      <c r="H49" s="31">
        <v>2831</v>
      </c>
      <c r="I49" s="31">
        <v>12905</v>
      </c>
      <c r="J49" s="31">
        <v>13717</v>
      </c>
      <c r="K49" s="31">
        <v>2298</v>
      </c>
      <c r="L49" s="31">
        <v>16064</v>
      </c>
      <c r="M49" s="31">
        <v>19243</v>
      </c>
      <c r="N49" s="31">
        <v>6208</v>
      </c>
      <c r="O49" s="31">
        <v>11852</v>
      </c>
      <c r="P49" s="31">
        <v>28242</v>
      </c>
      <c r="Q49" s="31">
        <v>42477</v>
      </c>
      <c r="R49" s="31">
        <v>5981</v>
      </c>
      <c r="S49" s="31">
        <v>36267</v>
      </c>
      <c r="T49" s="31">
        <v>37977</v>
      </c>
      <c r="U49" s="31">
        <v>25424</v>
      </c>
      <c r="V49" s="31">
        <v>147529</v>
      </c>
      <c r="W49" s="31">
        <v>19300</v>
      </c>
      <c r="X49" s="31">
        <v>4378</v>
      </c>
      <c r="Y49" s="31">
        <v>15849</v>
      </c>
      <c r="Z49" s="31">
        <v>228564</v>
      </c>
      <c r="AA49" s="31">
        <v>61007</v>
      </c>
      <c r="AB49" s="31">
        <v>19277</v>
      </c>
      <c r="AC49" s="31">
        <v>102421</v>
      </c>
      <c r="AD49" s="31">
        <v>30904</v>
      </c>
      <c r="AE49" s="31">
        <v>113979</v>
      </c>
      <c r="AF49" s="31">
        <v>135823</v>
      </c>
      <c r="AG49" s="31">
        <v>347257</v>
      </c>
      <c r="AH49" s="31">
        <v>19029</v>
      </c>
      <c r="AI49" s="31">
        <v>119651</v>
      </c>
      <c r="AJ49" s="31">
        <v>86291</v>
      </c>
      <c r="AK49" s="31">
        <v>0</v>
      </c>
      <c r="AL49" s="31">
        <v>270</v>
      </c>
      <c r="AM49" s="31">
        <v>1777336</v>
      </c>
    </row>
    <row r="50" spans="2:39" x14ac:dyDescent="0.15">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row>
    <row r="51" spans="2:39" x14ac:dyDescent="0.15">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ご利用にあたって（必ずお読みください）</vt:lpstr>
      <vt:lpstr>データ入力表</vt:lpstr>
      <vt:lpstr>①結果</vt:lpstr>
      <vt:lpstr>②表</vt:lpstr>
      <vt:lpstr>③フロー</vt:lpstr>
      <vt:lpstr>④グラフ</vt:lpstr>
      <vt:lpstr>生産増加の計算シート</vt:lpstr>
      <vt:lpstr>外生化逆行列係数</vt:lpstr>
      <vt:lpstr>計算</vt:lpstr>
      <vt:lpstr>各種係数</vt:lpstr>
      <vt:lpstr>逆行列係数</vt:lpstr>
      <vt:lpstr>投入係数</vt:lpstr>
      <vt:lpstr>H27取引基本表（生産者）(36)</vt:lpstr>
      <vt:lpstr>①結果!Print_Area</vt:lpstr>
      <vt:lpstr>②表!Print_Area</vt:lpstr>
      <vt:lpstr>データ入力表!Print_Area</vt:lpstr>
      <vt:lpstr>'H27取引基本表（生産者）(36)'!Print_Titles</vt:lpstr>
      <vt:lpstr>外生化逆行列係数!Print_Titles</vt:lpstr>
      <vt:lpstr>逆行列係数!Print_Titles</vt:lpstr>
      <vt:lpstr>生産増加の計算シート!Print_Titles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2020-08-17T04:53:27Z</cp:lastPrinted>
  <dcterms:created xsi:type="dcterms:W3CDTF">2010-03-19T06:29:47Z</dcterms:created>
  <dcterms:modified xsi:type="dcterms:W3CDTF">2020-10-19T01:11:09Z</dcterms:modified>
</cp:coreProperties>
</file>