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⑩価格波及効果①\"/>
    </mc:Choice>
  </mc:AlternateContent>
  <bookViews>
    <workbookView xWindow="-10980" yWindow="852" windowWidth="18312" windowHeight="11592" activeTab="6"/>
  </bookViews>
  <sheets>
    <sheet name="ご利用にあたって（必ずお読みください）" sheetId="17" r:id="rId1"/>
    <sheet name="データ入力表" sheetId="7" r:id="rId2"/>
    <sheet name="①結果" sheetId="11" r:id="rId3"/>
    <sheet name="②グラフ" sheetId="16" r:id="rId4"/>
    <sheet name="外生化逆行列係数" sheetId="21" r:id="rId5"/>
    <sheet name="転置逆行列係数" sheetId="26" r:id="rId6"/>
    <sheet name="移輸入投入係数" sheetId="25" r:id="rId7"/>
    <sheet name="計算" sheetId="3" r:id="rId8"/>
    <sheet name="逆行列係数" sheetId="5" r:id="rId9"/>
    <sheet name="H27取引基本表（生産者）(36)" sheetId="10" r:id="rId10"/>
  </sheets>
  <definedNames>
    <definedName name="_xlnm.Print_Area" localSheetId="2">①結果!$A$1:$K$64</definedName>
    <definedName name="_xlnm.Print_Area" localSheetId="3">②グラフ!$A$1:$M$70</definedName>
    <definedName name="_xlnm.Print_Area" localSheetId="1">データ入力表!$B$2:$N$49</definedName>
    <definedName name="_xlnm.Print_Titles" localSheetId="9">'H27取引基本表（生産者）(36)'!$A:$B</definedName>
    <definedName name="_xlnm.Print_Titles" localSheetId="6">移輸入投入係数!$A:$B</definedName>
    <definedName name="_xlnm.Print_Titles" localSheetId="4">外生化逆行列係数!$A:$B</definedName>
    <definedName name="_xlnm.Print_Titles" localSheetId="8">逆行列係数!$A:$B</definedName>
    <definedName name="_xlnm.Print_Titles" localSheetId="5">転置逆行列係数!$A:$B</definedName>
  </definedNames>
  <calcPr calcId="162913"/>
</workbook>
</file>

<file path=xl/calcChain.xml><?xml version="1.0" encoding="utf-8"?>
<calcChain xmlns="http://schemas.openxmlformats.org/spreadsheetml/2006/main">
  <c r="N43" i="3" l="1"/>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D2" i="3" l="1"/>
  <c r="C4" i="26" l="1" a="1"/>
  <c r="G4" i="26" s="1"/>
  <c r="G26" i="3"/>
  <c r="AE39" i="26" l="1"/>
  <c r="U37" i="26"/>
  <c r="AE34" i="26"/>
  <c r="R32" i="26"/>
  <c r="AA25" i="26"/>
  <c r="W6" i="26"/>
  <c r="S39" i="26"/>
  <c r="S38" i="26"/>
  <c r="G38" i="26"/>
  <c r="AE37" i="26"/>
  <c r="S37" i="26"/>
  <c r="G37" i="26"/>
  <c r="AE36" i="26"/>
  <c r="S36" i="26"/>
  <c r="F36" i="26"/>
  <c r="AD35" i="26"/>
  <c r="R35" i="26"/>
  <c r="F35" i="26"/>
  <c r="AD34" i="26"/>
  <c r="R34" i="26"/>
  <c r="F34" i="26"/>
  <c r="AC33" i="26"/>
  <c r="Q33" i="26"/>
  <c r="E33" i="26"/>
  <c r="AC32" i="26"/>
  <c r="Q32" i="26"/>
  <c r="E32" i="26"/>
  <c r="W31" i="26"/>
  <c r="G31" i="26"/>
  <c r="Z30" i="26"/>
  <c r="I30" i="26"/>
  <c r="AA29" i="26"/>
  <c r="J29" i="26"/>
  <c r="Z28" i="26"/>
  <c r="AI27" i="26"/>
  <c r="J27" i="26"/>
  <c r="S26" i="26"/>
  <c r="W25" i="26"/>
  <c r="T24" i="26"/>
  <c r="M23" i="26"/>
  <c r="G22" i="26"/>
  <c r="AJ20" i="26"/>
  <c r="AC19" i="26"/>
  <c r="W18" i="26"/>
  <c r="AA17" i="26"/>
  <c r="AI16" i="26"/>
  <c r="AF15" i="26"/>
  <c r="AG14" i="26"/>
  <c r="AC13" i="26"/>
  <c r="O12" i="26"/>
  <c r="W10" i="26"/>
  <c r="T8" i="26"/>
  <c r="P6" i="26"/>
  <c r="L4" i="26"/>
  <c r="V38" i="26"/>
  <c r="I37" i="26"/>
  <c r="S35" i="26"/>
  <c r="G34" i="26"/>
  <c r="Z31" i="26"/>
  <c r="M29" i="26"/>
  <c r="W26" i="26"/>
  <c r="AB18" i="26"/>
  <c r="D16" i="26"/>
  <c r="AE10" i="26"/>
  <c r="R39" i="26"/>
  <c r="AD37" i="26"/>
  <c r="F37" i="26"/>
  <c r="Q35" i="26"/>
  <c r="C34" i="26"/>
  <c r="O32" i="26"/>
  <c r="E31" i="26"/>
  <c r="I29" i="26"/>
  <c r="S24" i="26"/>
  <c r="U18" i="26"/>
  <c r="Y14" i="26"/>
  <c r="D6" i="26"/>
  <c r="AL39" i="26"/>
  <c r="AA39" i="26"/>
  <c r="Q39" i="26"/>
  <c r="E39" i="26"/>
  <c r="AC38" i="26"/>
  <c r="Q38" i="26"/>
  <c r="E38" i="26"/>
  <c r="AC37" i="26"/>
  <c r="Q37" i="26"/>
  <c r="E37" i="26"/>
  <c r="AA36" i="26"/>
  <c r="O36" i="26"/>
  <c r="C36" i="26"/>
  <c r="AA35" i="26"/>
  <c r="O35" i="26"/>
  <c r="C35" i="26"/>
  <c r="AA34" i="26"/>
  <c r="N34" i="26"/>
  <c r="AL33" i="26"/>
  <c r="Z33" i="26"/>
  <c r="N33" i="26"/>
  <c r="AL32" i="26"/>
  <c r="Z32" i="26"/>
  <c r="N32" i="26"/>
  <c r="AK31" i="26"/>
  <c r="S31" i="26"/>
  <c r="AL30" i="26"/>
  <c r="V30" i="26"/>
  <c r="E30" i="26"/>
  <c r="W29" i="26"/>
  <c r="F29" i="26"/>
  <c r="R28" i="26"/>
  <c r="AD27" i="26"/>
  <c r="C27" i="26"/>
  <c r="J26" i="26"/>
  <c r="N25" i="26"/>
  <c r="H24" i="26"/>
  <c r="AK22" i="26"/>
  <c r="AE21" i="26"/>
  <c r="X20" i="26"/>
  <c r="Q19" i="26"/>
  <c r="K18" i="26"/>
  <c r="S17" i="26"/>
  <c r="X16" i="26"/>
  <c r="AA15" i="26"/>
  <c r="U14" i="26"/>
  <c r="S13" i="26"/>
  <c r="H12" i="26"/>
  <c r="F10" i="26"/>
  <c r="AL7" i="26"/>
  <c r="AF5" i="26"/>
  <c r="U36" i="26"/>
  <c r="F33" i="26"/>
  <c r="AD29" i="26"/>
  <c r="S23" i="26"/>
  <c r="S4" i="26"/>
  <c r="AD38" i="26"/>
  <c r="AC35" i="26"/>
  <c r="AA32" i="26"/>
  <c r="F27" i="26"/>
  <c r="H8" i="26"/>
  <c r="AK39" i="26"/>
  <c r="Z39" i="26"/>
  <c r="O39" i="26"/>
  <c r="C39" i="26"/>
  <c r="AA38" i="26"/>
  <c r="O38" i="26"/>
  <c r="C38" i="26"/>
  <c r="AA37" i="26"/>
  <c r="O37" i="26"/>
  <c r="AL36" i="26"/>
  <c r="Z36" i="26"/>
  <c r="N36" i="26"/>
  <c r="AL35" i="26"/>
  <c r="Z35" i="26"/>
  <c r="N35" i="26"/>
  <c r="AL34" i="26"/>
  <c r="Y34" i="26"/>
  <c r="M34" i="26"/>
  <c r="AK33" i="26"/>
  <c r="Y33" i="26"/>
  <c r="M33" i="26"/>
  <c r="AK32" i="26"/>
  <c r="Y32" i="26"/>
  <c r="K32" i="26"/>
  <c r="AH31" i="26"/>
  <c r="R31" i="26"/>
  <c r="AK30" i="26"/>
  <c r="S30" i="26"/>
  <c r="AL29" i="26"/>
  <c r="U29" i="26"/>
  <c r="E29" i="26"/>
  <c r="O28" i="26"/>
  <c r="Z27" i="26"/>
  <c r="AI26" i="26"/>
  <c r="G26" i="26"/>
  <c r="K25" i="26"/>
  <c r="D24" i="26"/>
  <c r="AG22" i="26"/>
  <c r="AA21" i="26"/>
  <c r="T20" i="26"/>
  <c r="M19" i="26"/>
  <c r="I18" i="26"/>
  <c r="P17" i="26"/>
  <c r="T16" i="26"/>
  <c r="Q15" i="26"/>
  <c r="T14" i="26"/>
  <c r="N13" i="26"/>
  <c r="AH11" i="26"/>
  <c r="AD9" i="26"/>
  <c r="X7" i="26"/>
  <c r="V5" i="26"/>
  <c r="AH38" i="26"/>
  <c r="AG36" i="26"/>
  <c r="G35" i="26"/>
  <c r="AE33" i="26"/>
  <c r="F32" i="26"/>
  <c r="K30" i="26"/>
  <c r="AL27" i="26"/>
  <c r="L22" i="26"/>
  <c r="C17" i="26"/>
  <c r="AB12" i="26"/>
  <c r="AD39" i="26"/>
  <c r="F38" i="26"/>
  <c r="Q36" i="26"/>
  <c r="AC34" i="26"/>
  <c r="AA33" i="26"/>
  <c r="C32" i="26"/>
  <c r="F30" i="26"/>
  <c r="AE27" i="26"/>
  <c r="L23" i="26"/>
  <c r="Y17" i="26"/>
  <c r="L10" i="26"/>
  <c r="AI39" i="26"/>
  <c r="Y39" i="26"/>
  <c r="N39" i="26"/>
  <c r="AL38" i="26"/>
  <c r="Z38" i="26"/>
  <c r="N38" i="26"/>
  <c r="AL37" i="26"/>
  <c r="Z37" i="26"/>
  <c r="M37" i="26"/>
  <c r="AK36" i="26"/>
  <c r="Y36" i="26"/>
  <c r="M36" i="26"/>
  <c r="AK35" i="26"/>
  <c r="Y35" i="26"/>
  <c r="M35" i="26"/>
  <c r="AI34" i="26"/>
  <c r="W34" i="26"/>
  <c r="K34" i="26"/>
  <c r="AI33" i="26"/>
  <c r="W33" i="26"/>
  <c r="K33" i="26"/>
  <c r="AI32" i="26"/>
  <c r="V32" i="26"/>
  <c r="J32" i="26"/>
  <c r="AG31" i="26"/>
  <c r="O31" i="26"/>
  <c r="AH30" i="26"/>
  <c r="Q30" i="26"/>
  <c r="AK29" i="26"/>
  <c r="S29" i="26"/>
  <c r="AL28" i="26"/>
  <c r="K28" i="26"/>
  <c r="V27" i="26"/>
  <c r="AH26" i="26"/>
  <c r="C26" i="26"/>
  <c r="E25" i="26"/>
  <c r="AI23" i="26"/>
  <c r="AB22" i="26"/>
  <c r="U21" i="26"/>
  <c r="O20" i="26"/>
  <c r="H19" i="26"/>
  <c r="E18" i="26"/>
  <c r="M17" i="26"/>
  <c r="S16" i="26"/>
  <c r="M15" i="26"/>
  <c r="K14" i="26"/>
  <c r="K13" i="26"/>
  <c r="AA11" i="26"/>
  <c r="V9" i="26"/>
  <c r="R7" i="26"/>
  <c r="O5" i="26"/>
  <c r="J39" i="26"/>
  <c r="AG37" i="26"/>
  <c r="AE35" i="26"/>
  <c r="R33" i="26"/>
  <c r="I31" i="26"/>
  <c r="N27" i="26"/>
  <c r="E21" i="26"/>
  <c r="AE17" i="26"/>
  <c r="AF13" i="26"/>
  <c r="I39" i="26"/>
  <c r="AC39" i="26"/>
  <c r="R38" i="26"/>
  <c r="AD36" i="26"/>
  <c r="E35" i="26"/>
  <c r="O33" i="26"/>
  <c r="V31" i="26"/>
  <c r="Z29" i="26"/>
  <c r="R26" i="26"/>
  <c r="AI20" i="26"/>
  <c r="AG16" i="26"/>
  <c r="L12" i="26"/>
  <c r="AH39" i="26"/>
  <c r="W39" i="26"/>
  <c r="M39" i="26"/>
  <c r="AK38" i="26"/>
  <c r="Y38" i="26"/>
  <c r="M38" i="26"/>
  <c r="AK37" i="26"/>
  <c r="W37" i="26"/>
  <c r="K37" i="26"/>
  <c r="AI36" i="26"/>
  <c r="W36" i="26"/>
  <c r="K36" i="26"/>
  <c r="AI35" i="26"/>
  <c r="W35" i="26"/>
  <c r="J35" i="26"/>
  <c r="AH34" i="26"/>
  <c r="V34" i="26"/>
  <c r="J34" i="26"/>
  <c r="AH33" i="26"/>
  <c r="V33" i="26"/>
  <c r="J33" i="26"/>
  <c r="AG32" i="26"/>
  <c r="U32" i="26"/>
  <c r="I32" i="26"/>
  <c r="AD31" i="26"/>
  <c r="M31" i="26"/>
  <c r="AG30" i="26"/>
  <c r="O30" i="26"/>
  <c r="AH29" i="26"/>
  <c r="Q29" i="26"/>
  <c r="AH28" i="26"/>
  <c r="J28" i="26"/>
  <c r="S27" i="26"/>
  <c r="AD26" i="26"/>
  <c r="AL25" i="26"/>
  <c r="D25" i="26"/>
  <c r="AG23" i="26"/>
  <c r="AA22" i="26"/>
  <c r="T21" i="26"/>
  <c r="M20" i="26"/>
  <c r="G19" i="26"/>
  <c r="D18" i="26"/>
  <c r="K17" i="26"/>
  <c r="I16" i="26"/>
  <c r="L15" i="26"/>
  <c r="G14" i="26"/>
  <c r="AI12" i="26"/>
  <c r="N11" i="26"/>
  <c r="J9" i="26"/>
  <c r="G7" i="26"/>
  <c r="C5" i="26"/>
  <c r="U39" i="26"/>
  <c r="I38" i="26"/>
  <c r="I36" i="26"/>
  <c r="S34" i="26"/>
  <c r="AD32" i="26"/>
  <c r="AA30" i="26"/>
  <c r="AA28" i="26"/>
  <c r="Y24" i="26"/>
  <c r="AI19" i="26"/>
  <c r="AJ14" i="26"/>
  <c r="AB8" i="26"/>
  <c r="AG38" i="26"/>
  <c r="G39" i="26"/>
  <c r="R37" i="26"/>
  <c r="E36" i="26"/>
  <c r="Q34" i="26"/>
  <c r="C33" i="26"/>
  <c r="W30" i="26"/>
  <c r="V28" i="26"/>
  <c r="V25" i="26"/>
  <c r="E22" i="26"/>
  <c r="AB19" i="26"/>
  <c r="AB15" i="26"/>
  <c r="AA13" i="26"/>
  <c r="AG39" i="26"/>
  <c r="V39" i="26"/>
  <c r="K39" i="26"/>
  <c r="AI38" i="26"/>
  <c r="W38" i="26"/>
  <c r="K38" i="26"/>
  <c r="AH37" i="26"/>
  <c r="V37" i="26"/>
  <c r="J37" i="26"/>
  <c r="AH36" i="26"/>
  <c r="V36" i="26"/>
  <c r="J36" i="26"/>
  <c r="AH35" i="26"/>
  <c r="U35" i="26"/>
  <c r="I35" i="26"/>
  <c r="AG34" i="26"/>
  <c r="U34" i="26"/>
  <c r="I34" i="26"/>
  <c r="AG33" i="26"/>
  <c r="U33" i="26"/>
  <c r="G33" i="26"/>
  <c r="AE32" i="26"/>
  <c r="S32" i="26"/>
  <c r="G32" i="26"/>
  <c r="AC31" i="26"/>
  <c r="K31" i="26"/>
  <c r="AD30" i="26"/>
  <c r="M30" i="26"/>
  <c r="AE29" i="26"/>
  <c r="O29" i="26"/>
  <c r="AE28" i="26"/>
  <c r="F28" i="26"/>
  <c r="O27" i="26"/>
  <c r="Z26" i="26"/>
  <c r="AD25" i="26"/>
  <c r="AC24" i="26"/>
  <c r="W23" i="26"/>
  <c r="P22" i="26"/>
  <c r="I21" i="26"/>
  <c r="C20" i="26"/>
  <c r="AF18" i="26"/>
  <c r="AF17" i="26"/>
  <c r="D17" i="26"/>
  <c r="G16" i="26"/>
  <c r="C15" i="26"/>
  <c r="E14" i="26"/>
  <c r="AD12" i="26"/>
  <c r="G11" i="26"/>
  <c r="C9" i="26"/>
  <c r="AJ6" i="26"/>
  <c r="AE4" i="26"/>
  <c r="AI31" i="26"/>
  <c r="Y31" i="26"/>
  <c r="N31" i="26"/>
  <c r="C31" i="26"/>
  <c r="AC30" i="26"/>
  <c r="R30" i="26"/>
  <c r="G30" i="26"/>
  <c r="AG29" i="26"/>
  <c r="V29" i="26"/>
  <c r="K29" i="26"/>
  <c r="AI28" i="26"/>
  <c r="S28" i="26"/>
  <c r="C28" i="26"/>
  <c r="W27" i="26"/>
  <c r="G27" i="26"/>
  <c r="AA26" i="26"/>
  <c r="K26" i="26"/>
  <c r="AE25" i="26"/>
  <c r="O25" i="26"/>
  <c r="AE24" i="26"/>
  <c r="I24" i="26"/>
  <c r="X23" i="26"/>
  <c r="C23" i="26"/>
  <c r="Q22" i="26"/>
  <c r="AF21" i="26"/>
  <c r="K21" i="26"/>
  <c r="Y20" i="26"/>
  <c r="D20" i="26"/>
  <c r="S19" i="26"/>
  <c r="AG18" i="26"/>
  <c r="L18" i="26"/>
  <c r="AI17" i="26"/>
  <c r="T17" i="26"/>
  <c r="E17" i="26"/>
  <c r="AB16" i="26"/>
  <c r="M16" i="26"/>
  <c r="AI15" i="26"/>
  <c r="U15" i="26"/>
  <c r="G15" i="26"/>
  <c r="AB14" i="26"/>
  <c r="O14" i="26"/>
  <c r="AJ13" i="26"/>
  <c r="U13" i="26"/>
  <c r="D13" i="26"/>
  <c r="T12" i="26"/>
  <c r="AL11" i="26"/>
  <c r="S11" i="26"/>
  <c r="AJ10" i="26"/>
  <c r="P10" i="26"/>
  <c r="AI9" i="26"/>
  <c r="O9" i="26"/>
  <c r="AE8" i="26"/>
  <c r="N8" i="26"/>
  <c r="AD7" i="26"/>
  <c r="K7" i="26"/>
  <c r="AB6" i="26"/>
  <c r="J6" i="26"/>
  <c r="Z5" i="26"/>
  <c r="H5" i="26"/>
  <c r="X4" i="26"/>
  <c r="D4" i="26"/>
  <c r="Y16" i="26"/>
  <c r="L16" i="26"/>
  <c r="AG15" i="26"/>
  <c r="S15" i="26"/>
  <c r="E15" i="26"/>
  <c r="AA14" i="26"/>
  <c r="L14" i="26"/>
  <c r="AI13" i="26"/>
  <c r="T13" i="26"/>
  <c r="AJ12" i="26"/>
  <c r="S12" i="26"/>
  <c r="AI11" i="26"/>
  <c r="P11" i="26"/>
  <c r="AH10" i="26"/>
  <c r="O10" i="26"/>
  <c r="AE9" i="26"/>
  <c r="N9" i="26"/>
  <c r="AD8" i="26"/>
  <c r="J8" i="26"/>
  <c r="AB7" i="26"/>
  <c r="H7" i="26"/>
  <c r="Z6" i="26"/>
  <c r="G6" i="26"/>
  <c r="X5" i="26"/>
  <c r="D5" i="26"/>
  <c r="W4" i="26"/>
  <c r="C4" i="26"/>
  <c r="AE31" i="26"/>
  <c r="U31" i="26"/>
  <c r="J31" i="26"/>
  <c r="AI30" i="26"/>
  <c r="Y30" i="26"/>
  <c r="N30" i="26"/>
  <c r="C30" i="26"/>
  <c r="AC29" i="26"/>
  <c r="R29" i="26"/>
  <c r="G29" i="26"/>
  <c r="AD28" i="26"/>
  <c r="N28" i="26"/>
  <c r="AH27" i="26"/>
  <c r="R27" i="26"/>
  <c r="AL26" i="26"/>
  <c r="V26" i="26"/>
  <c r="F26" i="26"/>
  <c r="Z25" i="26"/>
  <c r="I25" i="26"/>
  <c r="X24" i="26"/>
  <c r="C24" i="26"/>
  <c r="Q23" i="26"/>
  <c r="AF22" i="26"/>
  <c r="K22" i="26"/>
  <c r="Y21" i="26"/>
  <c r="D21" i="26"/>
  <c r="S20" i="26"/>
  <c r="AG19" i="26"/>
  <c r="L19" i="26"/>
  <c r="AA18" i="26"/>
  <c r="G18" i="26"/>
  <c r="AC17" i="26"/>
  <c r="O17" i="26"/>
  <c r="AJ16" i="26"/>
  <c r="W16" i="26"/>
  <c r="H16" i="26"/>
  <c r="AC15" i="26"/>
  <c r="P15" i="26"/>
  <c r="AK14" i="26"/>
  <c r="W14" i="26"/>
  <c r="I14" i="26"/>
  <c r="AE13" i="26"/>
  <c r="O13" i="26"/>
  <c r="AH12" i="26"/>
  <c r="N12" i="26"/>
  <c r="AD11" i="26"/>
  <c r="L11" i="26"/>
  <c r="AB10" i="26"/>
  <c r="J10" i="26"/>
  <c r="AA9" i="26"/>
  <c r="H9" i="26"/>
  <c r="X8" i="26"/>
  <c r="G8" i="26"/>
  <c r="W7" i="26"/>
  <c r="C7" i="26"/>
  <c r="V6" i="26"/>
  <c r="AL5" i="26"/>
  <c r="S5" i="26"/>
  <c r="AJ4" i="26"/>
  <c r="R4" i="26"/>
  <c r="AB11" i="26"/>
  <c r="H11" i="26"/>
  <c r="AA10" i="26"/>
  <c r="G10" i="26"/>
  <c r="X9" i="26"/>
  <c r="F9" i="26"/>
  <c r="W8" i="26"/>
  <c r="C8" i="26"/>
  <c r="V7" i="26"/>
  <c r="AL6" i="26"/>
  <c r="R6" i="26"/>
  <c r="AJ5" i="26"/>
  <c r="P5" i="26"/>
  <c r="AH4" i="26"/>
  <c r="O4" i="26"/>
  <c r="F39" i="26"/>
  <c r="AE38" i="26"/>
  <c r="U38" i="26"/>
  <c r="J38" i="26"/>
  <c r="AI37" i="26"/>
  <c r="Y37" i="26"/>
  <c r="N37" i="26"/>
  <c r="C37" i="26"/>
  <c r="AC36" i="26"/>
  <c r="R36" i="26"/>
  <c r="G36" i="26"/>
  <c r="AG35" i="26"/>
  <c r="V35" i="26"/>
  <c r="K35" i="26"/>
  <c r="AK34" i="26"/>
  <c r="Z34" i="26"/>
  <c r="O34" i="26"/>
  <c r="E34" i="26"/>
  <c r="AD33" i="26"/>
  <c r="S33" i="26"/>
  <c r="I33" i="26"/>
  <c r="AH32" i="26"/>
  <c r="W32" i="26"/>
  <c r="M32" i="26"/>
  <c r="AL31" i="26"/>
  <c r="AA31" i="26"/>
  <c r="Q31" i="26"/>
  <c r="F31" i="26"/>
  <c r="AE30" i="26"/>
  <c r="U30" i="26"/>
  <c r="J30" i="26"/>
  <c r="AI29" i="26"/>
  <c r="Y29" i="26"/>
  <c r="N29" i="26"/>
  <c r="C29" i="26"/>
  <c r="W28" i="26"/>
  <c r="G28" i="26"/>
  <c r="AA27" i="26"/>
  <c r="K27" i="26"/>
  <c r="AE26" i="26"/>
  <c r="O26" i="26"/>
  <c r="AI25" i="26"/>
  <c r="S25" i="26"/>
  <c r="AJ24" i="26"/>
  <c r="O24" i="26"/>
  <c r="AC23" i="26"/>
  <c r="H23" i="26"/>
  <c r="W22" i="26"/>
  <c r="AK21" i="26"/>
  <c r="P21" i="26"/>
  <c r="AE20" i="26"/>
  <c r="I20" i="26"/>
  <c r="X19" i="26"/>
  <c r="C19" i="26"/>
  <c r="Q18" i="26"/>
  <c r="AK17" i="26"/>
  <c r="X17" i="26"/>
  <c r="I17" i="26"/>
  <c r="AE16" i="26"/>
  <c r="Q16" i="26"/>
  <c r="C16" i="26"/>
  <c r="X15" i="26"/>
  <c r="K15" i="26"/>
  <c r="AF14" i="26"/>
  <c r="Q14" i="26"/>
  <c r="D14" i="26"/>
  <c r="Y13" i="26"/>
  <c r="H13" i="26"/>
  <c r="Z12" i="26"/>
  <c r="G12" i="26"/>
  <c r="W11" i="26"/>
  <c r="F11" i="26"/>
  <c r="V10" i="26"/>
  <c r="AL9" i="26"/>
  <c r="T9" i="26"/>
  <c r="AJ8" i="26"/>
  <c r="R8" i="26"/>
  <c r="AI7" i="26"/>
  <c r="P7" i="26"/>
  <c r="AF6" i="26"/>
  <c r="O6" i="26"/>
  <c r="AE5" i="26"/>
  <c r="K5" i="26"/>
  <c r="AD4" i="26"/>
  <c r="J4" i="26"/>
  <c r="N26" i="26"/>
  <c r="AH25" i="26"/>
  <c r="R25" i="26"/>
  <c r="AI24" i="26"/>
  <c r="M24" i="26"/>
  <c r="AB23" i="26"/>
  <c r="G23" i="26"/>
  <c r="U22" i="26"/>
  <c r="AJ21" i="26"/>
  <c r="O21" i="26"/>
  <c r="AC20" i="26"/>
  <c r="H20" i="26"/>
  <c r="W19" i="26"/>
  <c r="AK18" i="26"/>
  <c r="P18" i="26"/>
  <c r="AJ17" i="26"/>
  <c r="U17" i="26"/>
  <c r="H17" i="26"/>
  <c r="AC16" i="26"/>
  <c r="O16" i="26"/>
  <c r="AK15" i="26"/>
  <c r="W15" i="26"/>
  <c r="H15" i="26"/>
  <c r="AE14" i="26"/>
  <c r="P14" i="26"/>
  <c r="AK13" i="26"/>
  <c r="X13" i="26"/>
  <c r="F13" i="26"/>
  <c r="W12" i="26"/>
  <c r="D12" i="26"/>
  <c r="V11" i="26"/>
  <c r="AL10" i="26"/>
  <c r="T10" i="26"/>
  <c r="AJ9" i="26"/>
  <c r="P9" i="26"/>
  <c r="AI8" i="26"/>
  <c r="O8" i="26"/>
  <c r="AF7" i="26"/>
  <c r="N7" i="26"/>
  <c r="AE6" i="26"/>
  <c r="K6" i="26"/>
  <c r="AD5" i="26"/>
  <c r="J5" i="26"/>
  <c r="Z4" i="26"/>
  <c r="H4" i="26"/>
  <c r="AK28" i="26"/>
  <c r="AG28" i="26"/>
  <c r="AC28" i="26"/>
  <c r="Y28" i="26"/>
  <c r="U28" i="26"/>
  <c r="Q28" i="26"/>
  <c r="M28" i="26"/>
  <c r="I28" i="26"/>
  <c r="E28" i="26"/>
  <c r="AK27" i="26"/>
  <c r="AG27" i="26"/>
  <c r="AC27" i="26"/>
  <c r="Y27" i="26"/>
  <c r="U27" i="26"/>
  <c r="Q27" i="26"/>
  <c r="M27" i="26"/>
  <c r="I27" i="26"/>
  <c r="E27" i="26"/>
  <c r="AK26" i="26"/>
  <c r="AG26" i="26"/>
  <c r="AC26" i="26"/>
  <c r="Y26" i="26"/>
  <c r="U26" i="26"/>
  <c r="Q26" i="26"/>
  <c r="M26" i="26"/>
  <c r="I26" i="26"/>
  <c r="E26" i="26"/>
  <c r="AK25" i="26"/>
  <c r="AG25" i="26"/>
  <c r="AC25" i="26"/>
  <c r="Y25" i="26"/>
  <c r="U25" i="26"/>
  <c r="Q25" i="26"/>
  <c r="M25" i="26"/>
  <c r="H25" i="26"/>
  <c r="C25" i="26"/>
  <c r="AG24" i="26"/>
  <c r="AB24" i="26"/>
  <c r="W24" i="26"/>
  <c r="Q24" i="26"/>
  <c r="L24" i="26"/>
  <c r="G24" i="26"/>
  <c r="AK23" i="26"/>
  <c r="AF23" i="26"/>
  <c r="AA23" i="26"/>
  <c r="U23" i="26"/>
  <c r="P23" i="26"/>
  <c r="K23" i="26"/>
  <c r="E23" i="26"/>
  <c r="AJ22" i="26"/>
  <c r="AE22" i="26"/>
  <c r="Y22" i="26"/>
  <c r="T22" i="26"/>
  <c r="O22" i="26"/>
  <c r="I22" i="26"/>
  <c r="D22" i="26"/>
  <c r="AI21" i="26"/>
  <c r="AC21" i="26"/>
  <c r="X21" i="26"/>
  <c r="S21" i="26"/>
  <c r="M21" i="26"/>
  <c r="H21" i="26"/>
  <c r="C21" i="26"/>
  <c r="AG20" i="26"/>
  <c r="AB20" i="26"/>
  <c r="W20" i="26"/>
  <c r="Q20" i="26"/>
  <c r="L20" i="26"/>
  <c r="G20" i="26"/>
  <c r="AK19" i="26"/>
  <c r="AF19" i="26"/>
  <c r="AA19" i="26"/>
  <c r="U19" i="26"/>
  <c r="P19" i="26"/>
  <c r="K19" i="26"/>
  <c r="E19" i="26"/>
  <c r="AJ18" i="26"/>
  <c r="AE18" i="26"/>
  <c r="Y18" i="26"/>
  <c r="T18" i="26"/>
  <c r="O18" i="26"/>
  <c r="AJ39" i="26"/>
  <c r="AF39" i="26"/>
  <c r="AB39" i="26"/>
  <c r="X39" i="26"/>
  <c r="T39" i="26"/>
  <c r="P39" i="26"/>
  <c r="L39" i="26"/>
  <c r="H39" i="26"/>
  <c r="D39" i="26"/>
  <c r="AJ38" i="26"/>
  <c r="AF38" i="26"/>
  <c r="AB38" i="26"/>
  <c r="X38" i="26"/>
  <c r="T38" i="26"/>
  <c r="P38" i="26"/>
  <c r="L38" i="26"/>
  <c r="H38" i="26"/>
  <c r="D38" i="26"/>
  <c r="AJ37" i="26"/>
  <c r="AF37" i="26"/>
  <c r="AB37" i="26"/>
  <c r="X37" i="26"/>
  <c r="T37" i="26"/>
  <c r="P37" i="26"/>
  <c r="L37" i="26"/>
  <c r="H37" i="26"/>
  <c r="D37" i="26"/>
  <c r="AJ36" i="26"/>
  <c r="AF36" i="26"/>
  <c r="AB36" i="26"/>
  <c r="X36" i="26"/>
  <c r="T36" i="26"/>
  <c r="P36" i="26"/>
  <c r="L36" i="26"/>
  <c r="H36" i="26"/>
  <c r="D36" i="26"/>
  <c r="AJ35" i="26"/>
  <c r="AF35" i="26"/>
  <c r="AB35" i="26"/>
  <c r="X35" i="26"/>
  <c r="T35" i="26"/>
  <c r="P35" i="26"/>
  <c r="L35" i="26"/>
  <c r="H35" i="26"/>
  <c r="D35" i="26"/>
  <c r="AJ34" i="26"/>
  <c r="AF34" i="26"/>
  <c r="AB34" i="26"/>
  <c r="X34" i="26"/>
  <c r="T34" i="26"/>
  <c r="P34" i="26"/>
  <c r="L34" i="26"/>
  <c r="H34" i="26"/>
  <c r="D34" i="26"/>
  <c r="AJ33" i="26"/>
  <c r="AF33" i="26"/>
  <c r="AB33" i="26"/>
  <c r="X33" i="26"/>
  <c r="T33" i="26"/>
  <c r="P33" i="26"/>
  <c r="L33" i="26"/>
  <c r="H33" i="26"/>
  <c r="D33" i="26"/>
  <c r="AJ32" i="26"/>
  <c r="AF32" i="26"/>
  <c r="AB32" i="26"/>
  <c r="X32" i="26"/>
  <c r="T32" i="26"/>
  <c r="P32" i="26"/>
  <c r="L32" i="26"/>
  <c r="H32" i="26"/>
  <c r="D32" i="26"/>
  <c r="AJ31" i="26"/>
  <c r="AF31" i="26"/>
  <c r="AB31" i="26"/>
  <c r="X31" i="26"/>
  <c r="T31" i="26"/>
  <c r="P31" i="26"/>
  <c r="L31" i="26"/>
  <c r="H31" i="26"/>
  <c r="D31" i="26"/>
  <c r="AJ30" i="26"/>
  <c r="AF30" i="26"/>
  <c r="AB30" i="26"/>
  <c r="X30" i="26"/>
  <c r="T30" i="26"/>
  <c r="P30" i="26"/>
  <c r="L30" i="26"/>
  <c r="H30" i="26"/>
  <c r="D30" i="26"/>
  <c r="AJ29" i="26"/>
  <c r="AF29" i="26"/>
  <c r="AB29" i="26"/>
  <c r="X29" i="26"/>
  <c r="T29" i="26"/>
  <c r="P29" i="26"/>
  <c r="L29" i="26"/>
  <c r="H29" i="26"/>
  <c r="D29" i="26"/>
  <c r="AJ28" i="26"/>
  <c r="AF28" i="26"/>
  <c r="AB28" i="26"/>
  <c r="X28" i="26"/>
  <c r="T28" i="26"/>
  <c r="P28" i="26"/>
  <c r="L28" i="26"/>
  <c r="H28" i="26"/>
  <c r="D28" i="26"/>
  <c r="AJ27" i="26"/>
  <c r="AF27" i="26"/>
  <c r="AB27" i="26"/>
  <c r="X27" i="26"/>
  <c r="T27" i="26"/>
  <c r="P27" i="26"/>
  <c r="L27" i="26"/>
  <c r="H27" i="26"/>
  <c r="D27" i="26"/>
  <c r="AJ26" i="26"/>
  <c r="AF26" i="26"/>
  <c r="AB26" i="26"/>
  <c r="X26" i="26"/>
  <c r="T26" i="26"/>
  <c r="P26" i="26"/>
  <c r="L26" i="26"/>
  <c r="H26" i="26"/>
  <c r="D26" i="26"/>
  <c r="AJ25" i="26"/>
  <c r="AF25" i="26"/>
  <c r="AB25" i="26"/>
  <c r="X25" i="26"/>
  <c r="T25" i="26"/>
  <c r="P25" i="26"/>
  <c r="L25" i="26"/>
  <c r="G25" i="26"/>
  <c r="AK24" i="26"/>
  <c r="AF24" i="26"/>
  <c r="AA24" i="26"/>
  <c r="U24" i="26"/>
  <c r="P24" i="26"/>
  <c r="K24" i="26"/>
  <c r="E24" i="26"/>
  <c r="AJ23" i="26"/>
  <c r="AE23" i="26"/>
  <c r="Y23" i="26"/>
  <c r="T23" i="26"/>
  <c r="O23" i="26"/>
  <c r="I23" i="26"/>
  <c r="D23" i="26"/>
  <c r="AI22" i="26"/>
  <c r="AC22" i="26"/>
  <c r="X22" i="26"/>
  <c r="S22" i="26"/>
  <c r="M22" i="26"/>
  <c r="H22" i="26"/>
  <c r="C22" i="26"/>
  <c r="AG21" i="26"/>
  <c r="AB21" i="26"/>
  <c r="W21" i="26"/>
  <c r="Q21" i="26"/>
  <c r="L21" i="26"/>
  <c r="G21" i="26"/>
  <c r="AK20" i="26"/>
  <c r="AF20" i="26"/>
  <c r="AA20" i="26"/>
  <c r="U20" i="26"/>
  <c r="P20" i="26"/>
  <c r="K20" i="26"/>
  <c r="E20" i="26"/>
  <c r="AJ19" i="26"/>
  <c r="AE19" i="26"/>
  <c r="Y19" i="26"/>
  <c r="T19" i="26"/>
  <c r="O19" i="26"/>
  <c r="I19" i="26"/>
  <c r="D19" i="26"/>
  <c r="AI18" i="26"/>
  <c r="AC18" i="26"/>
  <c r="X18" i="26"/>
  <c r="S18" i="26"/>
  <c r="M18" i="26"/>
  <c r="H18" i="26"/>
  <c r="C18" i="26"/>
  <c r="AG17" i="26"/>
  <c r="AB17" i="26"/>
  <c r="W17" i="26"/>
  <c r="Q17" i="26"/>
  <c r="L17" i="26"/>
  <c r="G17" i="26"/>
  <c r="AK16" i="26"/>
  <c r="AF16" i="26"/>
  <c r="AA16" i="26"/>
  <c r="U16" i="26"/>
  <c r="P16" i="26"/>
  <c r="K16" i="26"/>
  <c r="E16" i="26"/>
  <c r="AJ15" i="26"/>
  <c r="AE15" i="26"/>
  <c r="Y15" i="26"/>
  <c r="T15" i="26"/>
  <c r="O15" i="26"/>
  <c r="I15" i="26"/>
  <c r="D15" i="26"/>
  <c r="AI14" i="26"/>
  <c r="AC14" i="26"/>
  <c r="X14" i="26"/>
  <c r="S14" i="26"/>
  <c r="M14" i="26"/>
  <c r="H14" i="26"/>
  <c r="C14" i="26"/>
  <c r="AG13" i="26"/>
  <c r="AB13" i="26"/>
  <c r="W13" i="26"/>
  <c r="P13" i="26"/>
  <c r="J13" i="26"/>
  <c r="C13" i="26"/>
  <c r="AE12" i="26"/>
  <c r="X12" i="26"/>
  <c r="R12" i="26"/>
  <c r="J12" i="26"/>
  <c r="C12" i="26"/>
  <c r="AF11" i="26"/>
  <c r="X11" i="26"/>
  <c r="R11" i="26"/>
  <c r="K11" i="26"/>
  <c r="C11" i="26"/>
  <c r="AF10" i="26"/>
  <c r="Z10" i="26"/>
  <c r="R10" i="26"/>
  <c r="K10" i="26"/>
  <c r="D10" i="26"/>
  <c r="AF9" i="26"/>
  <c r="Z9" i="26"/>
  <c r="S9" i="26"/>
  <c r="K9" i="26"/>
  <c r="D9" i="26"/>
  <c r="AH8" i="26"/>
  <c r="Z8" i="26"/>
  <c r="S8" i="26"/>
  <c r="L8" i="26"/>
  <c r="D8" i="26"/>
  <c r="AH7" i="26"/>
  <c r="AA7" i="26"/>
  <c r="S7" i="26"/>
  <c r="L7" i="26"/>
  <c r="F7" i="26"/>
  <c r="AH6" i="26"/>
  <c r="AA6" i="26"/>
  <c r="T6" i="26"/>
  <c r="L6" i="26"/>
  <c r="F6" i="26"/>
  <c r="AI5" i="26"/>
  <c r="AA5" i="26"/>
  <c r="T5" i="26"/>
  <c r="N5" i="26"/>
  <c r="F5" i="26"/>
  <c r="AI4" i="26"/>
  <c r="AB4" i="26"/>
  <c r="T4" i="26"/>
  <c r="N4" i="26"/>
  <c r="E4" i="26"/>
  <c r="I4" i="26"/>
  <c r="M4" i="26"/>
  <c r="Q4" i="26"/>
  <c r="U4" i="26"/>
  <c r="Y4" i="26"/>
  <c r="AC4" i="26"/>
  <c r="AG4" i="26"/>
  <c r="AK4" i="26"/>
  <c r="E5" i="26"/>
  <c r="I5" i="26"/>
  <c r="M5" i="26"/>
  <c r="Q5" i="26"/>
  <c r="U5" i="26"/>
  <c r="Y5" i="26"/>
  <c r="AC5" i="26"/>
  <c r="AG5" i="26"/>
  <c r="AK5" i="26"/>
  <c r="E6" i="26"/>
  <c r="I6" i="26"/>
  <c r="M6" i="26"/>
  <c r="Q6" i="26"/>
  <c r="U6" i="26"/>
  <c r="Y6" i="26"/>
  <c r="AC6" i="26"/>
  <c r="AG6" i="26"/>
  <c r="AK6" i="26"/>
  <c r="E7" i="26"/>
  <c r="I7" i="26"/>
  <c r="M7" i="26"/>
  <c r="Q7" i="26"/>
  <c r="U7" i="26"/>
  <c r="Y7" i="26"/>
  <c r="AC7" i="26"/>
  <c r="AG7" i="26"/>
  <c r="AK7" i="26"/>
  <c r="E8" i="26"/>
  <c r="I8" i="26"/>
  <c r="M8" i="26"/>
  <c r="Q8" i="26"/>
  <c r="U8" i="26"/>
  <c r="Y8" i="26"/>
  <c r="AC8" i="26"/>
  <c r="AG8" i="26"/>
  <c r="AK8" i="26"/>
  <c r="E9" i="26"/>
  <c r="I9" i="26"/>
  <c r="M9" i="26"/>
  <c r="Q9" i="26"/>
  <c r="U9" i="26"/>
  <c r="Y9" i="26"/>
  <c r="AC9" i="26"/>
  <c r="AG9" i="26"/>
  <c r="AK9" i="26"/>
  <c r="E10" i="26"/>
  <c r="I10" i="26"/>
  <c r="M10" i="26"/>
  <c r="Q10" i="26"/>
  <c r="U10" i="26"/>
  <c r="Y10" i="26"/>
  <c r="AC10" i="26"/>
  <c r="AG10" i="26"/>
  <c r="AK10" i="26"/>
  <c r="E11" i="26"/>
  <c r="I11" i="26"/>
  <c r="M11" i="26"/>
  <c r="Q11" i="26"/>
  <c r="U11" i="26"/>
  <c r="Y11" i="26"/>
  <c r="AC11" i="26"/>
  <c r="AG11" i="26"/>
  <c r="AK11" i="26"/>
  <c r="E12" i="26"/>
  <c r="I12" i="26"/>
  <c r="M12" i="26"/>
  <c r="Q12" i="26"/>
  <c r="U12" i="26"/>
  <c r="Y12" i="26"/>
  <c r="AC12" i="26"/>
  <c r="AG12" i="26"/>
  <c r="AK12" i="26"/>
  <c r="E13" i="26"/>
  <c r="I13" i="26"/>
  <c r="M13" i="26"/>
  <c r="Q13" i="26"/>
  <c r="F4" i="26"/>
  <c r="K4" i="26"/>
  <c r="P4" i="26"/>
  <c r="V4" i="26"/>
  <c r="AA4" i="26"/>
  <c r="AF4" i="26"/>
  <c r="AL4" i="26"/>
  <c r="G5" i="26"/>
  <c r="L5" i="26"/>
  <c r="R5" i="26"/>
  <c r="W5" i="26"/>
  <c r="AB5" i="26"/>
  <c r="AH5" i="26"/>
  <c r="C6" i="26"/>
  <c r="H6" i="26"/>
  <c r="N6" i="26"/>
  <c r="S6" i="26"/>
  <c r="X6" i="26"/>
  <c r="AD6" i="26"/>
  <c r="AI6" i="26"/>
  <c r="D7" i="26"/>
  <c r="J7" i="26"/>
  <c r="O7" i="26"/>
  <c r="T7" i="26"/>
  <c r="Z7" i="26"/>
  <c r="AE7" i="26"/>
  <c r="AJ7" i="26"/>
  <c r="F8" i="26"/>
  <c r="K8" i="26"/>
  <c r="P8" i="26"/>
  <c r="V8" i="26"/>
  <c r="AA8" i="26"/>
  <c r="AF8" i="26"/>
  <c r="AL8" i="26"/>
  <c r="G9" i="26"/>
  <c r="L9" i="26"/>
  <c r="R9" i="26"/>
  <c r="W9" i="26"/>
  <c r="AB9" i="26"/>
  <c r="AH9" i="26"/>
  <c r="C10" i="26"/>
  <c r="H10" i="26"/>
  <c r="N10" i="26"/>
  <c r="S10" i="26"/>
  <c r="X10" i="26"/>
  <c r="AD10" i="26"/>
  <c r="AI10" i="26"/>
  <c r="D11" i="26"/>
  <c r="J11" i="26"/>
  <c r="O11" i="26"/>
  <c r="T11" i="26"/>
  <c r="Z11" i="26"/>
  <c r="AE11" i="26"/>
  <c r="AJ11" i="26"/>
  <c r="F12" i="26"/>
  <c r="K12" i="26"/>
  <c r="P12" i="26"/>
  <c r="V12" i="26"/>
  <c r="AA12" i="26"/>
  <c r="AF12" i="26"/>
  <c r="AL12" i="26"/>
  <c r="G13" i="26"/>
  <c r="L13" i="26"/>
  <c r="R13" i="26"/>
  <c r="V13" i="26"/>
  <c r="Z13" i="26"/>
  <c r="AD13" i="26"/>
  <c r="AH13" i="26"/>
  <c r="AL13" i="26"/>
  <c r="F14" i="26"/>
  <c r="J14" i="26"/>
  <c r="N14" i="26"/>
  <c r="R14" i="26"/>
  <c r="V14" i="26"/>
  <c r="Z14" i="26"/>
  <c r="AD14" i="26"/>
  <c r="AH14" i="26"/>
  <c r="AL14" i="26"/>
  <c r="F15" i="26"/>
  <c r="J15" i="26"/>
  <c r="N15" i="26"/>
  <c r="R15" i="26"/>
  <c r="V15" i="26"/>
  <c r="Z15" i="26"/>
  <c r="AD15" i="26"/>
  <c r="AH15" i="26"/>
  <c r="AL15" i="26"/>
  <c r="F16" i="26"/>
  <c r="J16" i="26"/>
  <c r="N16" i="26"/>
  <c r="R16" i="26"/>
  <c r="V16" i="26"/>
  <c r="Z16" i="26"/>
  <c r="AD16" i="26"/>
  <c r="AH16" i="26"/>
  <c r="AL16" i="26"/>
  <c r="F17" i="26"/>
  <c r="J17" i="26"/>
  <c r="N17" i="26"/>
  <c r="R17" i="26"/>
  <c r="V17" i="26"/>
  <c r="Z17" i="26"/>
  <c r="AD17" i="26"/>
  <c r="AH17" i="26"/>
  <c r="AL17" i="26"/>
  <c r="F18" i="26"/>
  <c r="J18" i="26"/>
  <c r="N18" i="26"/>
  <c r="R18" i="26"/>
  <c r="V18" i="26"/>
  <c r="Z18" i="26"/>
  <c r="AD18" i="26"/>
  <c r="AH18" i="26"/>
  <c r="AL18" i="26"/>
  <c r="F19" i="26"/>
  <c r="J19" i="26"/>
  <c r="N19" i="26"/>
  <c r="R19" i="26"/>
  <c r="V19" i="26"/>
  <c r="Z19" i="26"/>
  <c r="AD19" i="26"/>
  <c r="AH19" i="26"/>
  <c r="AL19" i="26"/>
  <c r="F20" i="26"/>
  <c r="J20" i="26"/>
  <c r="N20" i="26"/>
  <c r="R20" i="26"/>
  <c r="V20" i="26"/>
  <c r="Z20" i="26"/>
  <c r="AD20" i="26"/>
  <c r="AH20" i="26"/>
  <c r="AL20" i="26"/>
  <c r="F21" i="26"/>
  <c r="J21" i="26"/>
  <c r="N21" i="26"/>
  <c r="R21" i="26"/>
  <c r="V21" i="26"/>
  <c r="Z21" i="26"/>
  <c r="AD21" i="26"/>
  <c r="AH21" i="26"/>
  <c r="AL21" i="26"/>
  <c r="F22" i="26"/>
  <c r="J22" i="26"/>
  <c r="N22" i="26"/>
  <c r="R22" i="26"/>
  <c r="V22" i="26"/>
  <c r="Z22" i="26"/>
  <c r="AD22" i="26"/>
  <c r="AH22" i="26"/>
  <c r="AL22" i="26"/>
  <c r="F23" i="26"/>
  <c r="J23" i="26"/>
  <c r="N23" i="26"/>
  <c r="R23" i="26"/>
  <c r="V23" i="26"/>
  <c r="Z23" i="26"/>
  <c r="AD23" i="26"/>
  <c r="AH23" i="26"/>
  <c r="AL23" i="26"/>
  <c r="F24" i="26"/>
  <c r="J24" i="26"/>
  <c r="N24" i="26"/>
  <c r="R24" i="26"/>
  <c r="V24" i="26"/>
  <c r="Z24" i="26"/>
  <c r="AD24" i="26"/>
  <c r="AH24" i="26"/>
  <c r="AL24" i="26"/>
  <c r="F25" i="26"/>
  <c r="J25" i="26"/>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H48" i="7"/>
  <c r="F51" i="11" s="1"/>
  <c r="G48" i="7"/>
  <c r="G42" i="3" l="1"/>
  <c r="G41" i="3"/>
  <c r="G40" i="3"/>
  <c r="G39" i="3"/>
  <c r="G38" i="3"/>
  <c r="G37" i="3"/>
  <c r="G36" i="3"/>
  <c r="G35" i="3"/>
  <c r="G34" i="3"/>
  <c r="G33" i="3"/>
  <c r="G32" i="3"/>
  <c r="G31" i="3"/>
  <c r="G30" i="3"/>
  <c r="G29" i="3"/>
  <c r="G28" i="3"/>
  <c r="G27" i="3"/>
  <c r="G25" i="3"/>
  <c r="G24" i="3"/>
  <c r="G23" i="3"/>
  <c r="G22" i="3"/>
  <c r="G21" i="3"/>
  <c r="G20" i="3"/>
  <c r="G19" i="3"/>
  <c r="G18" i="3"/>
  <c r="G17" i="3"/>
  <c r="G16" i="3"/>
  <c r="G15" i="3"/>
  <c r="G14" i="3"/>
  <c r="G13" i="3"/>
  <c r="G12" i="3"/>
  <c r="G11" i="3"/>
  <c r="G10" i="3"/>
  <c r="G9" i="3"/>
  <c r="G8" i="3"/>
  <c r="G7" i="3"/>
  <c r="C42" i="3"/>
  <c r="E50" i="11" s="1"/>
  <c r="C41" i="3"/>
  <c r="E49" i="11" s="1"/>
  <c r="C40" i="3"/>
  <c r="E48" i="11" s="1"/>
  <c r="C39" i="3"/>
  <c r="E47" i="11" s="1"/>
  <c r="C38" i="3"/>
  <c r="E46" i="11" s="1"/>
  <c r="C37" i="3"/>
  <c r="E45" i="11" s="1"/>
  <c r="C36" i="3"/>
  <c r="E44" i="11" s="1"/>
  <c r="C35" i="3"/>
  <c r="E43" i="11" s="1"/>
  <c r="C34" i="3"/>
  <c r="E42" i="11" s="1"/>
  <c r="C33" i="3"/>
  <c r="E41" i="11" s="1"/>
  <c r="C32" i="3"/>
  <c r="E40" i="11" s="1"/>
  <c r="C31" i="3"/>
  <c r="E39" i="11" s="1"/>
  <c r="C30" i="3"/>
  <c r="E38" i="11" s="1"/>
  <c r="C29" i="3"/>
  <c r="E37" i="11" s="1"/>
  <c r="C28" i="3"/>
  <c r="E36" i="11" s="1"/>
  <c r="C27" i="3"/>
  <c r="E35" i="11" s="1"/>
  <c r="C26" i="3"/>
  <c r="E34" i="11" s="1"/>
  <c r="C25" i="3"/>
  <c r="E33" i="11" s="1"/>
  <c r="C24" i="3"/>
  <c r="E32" i="11" s="1"/>
  <c r="C23" i="3"/>
  <c r="E31" i="11" s="1"/>
  <c r="C22" i="3"/>
  <c r="E30" i="11" s="1"/>
  <c r="C21" i="3"/>
  <c r="E29" i="11" s="1"/>
  <c r="C20" i="3"/>
  <c r="E28" i="11" s="1"/>
  <c r="C19" i="3"/>
  <c r="E27" i="11" s="1"/>
  <c r="C18" i="3"/>
  <c r="E26" i="11" s="1"/>
  <c r="C17" i="3"/>
  <c r="E25" i="11" s="1"/>
  <c r="C16" i="3"/>
  <c r="E24" i="11" s="1"/>
  <c r="C15" i="3"/>
  <c r="E23" i="11" s="1"/>
  <c r="C14" i="3"/>
  <c r="E22" i="11" s="1"/>
  <c r="C13" i="3"/>
  <c r="E21" i="11" s="1"/>
  <c r="C12" i="3"/>
  <c r="E20" i="11" s="1"/>
  <c r="C11" i="3"/>
  <c r="E19" i="11" s="1"/>
  <c r="C10" i="3"/>
  <c r="E18" i="11" s="1"/>
  <c r="C9" i="3"/>
  <c r="E17" i="11" s="1"/>
  <c r="C8" i="3"/>
  <c r="E16" i="11" s="1"/>
  <c r="C7" i="3"/>
  <c r="E15" i="11" s="1"/>
  <c r="C5" i="11" l="1"/>
  <c r="C44" i="25" l="1" a="1"/>
  <c r="D44" i="25" s="1"/>
  <c r="U45" i="25"/>
  <c r="X45" i="25"/>
  <c r="V47" i="25"/>
  <c r="X47" i="25"/>
  <c r="H49" i="25"/>
  <c r="Z49" i="25"/>
  <c r="E51" i="25"/>
  <c r="F51" i="25"/>
  <c r="Y52" i="25"/>
  <c r="H53" i="25"/>
  <c r="O54" i="25"/>
  <c r="P54" i="25"/>
  <c r="AF55" i="25"/>
  <c r="AI55" i="25"/>
  <c r="AB56" i="25"/>
  <c r="C57" i="25"/>
  <c r="AF57" i="25"/>
  <c r="AG57" i="25"/>
  <c r="X58" i="25"/>
  <c r="Y58" i="25"/>
  <c r="K59" i="25"/>
  <c r="P59" i="25"/>
  <c r="AI59" i="25"/>
  <c r="AJ59" i="25"/>
  <c r="W60" i="25"/>
  <c r="Y60" i="25"/>
  <c r="G61" i="25"/>
  <c r="K61" i="25"/>
  <c r="AF61" i="25"/>
  <c r="AG61" i="25"/>
  <c r="Q62" i="25"/>
  <c r="W62" i="25"/>
  <c r="D63" i="25"/>
  <c r="E63" i="25"/>
  <c r="AC63" i="25"/>
  <c r="AE63" i="25"/>
  <c r="L64" i="25"/>
  <c r="P64" i="25"/>
  <c r="AK64" i="25"/>
  <c r="C65" i="25"/>
  <c r="W65" i="25"/>
  <c r="AB65" i="25"/>
  <c r="I66" i="25"/>
  <c r="L66" i="25"/>
  <c r="AI66" i="25"/>
  <c r="AJ66" i="25"/>
  <c r="S67" i="25"/>
  <c r="U67" i="25"/>
  <c r="AL67" i="25"/>
  <c r="D68" i="25"/>
  <c r="R68" i="25"/>
  <c r="V68" i="25"/>
  <c r="AJ68" i="25"/>
  <c r="AK68" i="25"/>
  <c r="R69" i="25"/>
  <c r="T69" i="25"/>
  <c r="AG69" i="25"/>
  <c r="AJ69" i="25"/>
  <c r="P70" i="25"/>
  <c r="Q70" i="25"/>
  <c r="AF70" i="25"/>
  <c r="AJ70" i="25"/>
  <c r="M71" i="25"/>
  <c r="N71" i="25"/>
  <c r="AF71" i="25"/>
  <c r="AG71" i="25"/>
  <c r="J72" i="25"/>
  <c r="M72" i="25"/>
  <c r="Y72" i="25"/>
  <c r="Z72" i="25"/>
  <c r="AK72" i="25"/>
  <c r="D73" i="25"/>
  <c r="N73" i="25"/>
  <c r="O73" i="25"/>
  <c r="AB73" i="25"/>
  <c r="AC73" i="25"/>
  <c r="C74" i="25"/>
  <c r="E74" i="25"/>
  <c r="Q74" i="25"/>
  <c r="R74" i="25"/>
  <c r="AC74" i="25"/>
  <c r="AF74" i="25"/>
  <c r="F75" i="25"/>
  <c r="G75" i="25"/>
  <c r="T75" i="25"/>
  <c r="U75" i="25"/>
  <c r="AD75" i="25"/>
  <c r="AE75" i="25"/>
  <c r="AG75" i="25"/>
  <c r="H76" i="25"/>
  <c r="I76" i="25"/>
  <c r="R76" i="25"/>
  <c r="S76" i="25"/>
  <c r="AC76" i="25"/>
  <c r="AE76" i="25"/>
  <c r="D77" i="25"/>
  <c r="E77" i="25"/>
  <c r="N77" i="25"/>
  <c r="O77" i="25"/>
  <c r="Y77" i="25"/>
  <c r="AA77" i="25"/>
  <c r="AH77" i="25"/>
  <c r="AI77" i="25"/>
  <c r="AJ77" i="25"/>
  <c r="G78" i="25"/>
  <c r="H78" i="25"/>
  <c r="I78" i="25"/>
  <c r="P78" i="25"/>
  <c r="Q78" i="25"/>
  <c r="R78" i="25"/>
  <c r="Y78" i="25"/>
  <c r="Z78" i="25"/>
  <c r="AA78" i="25"/>
  <c r="AH78" i="25"/>
  <c r="AI78" i="25"/>
  <c r="AK78" i="25"/>
  <c r="G79" i="25"/>
  <c r="I79" i="25"/>
  <c r="J79" i="25"/>
  <c r="Q79" i="25"/>
  <c r="R79" i="25"/>
  <c r="S79" i="25"/>
  <c r="Z79" i="25"/>
  <c r="AA79" i="25"/>
  <c r="AB79" i="25"/>
  <c r="AI79" i="25"/>
  <c r="AJ79" i="25"/>
  <c r="AK79" i="25"/>
  <c r="C77" i="25" l="1"/>
  <c r="Q75" i="25"/>
  <c r="AL73" i="25"/>
  <c r="AI72" i="25"/>
  <c r="L71" i="25"/>
  <c r="N70" i="25"/>
  <c r="N69" i="25"/>
  <c r="AH68" i="25"/>
  <c r="AK67" i="25"/>
  <c r="H66" i="25"/>
  <c r="AJ64" i="25"/>
  <c r="K64" i="25"/>
  <c r="X63" i="25"/>
  <c r="C63" i="25"/>
  <c r="M62" i="25"/>
  <c r="AC61" i="25"/>
  <c r="E61" i="25"/>
  <c r="Q60" i="25"/>
  <c r="H59" i="25"/>
  <c r="AA57" i="25"/>
  <c r="R55" i="25"/>
  <c r="K54" i="25"/>
  <c r="V52" i="25"/>
  <c r="AD50" i="25"/>
  <c r="AL48" i="25"/>
  <c r="R45" i="25"/>
  <c r="AH79" i="25"/>
  <c r="Y79" i="25"/>
  <c r="O79" i="25"/>
  <c r="F79" i="25"/>
  <c r="AG78" i="25"/>
  <c r="X78" i="25"/>
  <c r="O78" i="25"/>
  <c r="F78" i="25"/>
  <c r="AG77" i="25"/>
  <c r="V77" i="25"/>
  <c r="L77" i="25"/>
  <c r="AK76" i="25"/>
  <c r="Z76" i="25"/>
  <c r="P76" i="25"/>
  <c r="E76" i="25"/>
  <c r="AC75" i="25"/>
  <c r="O75" i="25"/>
  <c r="D75" i="25"/>
  <c r="Z74" i="25"/>
  <c r="M74" i="25"/>
  <c r="AK73" i="25"/>
  <c r="W73" i="25"/>
  <c r="L73" i="25"/>
  <c r="AH72" i="25"/>
  <c r="U72" i="25"/>
  <c r="H72" i="25"/>
  <c r="Y71" i="25"/>
  <c r="J71" i="25"/>
  <c r="AB70" i="25"/>
  <c r="J70" i="25"/>
  <c r="AD69" i="25"/>
  <c r="L69" i="25"/>
  <c r="AG68" i="25"/>
  <c r="N68" i="25"/>
  <c r="AG67" i="25"/>
  <c r="O67" i="25"/>
  <c r="Y66" i="25"/>
  <c r="G66" i="25"/>
  <c r="Q65" i="25"/>
  <c r="AE64" i="25"/>
  <c r="I64" i="25"/>
  <c r="T63" i="25"/>
  <c r="AJ62" i="25"/>
  <c r="L62" i="25"/>
  <c r="X61" i="25"/>
  <c r="C61" i="25"/>
  <c r="O60" i="25"/>
  <c r="AE59" i="25"/>
  <c r="E59" i="25"/>
  <c r="M58" i="25"/>
  <c r="U57" i="25"/>
  <c r="Y56" i="25"/>
  <c r="P55" i="25"/>
  <c r="AH53" i="25"/>
  <c r="R52" i="25"/>
  <c r="U50" i="25"/>
  <c r="AJ48" i="25"/>
  <c r="AJ46" i="25"/>
  <c r="AJ44" i="25"/>
  <c r="AA76" i="25"/>
  <c r="AA74" i="25"/>
  <c r="I72" i="25"/>
  <c r="P67" i="25"/>
  <c r="AL46" i="25"/>
  <c r="AG79" i="25"/>
  <c r="W79" i="25"/>
  <c r="N79" i="25"/>
  <c r="E79" i="25"/>
  <c r="AF78" i="25"/>
  <c r="W78" i="25"/>
  <c r="N78" i="25"/>
  <c r="E78" i="25"/>
  <c r="AE77" i="25"/>
  <c r="U77" i="25"/>
  <c r="K77" i="25"/>
  <c r="AI76" i="25"/>
  <c r="Y76" i="25"/>
  <c r="O76" i="25"/>
  <c r="C76" i="25"/>
  <c r="AB75" i="25"/>
  <c r="N75" i="25"/>
  <c r="AK74" i="25"/>
  <c r="Y74" i="25"/>
  <c r="K74" i="25"/>
  <c r="AJ73" i="25"/>
  <c r="V73" i="25"/>
  <c r="I73" i="25"/>
  <c r="AG72" i="25"/>
  <c r="S72" i="25"/>
  <c r="F72" i="25"/>
  <c r="X71" i="25"/>
  <c r="F71" i="25"/>
  <c r="Z70" i="25"/>
  <c r="H70" i="25"/>
  <c r="AC69" i="25"/>
  <c r="J69" i="25"/>
  <c r="AC68" i="25"/>
  <c r="M68" i="25"/>
  <c r="AD67" i="25"/>
  <c r="M67" i="25"/>
  <c r="X66" i="25"/>
  <c r="AK65" i="25"/>
  <c r="P65" i="25"/>
  <c r="AA64" i="25"/>
  <c r="G64" i="25"/>
  <c r="S63" i="25"/>
  <c r="AE62" i="25"/>
  <c r="I62" i="25"/>
  <c r="U61" i="25"/>
  <c r="AK60" i="25"/>
  <c r="L60" i="25"/>
  <c r="Y59" i="25"/>
  <c r="D59" i="25"/>
  <c r="L58" i="25"/>
  <c r="S57" i="25"/>
  <c r="O56" i="25"/>
  <c r="O55" i="25"/>
  <c r="AE53" i="25"/>
  <c r="AH51" i="25"/>
  <c r="T50" i="25"/>
  <c r="Q48" i="25"/>
  <c r="AF46" i="25"/>
  <c r="AD44" i="25"/>
  <c r="Y73" i="25"/>
  <c r="AB71" i="25"/>
  <c r="P68" i="25"/>
  <c r="AF59" i="25"/>
  <c r="M79" i="25"/>
  <c r="AD77" i="25"/>
  <c r="AH76" i="25"/>
  <c r="AL75" i="25"/>
  <c r="M75" i="25"/>
  <c r="X74" i="25"/>
  <c r="AG73" i="25"/>
  <c r="U73" i="25"/>
  <c r="G73" i="25"/>
  <c r="AF72" i="25"/>
  <c r="R72" i="25"/>
  <c r="AL71" i="25"/>
  <c r="V71" i="25"/>
  <c r="D71" i="25"/>
  <c r="Y70" i="25"/>
  <c r="F70" i="25"/>
  <c r="Y69" i="25"/>
  <c r="I69" i="25"/>
  <c r="Z68" i="25"/>
  <c r="L68" i="25"/>
  <c r="AC67" i="25"/>
  <c r="H67" i="25"/>
  <c r="W66" i="25"/>
  <c r="AG65" i="25"/>
  <c r="M65" i="25"/>
  <c r="Y64" i="25"/>
  <c r="AK63" i="25"/>
  <c r="P63" i="25"/>
  <c r="AB62" i="25"/>
  <c r="H62" i="25"/>
  <c r="S61" i="25"/>
  <c r="AF60" i="25"/>
  <c r="K60" i="25"/>
  <c r="U59" i="25"/>
  <c r="C59" i="25"/>
  <c r="I58" i="25"/>
  <c r="Q57" i="25"/>
  <c r="L56" i="25"/>
  <c r="AJ54" i="25"/>
  <c r="AD53" i="25"/>
  <c r="AG51" i="25"/>
  <c r="N50" i="25"/>
  <c r="N48" i="25"/>
  <c r="N46" i="25"/>
  <c r="AC44" i="25"/>
  <c r="W77" i="25"/>
  <c r="Q76" i="25"/>
  <c r="E75" i="25"/>
  <c r="M73" i="25"/>
  <c r="AC70" i="25"/>
  <c r="AC66" i="25"/>
  <c r="S58" i="25"/>
  <c r="AE79" i="25"/>
  <c r="D79" i="25"/>
  <c r="V78" i="25"/>
  <c r="C78" i="25"/>
  <c r="T77" i="25"/>
  <c r="X76" i="25"/>
  <c r="Y75" i="25"/>
  <c r="J74" i="25"/>
  <c r="AD79" i="25"/>
  <c r="U79" i="25"/>
  <c r="L79" i="25"/>
  <c r="C79" i="25"/>
  <c r="AD78" i="25"/>
  <c r="U78" i="25"/>
  <c r="K78" i="25"/>
  <c r="AL77" i="25"/>
  <c r="AC77" i="25"/>
  <c r="S77" i="25"/>
  <c r="G77" i="25"/>
  <c r="AG76" i="25"/>
  <c r="W76" i="25"/>
  <c r="K76" i="25"/>
  <c r="AK75" i="25"/>
  <c r="W75" i="25"/>
  <c r="L75" i="25"/>
  <c r="AH74" i="25"/>
  <c r="U74" i="25"/>
  <c r="I74" i="25"/>
  <c r="AE73" i="25"/>
  <c r="T73" i="25"/>
  <c r="F73" i="25"/>
  <c r="AC72" i="25"/>
  <c r="Q72" i="25"/>
  <c r="AJ71" i="25"/>
  <c r="U71" i="25"/>
  <c r="AL70" i="25"/>
  <c r="U70" i="25"/>
  <c r="E70" i="25"/>
  <c r="V69" i="25"/>
  <c r="H69" i="25"/>
  <c r="Y68" i="25"/>
  <c r="H68" i="25"/>
  <c r="AB67" i="25"/>
  <c r="D67" i="25"/>
  <c r="T66" i="25"/>
  <c r="AF65" i="25"/>
  <c r="H65" i="25"/>
  <c r="W64" i="25"/>
  <c r="AI63" i="25"/>
  <c r="O63" i="25"/>
  <c r="Y62" i="25"/>
  <c r="C62" i="25"/>
  <c r="Q61" i="25"/>
  <c r="AB60" i="25"/>
  <c r="I60" i="25"/>
  <c r="T59" i="25"/>
  <c r="AG58" i="25"/>
  <c r="D58" i="25"/>
  <c r="G57" i="25"/>
  <c r="K56" i="25"/>
  <c r="AF54" i="25"/>
  <c r="N53" i="25"/>
  <c r="AC51" i="25"/>
  <c r="AD49" i="25"/>
  <c r="I48" i="25"/>
  <c r="J46" i="25"/>
  <c r="I44" i="25"/>
  <c r="M77" i="25"/>
  <c r="G76" i="25"/>
  <c r="P74" i="25"/>
  <c r="X72" i="25"/>
  <c r="AF69" i="25"/>
  <c r="S65" i="25"/>
  <c r="AA56" i="25"/>
  <c r="V79" i="25"/>
  <c r="AE78" i="25"/>
  <c r="M78" i="25"/>
  <c r="I77" i="25"/>
  <c r="M76" i="25"/>
  <c r="AI74" i="25"/>
  <c r="AL79" i="25"/>
  <c r="AC79" i="25"/>
  <c r="T79" i="25"/>
  <c r="K79" i="25"/>
  <c r="AL78" i="25"/>
  <c r="AC78" i="25"/>
  <c r="S78" i="25"/>
  <c r="J78" i="25"/>
  <c r="AK77" i="25"/>
  <c r="AB77" i="25"/>
  <c r="Q77" i="25"/>
  <c r="F77" i="25"/>
  <c r="AF76" i="25"/>
  <c r="U76" i="25"/>
  <c r="J76" i="25"/>
  <c r="AJ75" i="25"/>
  <c r="V75" i="25"/>
  <c r="I75" i="25"/>
  <c r="AG74" i="25"/>
  <c r="S74" i="25"/>
  <c r="H74" i="25"/>
  <c r="AD73" i="25"/>
  <c r="Q73" i="25"/>
  <c r="E73" i="25"/>
  <c r="AA72" i="25"/>
  <c r="P72" i="25"/>
  <c r="AH71" i="25"/>
  <c r="Q71" i="25"/>
  <c r="AK70" i="25"/>
  <c r="R70" i="25"/>
  <c r="D70" i="25"/>
  <c r="U69" i="25"/>
  <c r="D69" i="25"/>
  <c r="X68" i="25"/>
  <c r="E68" i="25"/>
  <c r="Z67" i="25"/>
  <c r="C67" i="25"/>
  <c r="O66" i="25"/>
  <c r="AC65" i="25"/>
  <c r="E65" i="25"/>
  <c r="U64" i="25"/>
  <c r="AF63" i="25"/>
  <c r="I63" i="25"/>
  <c r="X62" i="25"/>
  <c r="AI61" i="25"/>
  <c r="P61" i="25"/>
  <c r="AA60" i="25"/>
  <c r="D60" i="25"/>
  <c r="S59" i="25"/>
  <c r="AB58" i="25"/>
  <c r="AI57" i="25"/>
  <c r="E57" i="25"/>
  <c r="AJ55" i="25"/>
  <c r="AE54" i="25"/>
  <c r="J53" i="25"/>
  <c r="L51" i="25"/>
  <c r="AC49" i="25"/>
  <c r="AB47" i="25"/>
  <c r="F46" i="25"/>
  <c r="H44" i="25"/>
  <c r="AC58" i="25"/>
  <c r="O58" i="25"/>
  <c r="AK57" i="25"/>
  <c r="W57" i="25"/>
  <c r="H57" i="25"/>
  <c r="AE56" i="25"/>
  <c r="P56" i="25"/>
  <c r="AK55" i="25"/>
  <c r="V55" i="25"/>
  <c r="AL54" i="25"/>
  <c r="S54" i="25"/>
  <c r="AJ53" i="25"/>
  <c r="R53" i="25"/>
  <c r="AB52" i="25"/>
  <c r="D52" i="25"/>
  <c r="M51" i="25"/>
  <c r="V50" i="25"/>
  <c r="AJ49" i="25"/>
  <c r="I49" i="25"/>
  <c r="T48" i="25"/>
  <c r="AF47" i="25"/>
  <c r="F47" i="25"/>
  <c r="P46" i="25"/>
  <c r="AC45" i="25"/>
  <c r="AL44" i="25"/>
  <c r="L44" i="25"/>
  <c r="AI75" i="25"/>
  <c r="AA75" i="25"/>
  <c r="S75" i="25"/>
  <c r="K75" i="25"/>
  <c r="C75" i="25"/>
  <c r="AE74" i="25"/>
  <c r="W74" i="25"/>
  <c r="O74" i="25"/>
  <c r="G74" i="25"/>
  <c r="AI73" i="25"/>
  <c r="AA73" i="25"/>
  <c r="S73" i="25"/>
  <c r="K73" i="25"/>
  <c r="C73" i="25"/>
  <c r="AE72" i="25"/>
  <c r="W72" i="25"/>
  <c r="O72" i="25"/>
  <c r="E72" i="25"/>
  <c r="AD71" i="25"/>
  <c r="T71" i="25"/>
  <c r="I71" i="25"/>
  <c r="AH70" i="25"/>
  <c r="X70" i="25"/>
  <c r="M70" i="25"/>
  <c r="AL69" i="25"/>
  <c r="AB69" i="25"/>
  <c r="Q69" i="25"/>
  <c r="F69" i="25"/>
  <c r="AF68" i="25"/>
  <c r="U68" i="25"/>
  <c r="J68" i="25"/>
  <c r="AJ67" i="25"/>
  <c r="Y67" i="25"/>
  <c r="K67" i="25"/>
  <c r="AG66" i="25"/>
  <c r="S66" i="25"/>
  <c r="D66" i="25"/>
  <c r="AA65" i="25"/>
  <c r="L65" i="25"/>
  <c r="AG64" i="25"/>
  <c r="T64" i="25"/>
  <c r="E64" i="25"/>
  <c r="AA63" i="25"/>
  <c r="M63" i="25"/>
  <c r="AI62" i="25"/>
  <c r="T62" i="25"/>
  <c r="G62" i="25"/>
  <c r="AB61" i="25"/>
  <c r="M61" i="25"/>
  <c r="AJ60" i="25"/>
  <c r="U60" i="25"/>
  <c r="G60" i="25"/>
  <c r="AC59" i="25"/>
  <c r="O59" i="25"/>
  <c r="AJ58" i="25"/>
  <c r="W58" i="25"/>
  <c r="H58" i="25"/>
  <c r="AC57" i="25"/>
  <c r="P57" i="25"/>
  <c r="AK56" i="25"/>
  <c r="W56" i="25"/>
  <c r="I56" i="25"/>
  <c r="AE55" i="25"/>
  <c r="K55" i="25"/>
  <c r="AD54" i="25"/>
  <c r="J54" i="25"/>
  <c r="Z53" i="25"/>
  <c r="E53" i="25"/>
  <c r="N52" i="25"/>
  <c r="Z51" i="25"/>
  <c r="AK50" i="25"/>
  <c r="L50" i="25"/>
  <c r="U49" i="25"/>
  <c r="AH48" i="25"/>
  <c r="H48" i="25"/>
  <c r="Q47" i="25"/>
  <c r="AD46" i="25"/>
  <c r="D46" i="25"/>
  <c r="N45" i="25"/>
  <c r="Y44" i="25"/>
  <c r="Z77" i="25"/>
  <c r="R77" i="25"/>
  <c r="J77" i="25"/>
  <c r="AL76" i="25"/>
  <c r="AD76" i="25"/>
  <c r="V76" i="25"/>
  <c r="N76" i="25"/>
  <c r="F76" i="25"/>
  <c r="AH75" i="25"/>
  <c r="Z75" i="25"/>
  <c r="R75" i="25"/>
  <c r="J75" i="25"/>
  <c r="AL74" i="25"/>
  <c r="AD74" i="25"/>
  <c r="V74" i="25"/>
  <c r="N74" i="25"/>
  <c r="F74" i="25"/>
  <c r="AH73" i="25"/>
  <c r="Z73" i="25"/>
  <c r="R73" i="25"/>
  <c r="J73" i="25"/>
  <c r="AL72" i="25"/>
  <c r="AD72" i="25"/>
  <c r="V72" i="25"/>
  <c r="N72" i="25"/>
  <c r="D72" i="25"/>
  <c r="AC71" i="25"/>
  <c r="R71" i="25"/>
  <c r="H71" i="25"/>
  <c r="AG70" i="25"/>
  <c r="V70" i="25"/>
  <c r="L70" i="25"/>
  <c r="AK69" i="25"/>
  <c r="Z69" i="25"/>
  <c r="P69" i="25"/>
  <c r="E69" i="25"/>
  <c r="AD68" i="25"/>
  <c r="T68" i="25"/>
  <c r="I68" i="25"/>
  <c r="AH67" i="25"/>
  <c r="X67" i="25"/>
  <c r="I67" i="25"/>
  <c r="AE66" i="25"/>
  <c r="Q66" i="25"/>
  <c r="C66" i="25"/>
  <c r="X65" i="25"/>
  <c r="K65" i="25"/>
  <c r="AF64" i="25"/>
  <c r="Q64" i="25"/>
  <c r="D64" i="25"/>
  <c r="Y63" i="25"/>
  <c r="K63" i="25"/>
  <c r="AG62" i="25"/>
  <c r="S62" i="25"/>
  <c r="D62" i="25"/>
  <c r="AA61" i="25"/>
  <c r="L61" i="25"/>
  <c r="AG60" i="25"/>
  <c r="T60" i="25"/>
  <c r="E60" i="25"/>
  <c r="AA59" i="25"/>
  <c r="M59" i="25"/>
  <c r="AI58" i="25"/>
  <c r="T58" i="25"/>
  <c r="G58" i="25"/>
  <c r="AB57" i="25"/>
  <c r="M57" i="25"/>
  <c r="AJ56" i="25"/>
  <c r="U56" i="25"/>
  <c r="G56" i="25"/>
  <c r="AB55" i="25"/>
  <c r="J55" i="25"/>
  <c r="Z54" i="25"/>
  <c r="H54" i="25"/>
  <c r="X53" i="25"/>
  <c r="AJ52" i="25"/>
  <c r="M52" i="25"/>
  <c r="V51" i="25"/>
  <c r="AG50" i="25"/>
  <c r="I50" i="25"/>
  <c r="T49" i="25"/>
  <c r="AC48" i="25"/>
  <c r="F48" i="25"/>
  <c r="P47" i="25"/>
  <c r="Y46" i="25"/>
  <c r="AK45" i="25"/>
  <c r="J45" i="25"/>
  <c r="V44" i="25"/>
  <c r="L57" i="25"/>
  <c r="AG56" i="25"/>
  <c r="T56" i="25"/>
  <c r="E56" i="25"/>
  <c r="Z55" i="25"/>
  <c r="G55" i="25"/>
  <c r="X54" i="25"/>
  <c r="D54" i="25"/>
  <c r="W53" i="25"/>
  <c r="AH52" i="25"/>
  <c r="H52" i="25"/>
  <c r="U51" i="25"/>
  <c r="E50" i="25"/>
  <c r="P49" i="25"/>
  <c r="AB48" i="25"/>
  <c r="AK47" i="25"/>
  <c r="M47" i="25"/>
  <c r="V46" i="25"/>
  <c r="AF45" i="25"/>
  <c r="I45" i="25"/>
  <c r="R44" i="25"/>
  <c r="AF79" i="25"/>
  <c r="X79" i="25"/>
  <c r="P79" i="25"/>
  <c r="H79" i="25"/>
  <c r="AJ78" i="25"/>
  <c r="AB78" i="25"/>
  <c r="T78" i="25"/>
  <c r="L78" i="25"/>
  <c r="D78" i="25"/>
  <c r="AF77" i="25"/>
  <c r="X77" i="25"/>
  <c r="P77" i="25"/>
  <c r="H77" i="25"/>
  <c r="AJ76" i="25"/>
  <c r="AB76" i="25"/>
  <c r="T76" i="25"/>
  <c r="L76" i="25"/>
  <c r="D76" i="25"/>
  <c r="AF75" i="25"/>
  <c r="X75" i="25"/>
  <c r="P75" i="25"/>
  <c r="H75" i="25"/>
  <c r="AJ74" i="25"/>
  <c r="AB74" i="25"/>
  <c r="T74" i="25"/>
  <c r="L74" i="25"/>
  <c r="D74" i="25"/>
  <c r="AF73" i="25"/>
  <c r="X73" i="25"/>
  <c r="P73" i="25"/>
  <c r="H73" i="25"/>
  <c r="AJ72" i="25"/>
  <c r="AB72" i="25"/>
  <c r="T72" i="25"/>
  <c r="L72" i="25"/>
  <c r="AK71" i="25"/>
  <c r="Z71" i="25"/>
  <c r="P71" i="25"/>
  <c r="E71" i="25"/>
  <c r="AD70" i="25"/>
  <c r="T70" i="25"/>
  <c r="I70" i="25"/>
  <c r="AH69" i="25"/>
  <c r="X69" i="25"/>
  <c r="M69" i="25"/>
  <c r="AL68" i="25"/>
  <c r="AB68" i="25"/>
  <c r="Q68" i="25"/>
  <c r="F68" i="25"/>
  <c r="AF67" i="25"/>
  <c r="T67" i="25"/>
  <c r="E67" i="25"/>
  <c r="AB66" i="25"/>
  <c r="M66" i="25"/>
  <c r="AI65" i="25"/>
  <c r="U65" i="25"/>
  <c r="G65" i="25"/>
  <c r="AB64" i="25"/>
  <c r="O64" i="25"/>
  <c r="AJ63" i="25"/>
  <c r="U63" i="25"/>
  <c r="H63" i="25"/>
  <c r="AC62" i="25"/>
  <c r="O62" i="25"/>
  <c r="AK61" i="25"/>
  <c r="W61" i="25"/>
  <c r="H61" i="25"/>
  <c r="AE60" i="25"/>
  <c r="P60" i="25"/>
  <c r="AK59" i="25"/>
  <c r="X59" i="25"/>
  <c r="I59" i="25"/>
  <c r="AE58" i="25"/>
  <c r="Q58" i="25"/>
  <c r="C58" i="25"/>
  <c r="X57" i="25"/>
  <c r="K57" i="25"/>
  <c r="AF56" i="25"/>
  <c r="Q56" i="25"/>
  <c r="D56" i="25"/>
  <c r="W55" i="25"/>
  <c r="D55" i="25"/>
  <c r="V54" i="25"/>
  <c r="C54" i="25"/>
  <c r="S53" i="25"/>
  <c r="AG52" i="25"/>
  <c r="F52" i="25"/>
  <c r="P51" i="25"/>
  <c r="AB50" i="25"/>
  <c r="AK49" i="25"/>
  <c r="M49" i="25"/>
  <c r="X48" i="25"/>
  <c r="AH47" i="25"/>
  <c r="H47" i="25"/>
  <c r="U46" i="25"/>
  <c r="AD45" i="25"/>
  <c r="D45" i="25"/>
  <c r="Q44" i="25"/>
  <c r="G43" i="3"/>
  <c r="K72" i="25"/>
  <c r="G72" i="25"/>
  <c r="C72" i="25"/>
  <c r="AI71" i="25"/>
  <c r="AE71" i="25"/>
  <c r="AA71" i="25"/>
  <c r="W71" i="25"/>
  <c r="S71" i="25"/>
  <c r="O71" i="25"/>
  <c r="K71" i="25"/>
  <c r="G71" i="25"/>
  <c r="C71" i="25"/>
  <c r="AI70" i="25"/>
  <c r="AE70" i="25"/>
  <c r="AA70" i="25"/>
  <c r="W70" i="25"/>
  <c r="S70" i="25"/>
  <c r="O70" i="25"/>
  <c r="K70" i="25"/>
  <c r="G70" i="25"/>
  <c r="C70" i="25"/>
  <c r="AI69" i="25"/>
  <c r="AE69" i="25"/>
  <c r="AA69" i="25"/>
  <c r="W69" i="25"/>
  <c r="S69" i="25"/>
  <c r="O69" i="25"/>
  <c r="K69" i="25"/>
  <c r="G69" i="25"/>
  <c r="C69" i="25"/>
  <c r="AI68" i="25"/>
  <c r="AE68" i="25"/>
  <c r="AA68" i="25"/>
  <c r="W68" i="25"/>
  <c r="S68" i="25"/>
  <c r="O68" i="25"/>
  <c r="K68" i="25"/>
  <c r="G68" i="25"/>
  <c r="C68" i="25"/>
  <c r="AI67" i="25"/>
  <c r="AE67" i="25"/>
  <c r="AA67" i="25"/>
  <c r="W67" i="25"/>
  <c r="Q67" i="25"/>
  <c r="L67" i="25"/>
  <c r="G67" i="25"/>
  <c r="AK66" i="25"/>
  <c r="AF66" i="25"/>
  <c r="AA66" i="25"/>
  <c r="U66" i="25"/>
  <c r="P66" i="25"/>
  <c r="K66" i="25"/>
  <c r="E66" i="25"/>
  <c r="AJ65" i="25"/>
  <c r="AE65" i="25"/>
  <c r="Y65" i="25"/>
  <c r="T65" i="25"/>
  <c r="O65" i="25"/>
  <c r="I65" i="25"/>
  <c r="D65" i="25"/>
  <c r="AI64" i="25"/>
  <c r="AC64" i="25"/>
  <c r="X64" i="25"/>
  <c r="S64" i="25"/>
  <c r="M64" i="25"/>
  <c r="H64" i="25"/>
  <c r="C64" i="25"/>
  <c r="AG63" i="25"/>
  <c r="AB63" i="25"/>
  <c r="W63" i="25"/>
  <c r="Q63" i="25"/>
  <c r="L63" i="25"/>
  <c r="G63" i="25"/>
  <c r="AK62" i="25"/>
  <c r="AF62" i="25"/>
  <c r="AA62" i="25"/>
  <c r="U62" i="25"/>
  <c r="P62" i="25"/>
  <c r="K62" i="25"/>
  <c r="E62" i="25"/>
  <c r="AJ61" i="25"/>
  <c r="AE61" i="25"/>
  <c r="Y61" i="25"/>
  <c r="T61" i="25"/>
  <c r="O61" i="25"/>
  <c r="I61" i="25"/>
  <c r="D61" i="25"/>
  <c r="AI60" i="25"/>
  <c r="AC60" i="25"/>
  <c r="X60" i="25"/>
  <c r="S60" i="25"/>
  <c r="M60" i="25"/>
  <c r="H60" i="25"/>
  <c r="C60" i="25"/>
  <c r="AG59" i="25"/>
  <c r="AB59" i="25"/>
  <c r="W59" i="25"/>
  <c r="Q59" i="25"/>
  <c r="L59" i="25"/>
  <c r="G59" i="25"/>
  <c r="AK58" i="25"/>
  <c r="AF58" i="25"/>
  <c r="AA58" i="25"/>
  <c r="U58" i="25"/>
  <c r="P58" i="25"/>
  <c r="K58" i="25"/>
  <c r="E58" i="25"/>
  <c r="AJ57" i="25"/>
  <c r="AE57" i="25"/>
  <c r="Y57" i="25"/>
  <c r="T57" i="25"/>
  <c r="O57" i="25"/>
  <c r="I57" i="25"/>
  <c r="D57" i="25"/>
  <c r="AI56" i="25"/>
  <c r="AC56" i="25"/>
  <c r="X56" i="25"/>
  <c r="S56" i="25"/>
  <c r="M56" i="25"/>
  <c r="H56" i="25"/>
  <c r="C56" i="25"/>
  <c r="AG55" i="25"/>
  <c r="AA55" i="25"/>
  <c r="T55" i="25"/>
  <c r="L55" i="25"/>
  <c r="F55" i="25"/>
  <c r="AI54" i="25"/>
  <c r="AA54" i="25"/>
  <c r="T54" i="25"/>
  <c r="N54" i="25"/>
  <c r="F54" i="25"/>
  <c r="AI53" i="25"/>
  <c r="AB53" i="25"/>
  <c r="T53" i="25"/>
  <c r="M53" i="25"/>
  <c r="D53" i="25"/>
  <c r="AC52" i="25"/>
  <c r="T52" i="25"/>
  <c r="L52" i="25"/>
  <c r="AK51" i="25"/>
  <c r="AB51" i="25"/>
  <c r="R51" i="25"/>
  <c r="H51" i="25"/>
  <c r="AJ50" i="25"/>
  <c r="Z50" i="25"/>
  <c r="P50" i="25"/>
  <c r="F50" i="25"/>
  <c r="AH49" i="25"/>
  <c r="X49" i="25"/>
  <c r="N49" i="25"/>
  <c r="E49" i="25"/>
  <c r="AD48" i="25"/>
  <c r="V48" i="25"/>
  <c r="M48" i="25"/>
  <c r="AL47" i="25"/>
  <c r="AC47" i="25"/>
  <c r="U47" i="25"/>
  <c r="J47" i="25"/>
  <c r="AK46" i="25"/>
  <c r="AB46" i="25"/>
  <c r="Q46" i="25"/>
  <c r="I46" i="25"/>
  <c r="AJ45" i="25"/>
  <c r="Y45" i="25"/>
  <c r="P45" i="25"/>
  <c r="H45" i="25"/>
  <c r="AG44" i="25"/>
  <c r="X44" i="25"/>
  <c r="N44" i="25"/>
  <c r="C44" i="25"/>
  <c r="G44" i="25"/>
  <c r="K44" i="25"/>
  <c r="O44" i="25"/>
  <c r="S44" i="25"/>
  <c r="W44" i="25"/>
  <c r="AA44" i="25"/>
  <c r="AE44" i="25"/>
  <c r="AI44" i="25"/>
  <c r="C45" i="25"/>
  <c r="G45" i="25"/>
  <c r="K45" i="25"/>
  <c r="O45" i="25"/>
  <c r="S45" i="25"/>
  <c r="W45" i="25"/>
  <c r="AA45" i="25"/>
  <c r="AE45" i="25"/>
  <c r="AI45" i="25"/>
  <c r="C46" i="25"/>
  <c r="G46" i="25"/>
  <c r="K46" i="25"/>
  <c r="O46" i="25"/>
  <c r="S46" i="25"/>
  <c r="W46" i="25"/>
  <c r="AA46" i="25"/>
  <c r="AE46" i="25"/>
  <c r="AI46" i="25"/>
  <c r="C47" i="25"/>
  <c r="G47" i="25"/>
  <c r="K47" i="25"/>
  <c r="O47" i="25"/>
  <c r="S47" i="25"/>
  <c r="W47" i="25"/>
  <c r="AA47" i="25"/>
  <c r="AE47" i="25"/>
  <c r="AI47" i="25"/>
  <c r="C48" i="25"/>
  <c r="G48" i="25"/>
  <c r="K48" i="25"/>
  <c r="O48" i="25"/>
  <c r="S48" i="25"/>
  <c r="W48" i="25"/>
  <c r="AA48" i="25"/>
  <c r="AE48" i="25"/>
  <c r="AI48" i="25"/>
  <c r="C49" i="25"/>
  <c r="G49" i="25"/>
  <c r="K49" i="25"/>
  <c r="O49" i="25"/>
  <c r="S49" i="25"/>
  <c r="W49" i="25"/>
  <c r="AA49" i="25"/>
  <c r="AE49" i="25"/>
  <c r="AI49" i="25"/>
  <c r="C50" i="25"/>
  <c r="G50" i="25"/>
  <c r="K50" i="25"/>
  <c r="O50" i="25"/>
  <c r="S50" i="25"/>
  <c r="W50" i="25"/>
  <c r="AA50" i="25"/>
  <c r="AE50" i="25"/>
  <c r="AI50" i="25"/>
  <c r="C51" i="25"/>
  <c r="G51" i="25"/>
  <c r="K51" i="25"/>
  <c r="O51" i="25"/>
  <c r="S51" i="25"/>
  <c r="W51" i="25"/>
  <c r="AA51" i="25"/>
  <c r="AE51" i="25"/>
  <c r="AI51" i="25"/>
  <c r="C52" i="25"/>
  <c r="G52" i="25"/>
  <c r="K52" i="25"/>
  <c r="O52" i="25"/>
  <c r="S52" i="25"/>
  <c r="W52" i="25"/>
  <c r="AA52" i="25"/>
  <c r="AE52" i="25"/>
  <c r="AI52" i="25"/>
  <c r="C53" i="25"/>
  <c r="G53" i="25"/>
  <c r="K53" i="25"/>
  <c r="O53" i="25"/>
  <c r="E44" i="25"/>
  <c r="J44" i="25"/>
  <c r="P44" i="25"/>
  <c r="U44" i="25"/>
  <c r="Z44" i="25"/>
  <c r="AF44" i="25"/>
  <c r="AK44" i="25"/>
  <c r="F45" i="25"/>
  <c r="L45" i="25"/>
  <c r="Q45" i="25"/>
  <c r="V45" i="25"/>
  <c r="AB45" i="25"/>
  <c r="AG45" i="25"/>
  <c r="AL45" i="25"/>
  <c r="H46" i="25"/>
  <c r="M46" i="25"/>
  <c r="R46" i="25"/>
  <c r="X46" i="25"/>
  <c r="AC46" i="25"/>
  <c r="AH46" i="25"/>
  <c r="D47" i="25"/>
  <c r="I47" i="25"/>
  <c r="N47" i="25"/>
  <c r="T47" i="25"/>
  <c r="Y47" i="25"/>
  <c r="AD47" i="25"/>
  <c r="AJ47" i="25"/>
  <c r="E48" i="25"/>
  <c r="J48" i="25"/>
  <c r="P48" i="25"/>
  <c r="U48" i="25"/>
  <c r="Z48" i="25"/>
  <c r="AF48" i="25"/>
  <c r="AK48" i="25"/>
  <c r="F49" i="25"/>
  <c r="L49" i="25"/>
  <c r="Q49" i="25"/>
  <c r="V49" i="25"/>
  <c r="AB49" i="25"/>
  <c r="AG49" i="25"/>
  <c r="AL49" i="25"/>
  <c r="H50" i="25"/>
  <c r="M50" i="25"/>
  <c r="R50" i="25"/>
  <c r="X50" i="25"/>
  <c r="AC50" i="25"/>
  <c r="AH50" i="25"/>
  <c r="D51" i="25"/>
  <c r="I51" i="25"/>
  <c r="N51" i="25"/>
  <c r="T51" i="25"/>
  <c r="Y51" i="25"/>
  <c r="AD51" i="25"/>
  <c r="AJ51" i="25"/>
  <c r="E52" i="25"/>
  <c r="J52" i="25"/>
  <c r="P52" i="25"/>
  <c r="U52" i="25"/>
  <c r="Z52" i="25"/>
  <c r="AF52" i="25"/>
  <c r="AK52" i="25"/>
  <c r="F53" i="25"/>
  <c r="L53" i="25"/>
  <c r="Q53" i="25"/>
  <c r="U53" i="25"/>
  <c r="Y53" i="25"/>
  <c r="AC53" i="25"/>
  <c r="AG53" i="25"/>
  <c r="AK53" i="25"/>
  <c r="E54" i="25"/>
  <c r="I54" i="25"/>
  <c r="M54" i="25"/>
  <c r="Q54" i="25"/>
  <c r="U54" i="25"/>
  <c r="Y54" i="25"/>
  <c r="AC54" i="25"/>
  <c r="AG54" i="25"/>
  <c r="AK54" i="25"/>
  <c r="E55" i="25"/>
  <c r="I55" i="25"/>
  <c r="M55" i="25"/>
  <c r="Q55" i="25"/>
  <c r="U55" i="25"/>
  <c r="Y55" i="25"/>
  <c r="AC55" i="25"/>
  <c r="F44" i="25"/>
  <c r="M44" i="25"/>
  <c r="T44" i="25"/>
  <c r="AB44" i="25"/>
  <c r="AH44" i="25"/>
  <c r="E45" i="25"/>
  <c r="M45" i="25"/>
  <c r="T45" i="25"/>
  <c r="Z45" i="25"/>
  <c r="AH45" i="25"/>
  <c r="E46" i="25"/>
  <c r="L46" i="25"/>
  <c r="T46" i="25"/>
  <c r="Z46" i="25"/>
  <c r="AG46" i="25"/>
  <c r="E47" i="25"/>
  <c r="L47" i="25"/>
  <c r="R47" i="25"/>
  <c r="Z47" i="25"/>
  <c r="AG47" i="25"/>
  <c r="D48" i="25"/>
  <c r="L48" i="25"/>
  <c r="R48" i="25"/>
  <c r="Y48" i="25"/>
  <c r="AG48" i="25"/>
  <c r="D49" i="25"/>
  <c r="J49" i="25"/>
  <c r="R49" i="25"/>
  <c r="Y49" i="25"/>
  <c r="AF49" i="25"/>
  <c r="D50" i="25"/>
  <c r="J50" i="25"/>
  <c r="Q50" i="25"/>
  <c r="Y50" i="25"/>
  <c r="AF50" i="25"/>
  <c r="AL50" i="25"/>
  <c r="J51" i="25"/>
  <c r="Q51" i="25"/>
  <c r="X51" i="25"/>
  <c r="AF51" i="25"/>
  <c r="AL51" i="25"/>
  <c r="I52" i="25"/>
  <c r="Q52" i="25"/>
  <c r="X52" i="25"/>
  <c r="AD52" i="25"/>
  <c r="AL52" i="25"/>
  <c r="I53" i="25"/>
  <c r="P53" i="25"/>
  <c r="V53" i="25"/>
  <c r="AA53" i="25"/>
  <c r="AF53" i="25"/>
  <c r="AL53" i="25"/>
  <c r="G54" i="25"/>
  <c r="L54" i="25"/>
  <c r="R54" i="25"/>
  <c r="W54" i="25"/>
  <c r="AB54" i="25"/>
  <c r="AH54" i="25"/>
  <c r="C55" i="25"/>
  <c r="H55" i="25"/>
  <c r="N55" i="25"/>
  <c r="S55" i="25"/>
  <c r="X55" i="25"/>
  <c r="AD55" i="25"/>
  <c r="AH55" i="25"/>
  <c r="AL55" i="25"/>
  <c r="F56" i="25"/>
  <c r="J56" i="25"/>
  <c r="N56" i="25"/>
  <c r="R56" i="25"/>
  <c r="V56" i="25"/>
  <c r="Z56" i="25"/>
  <c r="AD56" i="25"/>
  <c r="AH56" i="25"/>
  <c r="AL56" i="25"/>
  <c r="F57" i="25"/>
  <c r="J57" i="25"/>
  <c r="N57" i="25"/>
  <c r="R57" i="25"/>
  <c r="V57" i="25"/>
  <c r="Z57" i="25"/>
  <c r="AD57" i="25"/>
  <c r="AH57" i="25"/>
  <c r="AL57" i="25"/>
  <c r="F58" i="25"/>
  <c r="J58" i="25"/>
  <c r="N58" i="25"/>
  <c r="R58" i="25"/>
  <c r="V58" i="25"/>
  <c r="Z58" i="25"/>
  <c r="AD58" i="25"/>
  <c r="AH58" i="25"/>
  <c r="AL58" i="25"/>
  <c r="F59" i="25"/>
  <c r="J59" i="25"/>
  <c r="N59" i="25"/>
  <c r="R59" i="25"/>
  <c r="V59" i="25"/>
  <c r="Z59" i="25"/>
  <c r="AD59" i="25"/>
  <c r="AH59" i="25"/>
  <c r="AL59" i="25"/>
  <c r="F60" i="25"/>
  <c r="J60" i="25"/>
  <c r="N60" i="25"/>
  <c r="R60" i="25"/>
  <c r="V60" i="25"/>
  <c r="Z60" i="25"/>
  <c r="AD60" i="25"/>
  <c r="AH60" i="25"/>
  <c r="AL60" i="25"/>
  <c r="F61" i="25"/>
  <c r="J61" i="25"/>
  <c r="N61" i="25"/>
  <c r="R61" i="25"/>
  <c r="V61" i="25"/>
  <c r="Z61" i="25"/>
  <c r="AD61" i="25"/>
  <c r="AH61" i="25"/>
  <c r="AL61" i="25"/>
  <c r="F62" i="25"/>
  <c r="J62" i="25"/>
  <c r="N62" i="25"/>
  <c r="R62" i="25"/>
  <c r="V62" i="25"/>
  <c r="Z62" i="25"/>
  <c r="AD62" i="25"/>
  <c r="AH62" i="25"/>
  <c r="AL62" i="25"/>
  <c r="F63" i="25"/>
  <c r="J63" i="25"/>
  <c r="N63" i="25"/>
  <c r="R63" i="25"/>
  <c r="V63" i="25"/>
  <c r="Z63" i="25"/>
  <c r="AD63" i="25"/>
  <c r="AH63" i="25"/>
  <c r="AL63" i="25"/>
  <c r="F64" i="25"/>
  <c r="J64" i="25"/>
  <c r="N64" i="25"/>
  <c r="R64" i="25"/>
  <c r="V64" i="25"/>
  <c r="Z64" i="25"/>
  <c r="AD64" i="25"/>
  <c r="AH64" i="25"/>
  <c r="AL64" i="25"/>
  <c r="F65" i="25"/>
  <c r="J65" i="25"/>
  <c r="N65" i="25"/>
  <c r="R65" i="25"/>
  <c r="V65" i="25"/>
  <c r="Z65" i="25"/>
  <c r="AD65" i="25"/>
  <c r="AH65" i="25"/>
  <c r="AL65" i="25"/>
  <c r="F66" i="25"/>
  <c r="J66" i="25"/>
  <c r="N66" i="25"/>
  <c r="R66" i="25"/>
  <c r="V66" i="25"/>
  <c r="Z66" i="25"/>
  <c r="AD66" i="25"/>
  <c r="AH66" i="25"/>
  <c r="AL66" i="25"/>
  <c r="F67" i="25"/>
  <c r="J67" i="25"/>
  <c r="N67" i="25"/>
  <c r="R67" i="25"/>
  <c r="V67" i="25"/>
  <c r="C84" i="25" l="1" a="1"/>
  <c r="G84" i="25" s="1"/>
  <c r="AF94" i="25"/>
  <c r="Z87" i="25"/>
  <c r="Q92" i="25"/>
  <c r="AA92" i="25"/>
  <c r="AC87" i="25"/>
  <c r="T92" i="25"/>
  <c r="AK99" i="25"/>
  <c r="K89" i="25"/>
  <c r="AH87" i="25"/>
  <c r="M109" i="25"/>
  <c r="AJ91" i="25"/>
  <c r="W97" i="25"/>
  <c r="AC98" i="25"/>
  <c r="M103" i="25"/>
  <c r="AG106" i="25"/>
  <c r="I96" i="25"/>
  <c r="Y105" i="25"/>
  <c r="Y91" i="25"/>
  <c r="Z108" i="25"/>
  <c r="AG112" i="25"/>
  <c r="Q116" i="25"/>
  <c r="W119" i="25"/>
  <c r="F113" i="25"/>
  <c r="D102" i="25"/>
  <c r="W100" i="25"/>
  <c r="O104" i="25"/>
  <c r="AI107" i="25"/>
  <c r="J86" i="25"/>
  <c r="AL98" i="25"/>
  <c r="F106" i="25"/>
  <c r="W84" i="25"/>
  <c r="G88" i="25"/>
  <c r="AA91" i="25"/>
  <c r="H86" i="25"/>
  <c r="E95" i="25"/>
  <c r="AK98" i="25"/>
  <c r="R85" i="25"/>
  <c r="I90" i="25"/>
  <c r="V94" i="25"/>
  <c r="I86" i="25"/>
  <c r="F95" i="25"/>
  <c r="Q97" i="25"/>
  <c r="K85" i="25"/>
  <c r="O92" i="25"/>
  <c r="D92" i="25"/>
  <c r="X86" i="25"/>
  <c r="Q95" i="25"/>
  <c r="G99" i="25"/>
  <c r="S101" i="25"/>
  <c r="C105" i="25"/>
  <c r="W108" i="25"/>
  <c r="AD89" i="25"/>
  <c r="N100" i="25"/>
  <c r="R107" i="25"/>
  <c r="AE89" i="25"/>
  <c r="AC85" i="25"/>
  <c r="E97" i="25"/>
  <c r="C94" i="25"/>
  <c r="AL101" i="25"/>
  <c r="F109" i="25"/>
  <c r="C112" i="25"/>
  <c r="W115" i="25"/>
  <c r="O119" i="25"/>
  <c r="AL86" i="25"/>
  <c r="AC91" i="25"/>
  <c r="F84" i="25"/>
  <c r="S86" i="25"/>
  <c r="C90" i="25"/>
  <c r="I84" i="25"/>
  <c r="I91" i="25"/>
  <c r="M97" i="25"/>
  <c r="AG100" i="25"/>
  <c r="E103" i="25"/>
  <c r="Y106" i="25"/>
  <c r="AF84" i="25"/>
  <c r="N90" i="25"/>
  <c r="M90" i="25"/>
  <c r="U100" i="25"/>
  <c r="S92" i="25"/>
  <c r="M89" i="25"/>
  <c r="AC99" i="25"/>
  <c r="J96" i="25"/>
  <c r="N103" i="25"/>
  <c r="I110" i="25"/>
  <c r="AA112" i="25"/>
  <c r="K116" i="25"/>
  <c r="R118" i="25"/>
  <c r="AK106" i="25"/>
  <c r="AC94" i="25"/>
  <c r="AA101" i="25"/>
  <c r="U113" i="25"/>
  <c r="E117" i="25"/>
  <c r="AK90" i="25"/>
  <c r="AD111" i="25"/>
  <c r="P99" i="25"/>
  <c r="S85" i="25"/>
  <c r="R89" i="25"/>
  <c r="AL93" i="25"/>
  <c r="U88" i="25"/>
  <c r="U89" i="25"/>
  <c r="D94" i="25"/>
  <c r="Y86" i="25"/>
  <c r="AI91" i="25"/>
  <c r="R91" i="25"/>
  <c r="V88" i="25"/>
  <c r="AK94" i="25"/>
  <c r="AI98" i="25"/>
  <c r="C87" i="25"/>
  <c r="Y104" i="25"/>
  <c r="I108" i="25"/>
  <c r="AK88" i="25"/>
  <c r="M108" i="25"/>
  <c r="W96" i="25"/>
  <c r="O102" i="25"/>
  <c r="I114" i="25"/>
  <c r="AC117" i="25"/>
  <c r="K94" i="25"/>
  <c r="R110" i="25"/>
  <c r="AB96" i="25"/>
  <c r="O93" i="25"/>
  <c r="AA105" i="25"/>
  <c r="K109" i="25"/>
  <c r="AI85" i="25"/>
  <c r="D90" i="25"/>
  <c r="R94" i="25"/>
  <c r="AB89" i="25"/>
  <c r="F90" i="25"/>
  <c r="T94" i="25"/>
  <c r="J87" i="25"/>
  <c r="AE92" i="25"/>
  <c r="Y92" i="25"/>
  <c r="AC89" i="25"/>
  <c r="AE95" i="25"/>
  <c r="O99" i="25"/>
  <c r="AI87" i="25"/>
  <c r="E105" i="25"/>
  <c r="Y108" i="25"/>
  <c r="H90" i="25"/>
  <c r="I109" i="25"/>
  <c r="S97" i="25"/>
  <c r="AE102" i="25"/>
  <c r="Y114" i="25"/>
  <c r="I118" i="25"/>
  <c r="AH95" i="25"/>
  <c r="H109" i="25"/>
  <c r="G94" i="25"/>
  <c r="L86" i="25"/>
  <c r="G106" i="25"/>
  <c r="AA109" i="25"/>
  <c r="V97" i="25"/>
  <c r="V102" i="25"/>
  <c r="Z109" i="25"/>
  <c r="O113" i="25"/>
  <c r="AI89" i="25"/>
  <c r="D84" i="25"/>
  <c r="AD88" i="25"/>
  <c r="I97" i="25"/>
  <c r="K84" i="25"/>
  <c r="AE87" i="25"/>
  <c r="V92" i="25"/>
  <c r="L85" i="25"/>
  <c r="Q94" i="25"/>
  <c r="T91" i="25"/>
  <c r="AC100" i="25"/>
  <c r="Q104" i="25"/>
  <c r="M87" i="25"/>
  <c r="Q84" i="25"/>
  <c r="AD93" i="25"/>
  <c r="O97" i="25"/>
  <c r="AI100" i="25"/>
  <c r="AF89" i="25"/>
  <c r="AE106" i="25"/>
  <c r="AJ85" i="25"/>
  <c r="AH98" i="25"/>
  <c r="AH103" i="25"/>
  <c r="S110" i="25"/>
  <c r="C114" i="25"/>
  <c r="AD94" i="25"/>
  <c r="U102" i="25"/>
  <c r="Y109" i="25"/>
  <c r="V105" i="25"/>
  <c r="M111" i="25"/>
  <c r="AG114" i="25"/>
  <c r="O117" i="25"/>
  <c r="J116" i="25"/>
  <c r="L108" i="25"/>
  <c r="AJ93" i="25"/>
  <c r="T86" i="25"/>
  <c r="J91" i="25"/>
  <c r="AE91" i="25"/>
  <c r="V86" i="25"/>
  <c r="M91" i="25"/>
  <c r="E99" i="25"/>
  <c r="S87" i="25"/>
  <c r="U85" i="25"/>
  <c r="Q108" i="25"/>
  <c r="V89" i="25"/>
  <c r="AA96" i="25"/>
  <c r="AK96" i="25"/>
  <c r="Q102" i="25"/>
  <c r="AK105" i="25"/>
  <c r="J88" i="25"/>
  <c r="AG103" i="25"/>
  <c r="AH86" i="25"/>
  <c r="AH106" i="25"/>
  <c r="AK111" i="25"/>
  <c r="U115" i="25"/>
  <c r="K87" i="25"/>
  <c r="L93" i="25"/>
  <c r="AL88" i="25"/>
  <c r="X105" i="25"/>
  <c r="Q103" i="25"/>
  <c r="C107" i="25"/>
  <c r="N86" i="25"/>
  <c r="M106" i="25"/>
  <c r="O101" i="25"/>
  <c r="AA115" i="25"/>
  <c r="R112" i="25"/>
  <c r="P119" i="25"/>
  <c r="N118" i="25"/>
  <c r="J111" i="25"/>
  <c r="L98" i="25"/>
  <c r="AK110" i="25"/>
  <c r="E118" i="25"/>
  <c r="AE90" i="25"/>
  <c r="AA107" i="25"/>
  <c r="Z105" i="25"/>
  <c r="AF103" i="25"/>
  <c r="K118" i="25"/>
  <c r="L87" i="25"/>
  <c r="E91" i="25"/>
  <c r="AE93" i="25"/>
  <c r="AL108" i="25"/>
  <c r="W116" i="25"/>
  <c r="D111" i="25"/>
  <c r="AJ97" i="25"/>
  <c r="R117" i="25"/>
  <c r="G107" i="25"/>
  <c r="V99" i="25"/>
  <c r="AG111" i="25"/>
  <c r="V104" i="25"/>
  <c r="D114" i="25"/>
  <c r="AJ103" i="25"/>
  <c r="Z119" i="25"/>
  <c r="P102" i="25"/>
  <c r="AI92" i="25"/>
  <c r="I100" i="25"/>
  <c r="AI95" i="25"/>
  <c r="R96" i="25"/>
  <c r="M110" i="25"/>
  <c r="AE112" i="25"/>
  <c r="J118" i="25"/>
  <c r="D98" i="25"/>
  <c r="D107" i="25"/>
  <c r="AC88" i="25"/>
  <c r="AF114" i="25"/>
  <c r="X84" i="25"/>
  <c r="F114" i="25"/>
  <c r="D104" i="25"/>
  <c r="Z84" i="25"/>
  <c r="F85" i="25"/>
  <c r="O103" i="25"/>
  <c r="Z107" i="25"/>
  <c r="T112" i="25"/>
  <c r="L99" i="25"/>
  <c r="R104" i="25"/>
  <c r="AE116" i="25"/>
  <c r="D99" i="25"/>
  <c r="J117" i="25"/>
  <c r="I115" i="25"/>
  <c r="AJ106" i="25"/>
  <c r="D117" i="25"/>
  <c r="T108" i="25"/>
  <c r="Y85" i="25"/>
  <c r="AB119" i="25"/>
  <c r="X112" i="25"/>
  <c r="X99" i="25"/>
  <c r="AD105" i="25"/>
  <c r="X95" i="25"/>
  <c r="N101" i="25"/>
  <c r="AF86" i="25"/>
  <c r="K115" i="25"/>
  <c r="J85" i="25"/>
  <c r="G85" i="25"/>
  <c r="Y87" i="25"/>
  <c r="AC101" i="25"/>
  <c r="AD86" i="25"/>
  <c r="G87" i="25"/>
  <c r="Z90" i="25"/>
  <c r="O111" i="25"/>
  <c r="S84" i="25"/>
  <c r="AB85" i="25"/>
  <c r="F87" i="25"/>
  <c r="Q110" i="25"/>
  <c r="M119" i="25"/>
  <c r="AA110" i="25"/>
  <c r="AL117" i="25"/>
  <c r="AF119" i="25"/>
  <c r="J95" i="25"/>
  <c r="AG109" i="25"/>
  <c r="G103" i="25"/>
  <c r="N85" i="25"/>
  <c r="AK114" i="25"/>
  <c r="V96" i="25"/>
  <c r="O110" i="25"/>
  <c r="S117" i="25"/>
  <c r="AF107" i="25"/>
  <c r="D118" i="25"/>
  <c r="AJ110" i="25"/>
  <c r="AB97" i="25"/>
  <c r="L117" i="25"/>
  <c r="H110" i="25"/>
  <c r="H96" i="25"/>
  <c r="V116" i="25"/>
  <c r="AJ108" i="25"/>
  <c r="AA93" i="25"/>
  <c r="Q105" i="25"/>
  <c r="AE100" i="25"/>
  <c r="C108" i="25"/>
  <c r="AC112" i="25"/>
  <c r="N106" i="25"/>
  <c r="AK89" i="25"/>
  <c r="AA88" i="25"/>
  <c r="AK95" i="25"/>
  <c r="M105" i="25"/>
  <c r="V95" i="25"/>
  <c r="L94" i="25"/>
  <c r="Z100" i="25"/>
  <c r="AI114" i="25"/>
  <c r="K86" i="25"/>
  <c r="E88" i="25"/>
  <c r="T89" i="25"/>
  <c r="AC111" i="25"/>
  <c r="N93" i="25"/>
  <c r="G111" i="25"/>
  <c r="N115" i="25"/>
  <c r="AA86" i="25"/>
  <c r="AD91" i="25"/>
  <c r="Z88" i="25"/>
  <c r="C104" i="25"/>
  <c r="E90" i="25"/>
  <c r="V107" i="25"/>
  <c r="AG115" i="25"/>
  <c r="N98" i="25"/>
  <c r="K111" i="25"/>
  <c r="O118" i="25"/>
  <c r="L104" i="25"/>
  <c r="H117" i="25"/>
  <c r="D110" i="25"/>
  <c r="AJ95" i="25"/>
  <c r="P116" i="25"/>
  <c r="X108" i="25"/>
  <c r="AH92" i="25"/>
  <c r="Z115" i="25"/>
  <c r="H107" i="25"/>
  <c r="D89" i="25"/>
  <c r="AB88" i="25"/>
  <c r="I107" i="25"/>
  <c r="AE101" i="25"/>
  <c r="AI108" i="25"/>
  <c r="F103" i="25"/>
  <c r="Y113" i="25"/>
  <c r="V91" i="25"/>
  <c r="F108" i="25"/>
  <c r="G116" i="25"/>
  <c r="V111" i="25"/>
  <c r="F119" i="25"/>
  <c r="L112" i="25"/>
  <c r="P100" i="25"/>
  <c r="W118" i="25"/>
  <c r="T111" i="25"/>
  <c r="AF98" i="25"/>
  <c r="AH117" i="25"/>
  <c r="AD110" i="25"/>
  <c r="P97" i="25"/>
  <c r="AD92" i="25"/>
  <c r="E104" i="25"/>
  <c r="S99" i="25"/>
  <c r="O107" i="25"/>
  <c r="AL99" i="25"/>
  <c r="E112" i="25"/>
  <c r="I119" i="25"/>
  <c r="AL104" i="25"/>
  <c r="W114" i="25"/>
  <c r="Z114" i="25"/>
  <c r="AH84" i="25"/>
  <c r="AF113" i="25"/>
  <c r="T103" i="25"/>
  <c r="V119" i="25"/>
  <c r="D113" i="25"/>
  <c r="AJ101" i="25"/>
  <c r="G119" i="25"/>
  <c r="N112" i="25"/>
  <c r="T100" i="25"/>
  <c r="P94" i="25"/>
  <c r="K92" i="25"/>
  <c r="U99" i="25"/>
  <c r="AG108" i="25"/>
  <c r="AG97" i="25"/>
  <c r="AK92" i="25"/>
  <c r="AD107" i="25"/>
  <c r="C118" i="25"/>
  <c r="AL90" i="25"/>
  <c r="AE98" i="25"/>
  <c r="Z96" i="25"/>
  <c r="I112" i="25"/>
  <c r="J97" i="25"/>
  <c r="AI112" i="25"/>
  <c r="R114" i="25"/>
  <c r="K90" i="25"/>
  <c r="U97" i="25"/>
  <c r="Q93" i="25"/>
  <c r="AI104" i="25"/>
  <c r="S94" i="25"/>
  <c r="N109" i="25"/>
  <c r="AC116" i="25"/>
  <c r="F100" i="25"/>
  <c r="G112" i="25"/>
  <c r="J119" i="25"/>
  <c r="AB100" i="25"/>
  <c r="L116" i="25"/>
  <c r="P108" i="25"/>
  <c r="M92" i="25"/>
  <c r="T115" i="25"/>
  <c r="AF106" i="25"/>
  <c r="H88" i="25"/>
  <c r="AD114" i="25"/>
  <c r="P105" i="25"/>
  <c r="M84" i="25"/>
  <c r="R93" i="25"/>
  <c r="AK108" i="25"/>
  <c r="AA102" i="25"/>
  <c r="AE109" i="25"/>
  <c r="AH104" i="25"/>
  <c r="U114" i="25"/>
  <c r="W95" i="25"/>
  <c r="AH109" i="25"/>
  <c r="C117" i="25"/>
  <c r="X109" i="25"/>
  <c r="T118" i="25"/>
  <c r="P111" i="25"/>
  <c r="X98" i="25"/>
  <c r="AB117" i="25"/>
  <c r="X110" i="25"/>
  <c r="D97" i="25"/>
  <c r="AL116" i="25"/>
  <c r="AF109" i="25"/>
  <c r="S95" i="25"/>
  <c r="H85" i="25"/>
  <c r="AG105" i="25"/>
  <c r="G101" i="25"/>
  <c r="K108" i="25"/>
  <c r="AD101" i="25"/>
  <c r="AK112" i="25"/>
  <c r="AL87" i="25"/>
  <c r="AD106" i="25"/>
  <c r="S115" i="25"/>
  <c r="AH112" i="25"/>
  <c r="T119" i="25"/>
  <c r="AJ112" i="25"/>
  <c r="AB101" i="25"/>
  <c r="C119" i="25"/>
  <c r="H112" i="25"/>
  <c r="H100" i="25"/>
  <c r="V118" i="25"/>
  <c r="R111" i="25"/>
  <c r="AB98" i="25"/>
  <c r="Z85" i="25"/>
  <c r="Q101" i="25"/>
  <c r="AE96" i="25"/>
  <c r="C106" i="25"/>
  <c r="AD109" i="25"/>
  <c r="AI118" i="25"/>
  <c r="F91" i="25"/>
  <c r="V114" i="25"/>
  <c r="AG117" i="25"/>
  <c r="L96" i="25"/>
  <c r="P114" i="25"/>
  <c r="H103" i="25"/>
  <c r="E87" i="25"/>
  <c r="H87" i="25"/>
  <c r="O88" i="25"/>
  <c r="AC90" i="25"/>
  <c r="AG102" i="25"/>
  <c r="AC104" i="25"/>
  <c r="Q112" i="25"/>
  <c r="S118" i="25"/>
  <c r="P93" i="25"/>
  <c r="AA99" i="25"/>
  <c r="N99" i="25"/>
  <c r="AK113" i="25"/>
  <c r="F98" i="25"/>
  <c r="K114" i="25"/>
  <c r="AH110" i="25"/>
  <c r="T84" i="25"/>
  <c r="AK100" i="25"/>
  <c r="O96" i="25"/>
  <c r="AE105" i="25"/>
  <c r="AH96" i="25"/>
  <c r="U110" i="25"/>
  <c r="Y117" i="25"/>
  <c r="AH101" i="25"/>
  <c r="C113" i="25"/>
  <c r="AD117" i="25"/>
  <c r="H97" i="25"/>
  <c r="P115" i="25"/>
  <c r="X106" i="25"/>
  <c r="V87" i="25"/>
  <c r="X114" i="25"/>
  <c r="D105" i="25"/>
  <c r="AK119" i="25"/>
  <c r="AH113" i="25"/>
  <c r="X103" i="25"/>
  <c r="AI84" i="25"/>
  <c r="D87" i="25"/>
  <c r="M86" i="25"/>
  <c r="W103" i="25"/>
  <c r="AB87" i="25"/>
  <c r="Z106" i="25"/>
  <c r="Q115" i="25"/>
  <c r="R97" i="25"/>
  <c r="AE110" i="25"/>
  <c r="AI117" i="25"/>
  <c r="D106" i="25"/>
  <c r="X117" i="25"/>
  <c r="T110" i="25"/>
  <c r="AF96" i="25"/>
  <c r="AF116" i="25"/>
  <c r="T109" i="25"/>
  <c r="AE94" i="25"/>
  <c r="F116" i="25"/>
  <c r="D108" i="25"/>
  <c r="Q91" i="25"/>
  <c r="AH89" i="25"/>
  <c r="Y107" i="25"/>
  <c r="C102" i="25"/>
  <c r="G109" i="25"/>
  <c r="V103" i="25"/>
  <c r="AG113" i="25"/>
  <c r="AC92" i="25"/>
  <c r="V108" i="25"/>
  <c r="O116" i="25"/>
  <c r="F111" i="25"/>
  <c r="AJ118" i="25"/>
  <c r="D112" i="25"/>
  <c r="AJ99" i="25"/>
  <c r="P118" i="25"/>
  <c r="L111" i="25"/>
  <c r="P98" i="25"/>
  <c r="Z117" i="25"/>
  <c r="V110" i="25"/>
  <c r="AJ96" i="25"/>
  <c r="Q90" i="25"/>
  <c r="I103" i="25"/>
  <c r="W98" i="25"/>
  <c r="AI106" i="25"/>
  <c r="Q113" i="25"/>
  <c r="AL111" i="25"/>
  <c r="AB118" i="25"/>
  <c r="AL110" i="25"/>
  <c r="AA94" i="25"/>
  <c r="Z118" i="25"/>
  <c r="AF110" i="25"/>
  <c r="D96" i="25"/>
  <c r="W110" i="25"/>
  <c r="AB110" i="25"/>
  <c r="AA95" i="25"/>
  <c r="AH100" i="25"/>
  <c r="C115" i="25"/>
  <c r="X102" i="25"/>
  <c r="AF118" i="25"/>
  <c r="AF91" i="25"/>
  <c r="AH91" i="25"/>
  <c r="AB86" i="25"/>
  <c r="G97" i="25"/>
  <c r="Q106" i="25"/>
  <c r="AD95" i="25"/>
  <c r="D85" i="25"/>
  <c r="AD103" i="25"/>
  <c r="AB104" i="25"/>
  <c r="W107" i="25"/>
  <c r="R105" i="25"/>
  <c r="X113" i="25"/>
  <c r="T101" i="25"/>
  <c r="C92" i="25"/>
  <c r="AL95" i="25"/>
  <c r="AA111" i="25"/>
  <c r="AJ98" i="25"/>
  <c r="T107" i="25"/>
  <c r="D115" i="25"/>
  <c r="AD85" i="25"/>
  <c r="T104" i="25"/>
  <c r="Q89" i="25"/>
  <c r="AE103" i="25"/>
  <c r="F107" i="25"/>
  <c r="AH97" i="25"/>
  <c r="G118" i="25"/>
  <c r="P117" i="25"/>
  <c r="P96" i="25"/>
  <c r="D109" i="25"/>
  <c r="AH115" i="25"/>
  <c r="J90" i="25"/>
  <c r="Q98" i="25"/>
  <c r="S102" i="25"/>
  <c r="AK116" i="25"/>
  <c r="AJ107" i="25"/>
  <c r="AF97" i="25"/>
  <c r="J110" i="25"/>
  <c r="AG119" i="25"/>
  <c r="F104" i="25"/>
  <c r="L97" i="25"/>
  <c r="P101" i="25"/>
  <c r="S111" i="25"/>
  <c r="N119" i="25"/>
  <c r="AG87" i="25"/>
  <c r="L84" i="25"/>
  <c r="AH114" i="25"/>
  <c r="M115" i="25"/>
  <c r="J89" i="25"/>
  <c r="Z98" i="25"/>
  <c r="AI113" i="25"/>
  <c r="AF104" i="25"/>
  <c r="U119" i="25"/>
  <c r="AB95" i="25"/>
  <c r="R108" i="25"/>
  <c r="W112" i="25"/>
  <c r="C95" i="25"/>
  <c r="AB105" i="25"/>
  <c r="H114" i="25"/>
  <c r="AC119" i="25"/>
  <c r="AB102" i="25"/>
  <c r="Y96" i="25"/>
  <c r="AA104" i="25"/>
  <c r="AH108" i="25"/>
  <c r="Z99" i="25"/>
  <c r="S119" i="25"/>
  <c r="T116" i="25"/>
  <c r="S93" i="25"/>
  <c r="L107" i="25"/>
  <c r="AL114" i="25"/>
  <c r="T85" i="25"/>
  <c r="AK104" i="25"/>
  <c r="K104" i="25"/>
  <c r="P90" i="25"/>
  <c r="AF100" i="25"/>
  <c r="N97" i="25"/>
  <c r="H115" i="25"/>
  <c r="Z113" i="25"/>
  <c r="G114" i="25"/>
  <c r="AD119" i="25"/>
  <c r="X92" i="25"/>
  <c r="AI119" i="25"/>
  <c r="H116" i="25"/>
  <c r="AA114" i="25"/>
  <c r="U87" i="25"/>
  <c r="Q119" i="25"/>
  <c r="S116" i="25"/>
  <c r="D100" i="25"/>
  <c r="H119" i="25"/>
  <c r="D88" i="25"/>
  <c r="M118" i="25"/>
  <c r="AJ113" i="25"/>
  <c r="L92" i="25"/>
  <c r="K119" i="25"/>
  <c r="AC118" i="25"/>
  <c r="AB109" i="25"/>
  <c r="T106" i="25"/>
  <c r="T114" i="25"/>
  <c r="R92" i="25"/>
  <c r="L109" i="25"/>
  <c r="L106" i="25"/>
  <c r="N105" i="25"/>
  <c r="L118" i="25"/>
  <c r="AD116" i="25"/>
  <c r="Z102" i="25"/>
  <c r="AL96" i="25"/>
  <c r="AH105" i="25"/>
  <c r="T95" i="25"/>
  <c r="AL113" i="25"/>
  <c r="AC115" i="25"/>
  <c r="AF93" i="25"/>
  <c r="R100" i="25"/>
  <c r="AE114" i="25"/>
  <c r="D103" i="25"/>
  <c r="AL118" i="25"/>
  <c r="M99" i="25"/>
  <c r="E110" i="25"/>
  <c r="S113" i="25"/>
  <c r="X119" i="25"/>
  <c r="H102" i="25"/>
  <c r="P112" i="25"/>
  <c r="AA118" i="25"/>
  <c r="H99" i="25"/>
  <c r="M102" i="25"/>
  <c r="S106" i="25"/>
  <c r="I111" i="25"/>
  <c r="J103" i="25"/>
  <c r="R116" i="25"/>
  <c r="AB114" i="25"/>
  <c r="AL119" i="25"/>
  <c r="AB103" i="25"/>
  <c r="J113" i="25"/>
  <c r="W87" i="25"/>
  <c r="AC106" i="25"/>
  <c r="G105" i="25"/>
  <c r="V100" i="25"/>
  <c r="L115" i="25"/>
  <c r="AC110" i="25"/>
  <c r="X111" i="25"/>
  <c r="F110" i="25"/>
  <c r="AA117" i="25"/>
  <c r="T113" i="25"/>
  <c r="L91" i="25"/>
  <c r="AD113" i="25"/>
  <c r="H108" i="25"/>
  <c r="AA100" i="25"/>
  <c r="Z101" i="25"/>
  <c r="AC102" i="25"/>
  <c r="Q111" i="25"/>
  <c r="AH119" i="25"/>
  <c r="AL112" i="25"/>
  <c r="D91" i="25"/>
  <c r="AA119" i="25"/>
  <c r="O94" i="25"/>
  <c r="J115" i="25"/>
  <c r="Q109" i="25"/>
  <c r="AC114" i="25"/>
  <c r="G110" i="25"/>
  <c r="H111" i="25"/>
  <c r="X96" i="25"/>
  <c r="G91" i="25"/>
  <c r="AE107" i="25"/>
  <c r="AB111" i="25"/>
  <c r="H106" i="25"/>
  <c r="V115" i="25"/>
  <c r="AJ109" i="25"/>
  <c r="P103" i="25"/>
  <c r="AI115" i="25"/>
  <c r="P86" i="25"/>
  <c r="J106" i="25"/>
  <c r="U112" i="25"/>
  <c r="AB91" i="25"/>
  <c r="L89" i="25"/>
  <c r="AF90" i="25"/>
  <c r="AF101" i="25"/>
  <c r="J99" i="25"/>
  <c r="AJ114" i="25"/>
  <c r="H104" i="25"/>
  <c r="O89" i="25"/>
  <c r="W93" i="25"/>
  <c r="AI111" i="25"/>
  <c r="AB115" i="25"/>
  <c r="M94" i="25"/>
  <c r="AF99" i="25"/>
  <c r="R109" i="25"/>
  <c r="Y111" i="25"/>
  <c r="E116" i="25"/>
  <c r="R115" i="25"/>
  <c r="AI103" i="25"/>
  <c r="AI99" i="25"/>
  <c r="AJ119" i="25"/>
  <c r="O105" i="25"/>
  <c r="N113" i="25"/>
  <c r="Z111" i="25"/>
  <c r="J98" i="25"/>
  <c r="AA113" i="25"/>
  <c r="L105" i="25"/>
  <c r="L102" i="25"/>
  <c r="O95" i="25"/>
  <c r="F118" i="25"/>
  <c r="X104" i="25"/>
  <c r="N116" i="25"/>
  <c r="AH111" i="25"/>
  <c r="J100" i="25"/>
  <c r="Z103" i="25"/>
  <c r="S88" i="25"/>
  <c r="AD102" i="25"/>
  <c r="U90" i="25"/>
  <c r="AI102" i="25"/>
  <c r="F96" i="25"/>
  <c r="H98" i="25"/>
  <c r="AK93" i="25"/>
  <c r="AJ104" i="25"/>
  <c r="T97" i="25"/>
  <c r="P104" i="25"/>
  <c r="K95" i="25"/>
  <c r="AG85" i="25"/>
  <c r="AL115" i="25"/>
  <c r="M116" i="25"/>
  <c r="AB116" i="25"/>
  <c r="AB107" i="25"/>
  <c r="Z86" i="25"/>
  <c r="H84" i="25"/>
  <c r="AB108" i="25"/>
  <c r="T117" i="25"/>
  <c r="P109" i="25"/>
  <c r="U108" i="25"/>
  <c r="O112" i="25"/>
  <c r="M114" i="25"/>
  <c r="F99" i="25"/>
  <c r="AL107" i="25"/>
  <c r="D101" i="25"/>
  <c r="AA108" i="25"/>
  <c r="N102" i="25"/>
  <c r="R88" i="25"/>
  <c r="AJ116" i="25"/>
  <c r="S103" i="25"/>
  <c r="U118" i="25"/>
  <c r="AB113" i="25"/>
  <c r="S104" i="25"/>
  <c r="AH116" i="25"/>
  <c r="I85" i="25"/>
  <c r="R113" i="25"/>
  <c r="J92" i="25"/>
  <c r="U116" i="25"/>
  <c r="X101" i="25"/>
  <c r="N89" i="25"/>
  <c r="AF105" i="25"/>
  <c r="W109" i="25"/>
  <c r="AK86" i="25"/>
  <c r="AJ117" i="25"/>
  <c r="AF117" i="25"/>
  <c r="P113" i="25"/>
  <c r="G100" i="25"/>
  <c r="R84" i="25"/>
  <c r="AF112" i="25"/>
  <c r="AL100" i="25"/>
  <c r="H113" i="25"/>
  <c r="X100" i="25"/>
  <c r="AA97" i="25"/>
  <c r="I93" i="25"/>
  <c r="Y119" i="25"/>
  <c r="O100" i="25"/>
  <c r="K113" i="25"/>
  <c r="L114" i="25"/>
  <c r="AD98" i="25"/>
  <c r="AK115" i="25"/>
  <c r="AA106" i="25"/>
  <c r="L103" i="25"/>
  <c r="T102" i="25"/>
  <c r="AJ115" i="25"/>
  <c r="N94" i="25"/>
  <c r="K117" i="25"/>
  <c r="P110" i="25"/>
  <c r="W94" i="25"/>
  <c r="W101" i="25"/>
  <c r="D116" i="25"/>
  <c r="N117" i="25"/>
  <c r="AD112" i="25"/>
  <c r="AB106" i="25"/>
  <c r="J84" i="25"/>
  <c r="X90" i="25"/>
  <c r="N104" i="25"/>
  <c r="U104" i="25"/>
  <c r="M112" i="25"/>
  <c r="J114" i="25"/>
  <c r="R119" i="25"/>
  <c r="F112" i="25"/>
  <c r="I95" i="25"/>
  <c r="I117" i="25"/>
  <c r="X118" i="25"/>
  <c r="AF115" i="25"/>
  <c r="AJ89" i="25"/>
  <c r="AJ105" i="25"/>
  <c r="N114" i="25"/>
  <c r="AE85" i="25"/>
  <c r="T87" i="25"/>
  <c r="AH88" i="25"/>
  <c r="Y115" i="25"/>
  <c r="C111" i="25"/>
  <c r="H105" i="25"/>
  <c r="L110" i="25"/>
  <c r="X116" i="25"/>
  <c r="AI93" i="25"/>
  <c r="X107" i="25"/>
  <c r="AB94" i="25"/>
  <c r="AG89" i="25"/>
  <c r="P106" i="25"/>
  <c r="AF102" i="25"/>
  <c r="G98" i="25"/>
  <c r="AF108" i="25"/>
  <c r="U86" i="25" l="1"/>
  <c r="T105" i="25"/>
  <c r="R101" i="25"/>
  <c r="AJ100" i="25"/>
  <c r="E86" i="25"/>
  <c r="C99" i="25"/>
  <c r="H118" i="25"/>
  <c r="E114" i="25"/>
  <c r="AD108" i="25"/>
  <c r="K98" i="25"/>
  <c r="AD97" i="25"/>
  <c r="AB99" i="25"/>
  <c r="J107" i="25"/>
  <c r="X97" i="25"/>
  <c r="V98" i="25"/>
  <c r="S114" i="25"/>
  <c r="AD99" i="25"/>
  <c r="I92" i="25"/>
  <c r="Z94" i="25"/>
  <c r="AG104" i="25"/>
  <c r="M95" i="25"/>
  <c r="K88" i="25"/>
  <c r="P89" i="25"/>
  <c r="AE113" i="25"/>
  <c r="R98" i="25"/>
  <c r="Y88" i="25"/>
  <c r="AD96" i="25"/>
  <c r="K103" i="25"/>
  <c r="N91" i="25"/>
  <c r="AE88" i="25"/>
  <c r="AJ90" i="25"/>
  <c r="AF87" i="25"/>
  <c r="AH90" i="25"/>
  <c r="O86" i="25"/>
  <c r="G95" i="25"/>
  <c r="W102" i="25"/>
  <c r="Z116" i="25"/>
  <c r="E111" i="25"/>
  <c r="E102" i="25"/>
  <c r="U101" i="25"/>
  <c r="I87" i="25"/>
  <c r="AA85" i="25"/>
  <c r="P85" i="25"/>
  <c r="M85" i="25"/>
  <c r="G102" i="25"/>
  <c r="V117" i="25"/>
  <c r="Y110" i="25"/>
  <c r="I101" i="25"/>
  <c r="E101" i="25"/>
  <c r="AL85" i="25"/>
  <c r="AE84" i="25"/>
  <c r="AD84" i="25"/>
  <c r="AB84" i="25"/>
  <c r="AD118" i="25"/>
  <c r="AK109" i="25"/>
  <c r="AG98" i="25"/>
  <c r="N108" i="25"/>
  <c r="C109" i="25"/>
  <c r="W99" i="25"/>
  <c r="J93" i="25"/>
  <c r="M98" i="25"/>
  <c r="AL94" i="25"/>
  <c r="Q99" i="25"/>
  <c r="G92" i="25"/>
  <c r="AL106" i="25"/>
  <c r="O108" i="25"/>
  <c r="L100" i="25"/>
  <c r="AG116" i="25"/>
  <c r="AG93" i="25"/>
  <c r="M107" i="25"/>
  <c r="C98" i="25"/>
  <c r="E89" i="25"/>
  <c r="E93" i="25"/>
  <c r="AL92" i="25"/>
  <c r="AJ102" i="25"/>
  <c r="I116" i="25"/>
  <c r="R90" i="25"/>
  <c r="O115" i="25"/>
  <c r="V101" i="25"/>
  <c r="V84" i="25"/>
  <c r="V85" i="25"/>
  <c r="AC105" i="25"/>
  <c r="Q96" i="25"/>
  <c r="G89" i="25"/>
  <c r="V90" i="25"/>
  <c r="Q117" i="25"/>
  <c r="V112" i="25"/>
  <c r="F115" i="25"/>
  <c r="Y103" i="25"/>
  <c r="T99" i="25"/>
  <c r="AL103" i="25"/>
  <c r="AG118" i="25"/>
  <c r="Z89" i="25"/>
  <c r="K106" i="25"/>
  <c r="AJ111" i="25"/>
  <c r="I89" i="25"/>
  <c r="AE117" i="25"/>
  <c r="G104" i="25"/>
  <c r="AI110" i="25"/>
  <c r="M88" i="25"/>
  <c r="O85" i="25"/>
  <c r="X85" i="25"/>
  <c r="M101" i="25"/>
  <c r="R86" i="25"/>
  <c r="AA84" i="25"/>
  <c r="Y84" i="25"/>
  <c r="K110" i="25"/>
  <c r="AC84" i="25"/>
  <c r="Y89" i="25"/>
  <c r="Y118" i="25"/>
  <c r="O98" i="25"/>
  <c r="E109" i="25"/>
  <c r="AE99" i="25"/>
  <c r="AB93" i="25"/>
  <c r="AJ94" i="25"/>
  <c r="AH94" i="25"/>
  <c r="AF95" i="25"/>
  <c r="AK117" i="25"/>
  <c r="C97" i="25"/>
  <c r="G117" i="25"/>
  <c r="F105" i="25"/>
  <c r="AH93" i="25"/>
  <c r="Y94" i="25"/>
  <c r="U107" i="25"/>
  <c r="I98" i="25"/>
  <c r="AI90" i="25"/>
  <c r="AJ92" i="25"/>
  <c r="G96" i="25"/>
  <c r="AA116" i="25"/>
  <c r="J104" i="25"/>
  <c r="Z91" i="25"/>
  <c r="Z92" i="25"/>
  <c r="E107" i="25"/>
  <c r="AC97" i="25"/>
  <c r="S90" i="25"/>
  <c r="N92" i="25"/>
  <c r="C116" i="25"/>
  <c r="AH102" i="25"/>
  <c r="F88" i="25"/>
  <c r="J101" i="25"/>
  <c r="S105" i="25"/>
  <c r="C96" i="25"/>
  <c r="K93" i="25"/>
  <c r="P84" i="25"/>
  <c r="AD90" i="25"/>
  <c r="AG95" i="25"/>
  <c r="W88" i="25"/>
  <c r="AH99" i="25"/>
  <c r="AE104" i="25"/>
  <c r="J112" i="25"/>
  <c r="M113" i="25"/>
  <c r="U106" i="25"/>
  <c r="AC103" i="25"/>
  <c r="F93" i="25"/>
  <c r="G90" i="25"/>
  <c r="N88" i="25"/>
  <c r="L88" i="25"/>
  <c r="V113" i="25"/>
  <c r="Y112" i="25"/>
  <c r="I105" i="25"/>
  <c r="AE111" i="25"/>
  <c r="D93" i="25"/>
  <c r="AI88" i="25"/>
  <c r="AK87" i="25"/>
  <c r="I102" i="25"/>
  <c r="AF88" i="25"/>
  <c r="W85" i="25"/>
  <c r="AF85" i="25"/>
  <c r="L119" i="25"/>
  <c r="O114" i="25"/>
  <c r="X91" i="25"/>
  <c r="AF111" i="25"/>
  <c r="O109" i="25"/>
  <c r="N107" i="25"/>
  <c r="U95" i="25"/>
  <c r="K97" i="25"/>
  <c r="AH118" i="25"/>
  <c r="I113" i="25"/>
  <c r="J105" i="25"/>
  <c r="Y93" i="25"/>
  <c r="AD104" i="25"/>
  <c r="K107" i="25"/>
  <c r="AE97" i="25"/>
  <c r="T88" i="25"/>
  <c r="AC93" i="25"/>
  <c r="H93" i="25"/>
  <c r="Y97" i="25"/>
  <c r="O90" i="25"/>
  <c r="R103" i="25"/>
  <c r="W106" i="25"/>
  <c r="P107" i="25"/>
  <c r="E115" i="25"/>
  <c r="U84" i="25"/>
  <c r="U105" i="25"/>
  <c r="K96" i="25"/>
  <c r="N84" i="25"/>
  <c r="AB90" i="25"/>
  <c r="Y90" i="25"/>
  <c r="AL109" i="25"/>
  <c r="Q114" i="25"/>
  <c r="AC108" i="25"/>
  <c r="W113" i="25"/>
  <c r="AL97" i="25"/>
  <c r="R87" i="25"/>
  <c r="AB92" i="25"/>
  <c r="AK103" i="25"/>
  <c r="U93" i="25"/>
  <c r="O87" i="25"/>
  <c r="I88" i="25"/>
  <c r="AG107" i="25"/>
  <c r="G113" i="25"/>
  <c r="F97" i="25"/>
  <c r="E85" i="25"/>
  <c r="U91" i="25"/>
  <c r="U103" i="25"/>
  <c r="P92" i="25"/>
  <c r="AI86" i="25"/>
  <c r="X87" i="25"/>
  <c r="S112" i="25"/>
  <c r="AC95" i="25"/>
  <c r="W91" i="25"/>
  <c r="H92" i="25"/>
  <c r="AI101" i="25"/>
  <c r="AD87" i="25"/>
  <c r="G86" i="25"/>
  <c r="P87" i="25"/>
  <c r="D86" i="25"/>
  <c r="N87" i="25"/>
  <c r="C85" i="25"/>
  <c r="X88" i="25"/>
  <c r="K101" i="25"/>
  <c r="D119" i="25"/>
  <c r="V109" i="25"/>
  <c r="AK97" i="25"/>
  <c r="Y99" i="25"/>
  <c r="AC109" i="25"/>
  <c r="Q100" i="25"/>
  <c r="G93" i="25"/>
  <c r="L95" i="25"/>
  <c r="AE119" i="25"/>
  <c r="J108" i="25"/>
  <c r="AG94" i="25"/>
  <c r="V106" i="25"/>
  <c r="G108" i="25"/>
  <c r="AA98" i="25"/>
  <c r="AG90" i="25"/>
  <c r="U96" i="25"/>
  <c r="F94" i="25"/>
  <c r="U98" i="25"/>
  <c r="K91" i="25"/>
  <c r="T96" i="25"/>
  <c r="AE118" i="25"/>
  <c r="K102" i="25"/>
  <c r="S107" i="25"/>
  <c r="Z93" i="25"/>
  <c r="AG101" i="25"/>
  <c r="L101" i="25"/>
  <c r="J102" i="25"/>
  <c r="U117" i="25"/>
  <c r="W90" i="25"/>
  <c r="Z97" i="25"/>
  <c r="AA103" i="25"/>
  <c r="U92" i="25"/>
  <c r="AA89" i="25"/>
  <c r="F92" i="25"/>
  <c r="Q88" i="25"/>
  <c r="E92" i="25"/>
  <c r="AE86" i="25"/>
  <c r="N96" i="25"/>
  <c r="C103" i="25"/>
  <c r="AD115" i="25"/>
  <c r="U111" i="25"/>
  <c r="AK102" i="25"/>
  <c r="AK101" i="25"/>
  <c r="P88" i="25"/>
  <c r="W86" i="25"/>
  <c r="AK85" i="25"/>
  <c r="AH85" i="25"/>
  <c r="F117" i="25"/>
  <c r="AG110" i="25"/>
  <c r="Y101" i="25"/>
  <c r="C110" i="25"/>
  <c r="AI109" i="25"/>
  <c r="S100" i="25"/>
  <c r="D95" i="25"/>
  <c r="E100" i="25"/>
  <c r="E84" i="25"/>
  <c r="M100" i="25"/>
  <c r="C93" i="25"/>
  <c r="Y100" i="25"/>
  <c r="J109" i="25"/>
  <c r="S109" i="25"/>
  <c r="C100" i="25"/>
  <c r="H94" i="25"/>
  <c r="I99" i="25"/>
  <c r="R95" i="25"/>
  <c r="AG99" i="25"/>
  <c r="W92" i="25"/>
  <c r="AH107" i="25"/>
  <c r="AE108" i="25"/>
  <c r="T98" i="25"/>
  <c r="M117" i="25"/>
  <c r="Y95" i="25"/>
  <c r="AC107" i="25"/>
  <c r="S98" i="25"/>
  <c r="L90" i="25"/>
  <c r="X93" i="25"/>
  <c r="V93" i="25"/>
  <c r="H101" i="25"/>
  <c r="Y116" i="25"/>
  <c r="AF92" i="25"/>
  <c r="AE115" i="25"/>
  <c r="R102" i="25"/>
  <c r="AJ86" i="25"/>
  <c r="AJ87" i="25"/>
  <c r="I106" i="25"/>
  <c r="AG96" i="25"/>
  <c r="W89" i="25"/>
  <c r="H91" i="25"/>
  <c r="G115" i="25"/>
  <c r="F101" i="25"/>
  <c r="H95" i="25"/>
  <c r="R99" i="25"/>
  <c r="W104" i="25"/>
  <c r="U94" i="25"/>
  <c r="S91" i="25"/>
  <c r="J94" i="25"/>
  <c r="X89" i="25"/>
  <c r="I94" i="25"/>
  <c r="AA87" i="25"/>
  <c r="C84" i="25"/>
  <c r="X115" i="25"/>
  <c r="W105" i="25"/>
  <c r="L113" i="25"/>
  <c r="AK118" i="25"/>
  <c r="N110" i="25"/>
  <c r="Z110" i="25"/>
  <c r="E108" i="25"/>
  <c r="M104" i="25"/>
  <c r="E98" i="25"/>
  <c r="AG86" i="25"/>
  <c r="AB112" i="25"/>
  <c r="S108" i="25"/>
  <c r="R106" i="25"/>
  <c r="M93" i="25"/>
  <c r="E119" i="25"/>
  <c r="K99" i="25"/>
  <c r="U109" i="25"/>
  <c r="K100" i="25"/>
  <c r="X94" i="25"/>
  <c r="P95" i="25"/>
  <c r="N95" i="25"/>
  <c r="AL91" i="25"/>
  <c r="Q118" i="25"/>
  <c r="AI97" i="25"/>
  <c r="W117" i="25"/>
  <c r="AL105" i="25"/>
  <c r="Z95" i="25"/>
  <c r="E96" i="25"/>
  <c r="AK107" i="25"/>
  <c r="Y98" i="25"/>
  <c r="O91" i="25"/>
  <c r="T93" i="25"/>
  <c r="AI116" i="25"/>
  <c r="Z104" i="25"/>
  <c r="AG92" i="25"/>
  <c r="AL102" i="25"/>
  <c r="O106" i="25"/>
  <c r="AI96" i="25"/>
  <c r="F86" i="25"/>
  <c r="F89" i="25"/>
  <c r="AK91" i="25"/>
  <c r="AC96" i="25"/>
  <c r="S89" i="25"/>
  <c r="T90" i="25"/>
  <c r="F102" i="25"/>
  <c r="AI105" i="25"/>
  <c r="S96" i="25"/>
  <c r="AJ84" i="25"/>
  <c r="AC86" i="25"/>
  <c r="P91" i="25"/>
  <c r="M96" i="25"/>
  <c r="C89" i="25"/>
  <c r="AD100" i="25"/>
  <c r="K105" i="25"/>
  <c r="N111" i="25"/>
  <c r="AC113" i="25"/>
  <c r="Q107" i="25"/>
  <c r="I104" i="25"/>
  <c r="E94" i="25"/>
  <c r="C91" i="25"/>
  <c r="AJ88" i="25"/>
  <c r="AG88" i="25"/>
  <c r="Z112" i="25"/>
  <c r="E113" i="25"/>
  <c r="E106" i="25"/>
  <c r="K112" i="25"/>
  <c r="AI94" i="25"/>
  <c r="AA90" i="25"/>
  <c r="H89" i="25"/>
  <c r="Y102" i="25"/>
  <c r="AL89" i="25"/>
  <c r="C86" i="25"/>
  <c r="Q86" i="25"/>
  <c r="W111" i="25"/>
  <c r="AG91" i="25"/>
  <c r="C88" i="25"/>
  <c r="Q87" i="25"/>
  <c r="C101" i="25"/>
  <c r="Q85" i="25"/>
  <c r="O84" i="25"/>
  <c r="AL84" i="25"/>
  <c r="AG84" i="25"/>
  <c r="AK84" i="25"/>
  <c r="H7" i="3" a="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L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L37" i="21"/>
  <c r="AK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L36" i="21"/>
  <c r="AK36" i="21"/>
  <c r="AJ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L35" i="21"/>
  <c r="AK35" i="21"/>
  <c r="AJ35" i="21"/>
  <c r="AI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L34" i="21"/>
  <c r="AK34" i="21"/>
  <c r="AJ34" i="21"/>
  <c r="AI34" i="21"/>
  <c r="AH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L33" i="21"/>
  <c r="AK33" i="21"/>
  <c r="AJ33" i="21"/>
  <c r="AI33" i="21"/>
  <c r="AH33" i="21"/>
  <c r="AG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L32" i="21"/>
  <c r="AK32" i="21"/>
  <c r="AJ32" i="21"/>
  <c r="AI32" i="21"/>
  <c r="AH32" i="21"/>
  <c r="AG32" i="21"/>
  <c r="AF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L31" i="21"/>
  <c r="AK31" i="21"/>
  <c r="AJ31" i="21"/>
  <c r="AI31" i="21"/>
  <c r="AH31" i="21"/>
  <c r="AG31" i="21"/>
  <c r="AF31" i="21"/>
  <c r="AE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L30" i="21"/>
  <c r="AK30" i="21"/>
  <c r="AJ30" i="21"/>
  <c r="AI30" i="21"/>
  <c r="AH30" i="21"/>
  <c r="AG30" i="21"/>
  <c r="AF30" i="21"/>
  <c r="AE30" i="21"/>
  <c r="AD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L29" i="21"/>
  <c r="AK29" i="21"/>
  <c r="AJ29" i="21"/>
  <c r="AI29" i="21"/>
  <c r="AH29" i="21"/>
  <c r="AG29" i="21"/>
  <c r="AF29" i="21"/>
  <c r="AE29" i="21"/>
  <c r="AD29" i="21"/>
  <c r="AC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L28" i="21"/>
  <c r="AK28" i="21"/>
  <c r="AJ28" i="21"/>
  <c r="AI28" i="21"/>
  <c r="AH28" i="21"/>
  <c r="AG28" i="21"/>
  <c r="AF28" i="21"/>
  <c r="AE28" i="21"/>
  <c r="AD28" i="21"/>
  <c r="AC28" i="21"/>
  <c r="AB28" i="21"/>
  <c r="Z28" i="21"/>
  <c r="Y28" i="21"/>
  <c r="X28" i="21"/>
  <c r="W28" i="21"/>
  <c r="V28" i="21"/>
  <c r="U28" i="21"/>
  <c r="T28" i="21"/>
  <c r="S28" i="21"/>
  <c r="R28" i="21"/>
  <c r="Q28" i="21"/>
  <c r="P28" i="21"/>
  <c r="O28" i="21"/>
  <c r="N28" i="21"/>
  <c r="M28" i="21"/>
  <c r="L28" i="21"/>
  <c r="K28" i="21"/>
  <c r="J28" i="21"/>
  <c r="I28" i="21"/>
  <c r="H28" i="21"/>
  <c r="G28" i="21"/>
  <c r="F28" i="21"/>
  <c r="E28" i="21"/>
  <c r="D28" i="21"/>
  <c r="C28" i="21"/>
  <c r="AL27" i="21"/>
  <c r="AK27" i="21"/>
  <c r="AJ27" i="21"/>
  <c r="AI27" i="21"/>
  <c r="AH27" i="21"/>
  <c r="AG27" i="21"/>
  <c r="AF27" i="21"/>
  <c r="AE27" i="21"/>
  <c r="AD27" i="21"/>
  <c r="AC27" i="21"/>
  <c r="AB27" i="21"/>
  <c r="AA27" i="21"/>
  <c r="Y27" i="21"/>
  <c r="X27" i="21"/>
  <c r="W27" i="21"/>
  <c r="V27" i="21"/>
  <c r="U27" i="21"/>
  <c r="T27" i="21"/>
  <c r="S27" i="21"/>
  <c r="R27" i="21"/>
  <c r="Q27" i="21"/>
  <c r="P27" i="21"/>
  <c r="O27" i="21"/>
  <c r="N27" i="21"/>
  <c r="M27" i="21"/>
  <c r="L27" i="21"/>
  <c r="K27" i="21"/>
  <c r="J27" i="21"/>
  <c r="I27" i="21"/>
  <c r="H27" i="21"/>
  <c r="G27" i="21"/>
  <c r="F27" i="21"/>
  <c r="E27" i="21"/>
  <c r="D27" i="21"/>
  <c r="C27" i="21"/>
  <c r="AL26" i="21"/>
  <c r="AK26" i="21"/>
  <c r="AJ26" i="21"/>
  <c r="AI26" i="21"/>
  <c r="AH26" i="21"/>
  <c r="AG26" i="21"/>
  <c r="AF26" i="21"/>
  <c r="AE26" i="21"/>
  <c r="AD26" i="21"/>
  <c r="AC26" i="21"/>
  <c r="AB26" i="21"/>
  <c r="AA26" i="21"/>
  <c r="Z26" i="21"/>
  <c r="X26" i="21"/>
  <c r="W26" i="21"/>
  <c r="V26" i="21"/>
  <c r="U26" i="21"/>
  <c r="T26" i="21"/>
  <c r="S26" i="21"/>
  <c r="R26" i="21"/>
  <c r="Q26" i="21"/>
  <c r="P26" i="21"/>
  <c r="O26" i="21"/>
  <c r="N26" i="21"/>
  <c r="M26" i="21"/>
  <c r="L26" i="21"/>
  <c r="K26" i="21"/>
  <c r="J26" i="21"/>
  <c r="I26" i="21"/>
  <c r="H26" i="21"/>
  <c r="G26" i="21"/>
  <c r="F26" i="21"/>
  <c r="E26" i="21"/>
  <c r="D26" i="21"/>
  <c r="C26" i="21"/>
  <c r="AL25" i="21"/>
  <c r="AK25" i="21"/>
  <c r="AJ25" i="21"/>
  <c r="AI25" i="21"/>
  <c r="AH25" i="21"/>
  <c r="AG25" i="21"/>
  <c r="AF25" i="21"/>
  <c r="AE25" i="21"/>
  <c r="AD25" i="21"/>
  <c r="AC25" i="21"/>
  <c r="AB25" i="21"/>
  <c r="AA25" i="21"/>
  <c r="Z25" i="21"/>
  <c r="Y25" i="21"/>
  <c r="W25" i="21"/>
  <c r="V25" i="21"/>
  <c r="U25" i="21"/>
  <c r="T25" i="21"/>
  <c r="S25" i="21"/>
  <c r="R25" i="21"/>
  <c r="Q25" i="21"/>
  <c r="P25" i="21"/>
  <c r="O25" i="21"/>
  <c r="N25" i="21"/>
  <c r="M25" i="21"/>
  <c r="L25" i="21"/>
  <c r="K25" i="21"/>
  <c r="J25" i="21"/>
  <c r="I25" i="21"/>
  <c r="H25" i="21"/>
  <c r="G25" i="21"/>
  <c r="F25" i="21"/>
  <c r="E25" i="21"/>
  <c r="D25" i="21"/>
  <c r="C25" i="21"/>
  <c r="AL24" i="21"/>
  <c r="AK24" i="21"/>
  <c r="AJ24" i="21"/>
  <c r="AI24" i="21"/>
  <c r="AH24" i="21"/>
  <c r="AG24" i="21"/>
  <c r="AF24" i="21"/>
  <c r="AE24" i="21"/>
  <c r="AD24" i="21"/>
  <c r="AC24" i="21"/>
  <c r="AB24" i="21"/>
  <c r="AA24" i="21"/>
  <c r="Z24" i="21"/>
  <c r="Y24" i="21"/>
  <c r="X24" i="21"/>
  <c r="V24" i="21"/>
  <c r="U24" i="21"/>
  <c r="T24" i="21"/>
  <c r="S24" i="21"/>
  <c r="R24" i="21"/>
  <c r="Q24" i="21"/>
  <c r="P24" i="21"/>
  <c r="O24" i="21"/>
  <c r="N24" i="21"/>
  <c r="M24" i="21"/>
  <c r="L24" i="21"/>
  <c r="K24" i="21"/>
  <c r="J24" i="21"/>
  <c r="I24" i="21"/>
  <c r="H24" i="21"/>
  <c r="G24" i="21"/>
  <c r="F24" i="21"/>
  <c r="E24" i="21"/>
  <c r="D24" i="21"/>
  <c r="C24" i="21"/>
  <c r="AL23" i="21"/>
  <c r="AK23" i="21"/>
  <c r="AJ23" i="21"/>
  <c r="AI23" i="21"/>
  <c r="AH23" i="21"/>
  <c r="AG23" i="21"/>
  <c r="AF23" i="21"/>
  <c r="AE23" i="21"/>
  <c r="AD23" i="21"/>
  <c r="AC23" i="21"/>
  <c r="AB23" i="21"/>
  <c r="AA23" i="21"/>
  <c r="Z23" i="21"/>
  <c r="Y23" i="21"/>
  <c r="X23" i="21"/>
  <c r="W23" i="21"/>
  <c r="U23" i="21"/>
  <c r="T23" i="21"/>
  <c r="S23" i="21"/>
  <c r="R23" i="21"/>
  <c r="Q23" i="21"/>
  <c r="P23" i="21"/>
  <c r="O23" i="21"/>
  <c r="N23" i="21"/>
  <c r="M23" i="21"/>
  <c r="L23" i="21"/>
  <c r="K23" i="21"/>
  <c r="J23" i="21"/>
  <c r="I23" i="21"/>
  <c r="H23" i="21"/>
  <c r="G23" i="21"/>
  <c r="F23" i="21"/>
  <c r="E23" i="21"/>
  <c r="D23" i="21"/>
  <c r="C23" i="21"/>
  <c r="AL22" i="21"/>
  <c r="AK22" i="21"/>
  <c r="AJ22" i="21"/>
  <c r="AI22" i="21"/>
  <c r="AH22" i="21"/>
  <c r="AG22" i="21"/>
  <c r="AF22" i="21"/>
  <c r="AE22" i="21"/>
  <c r="AD22" i="21"/>
  <c r="AC22" i="21"/>
  <c r="AB22" i="21"/>
  <c r="AA22" i="21"/>
  <c r="Z22" i="21"/>
  <c r="Y22" i="21"/>
  <c r="X22" i="21"/>
  <c r="W22" i="21"/>
  <c r="V22" i="21"/>
  <c r="T22" i="21"/>
  <c r="S22" i="21"/>
  <c r="R22" i="21"/>
  <c r="Q22" i="21"/>
  <c r="P22" i="21"/>
  <c r="O22" i="21"/>
  <c r="N22" i="21"/>
  <c r="M22" i="21"/>
  <c r="L22" i="21"/>
  <c r="K22" i="21"/>
  <c r="J22" i="21"/>
  <c r="I22" i="21"/>
  <c r="H22" i="21"/>
  <c r="G22" i="21"/>
  <c r="F22" i="21"/>
  <c r="E22" i="21"/>
  <c r="D22" i="21"/>
  <c r="C22" i="21"/>
  <c r="AL21" i="21"/>
  <c r="AK21" i="21"/>
  <c r="AJ21" i="21"/>
  <c r="AI21" i="21"/>
  <c r="AH21" i="21"/>
  <c r="AG21" i="21"/>
  <c r="AF21" i="21"/>
  <c r="AE21" i="21"/>
  <c r="AD21" i="21"/>
  <c r="AC21" i="21"/>
  <c r="AB21" i="21"/>
  <c r="AA21" i="21"/>
  <c r="Z21" i="21"/>
  <c r="Y21" i="21"/>
  <c r="X21" i="21"/>
  <c r="W21" i="21"/>
  <c r="V21" i="21"/>
  <c r="U21" i="21"/>
  <c r="S21" i="21"/>
  <c r="R21" i="21"/>
  <c r="Q21" i="21"/>
  <c r="P21" i="21"/>
  <c r="O21" i="21"/>
  <c r="N21" i="21"/>
  <c r="M21" i="21"/>
  <c r="L21" i="21"/>
  <c r="K21" i="21"/>
  <c r="J21" i="21"/>
  <c r="I21" i="21"/>
  <c r="H21" i="21"/>
  <c r="G21" i="21"/>
  <c r="F21" i="21"/>
  <c r="E21" i="21"/>
  <c r="D21" i="21"/>
  <c r="C21" i="21"/>
  <c r="AL20" i="21"/>
  <c r="AK20" i="21"/>
  <c r="AJ20" i="21"/>
  <c r="AI20" i="21"/>
  <c r="AH20" i="21"/>
  <c r="AG20" i="21"/>
  <c r="AF20" i="21"/>
  <c r="AE20" i="21"/>
  <c r="AD20" i="21"/>
  <c r="AC20" i="21"/>
  <c r="AB20" i="21"/>
  <c r="AA20" i="21"/>
  <c r="Z20" i="21"/>
  <c r="Y20" i="21"/>
  <c r="X20" i="21"/>
  <c r="W20" i="21"/>
  <c r="V20" i="21"/>
  <c r="U20" i="21"/>
  <c r="T20" i="21"/>
  <c r="R20" i="21"/>
  <c r="Q20" i="21"/>
  <c r="P20" i="21"/>
  <c r="O20" i="21"/>
  <c r="N20" i="21"/>
  <c r="M20" i="21"/>
  <c r="L20" i="21"/>
  <c r="K20" i="21"/>
  <c r="J20" i="21"/>
  <c r="I20" i="21"/>
  <c r="H20" i="21"/>
  <c r="G20" i="21"/>
  <c r="F20" i="21"/>
  <c r="E20" i="21"/>
  <c r="D20" i="21"/>
  <c r="C20" i="21"/>
  <c r="AL19" i="21"/>
  <c r="AK19" i="21"/>
  <c r="AJ19" i="21"/>
  <c r="AI19" i="21"/>
  <c r="AH19" i="21"/>
  <c r="AG19" i="21"/>
  <c r="AF19" i="21"/>
  <c r="AE19" i="21"/>
  <c r="AD19" i="21"/>
  <c r="AC19" i="21"/>
  <c r="AB19" i="21"/>
  <c r="AA19" i="21"/>
  <c r="Z19" i="21"/>
  <c r="Y19" i="21"/>
  <c r="X19" i="21"/>
  <c r="W19" i="21"/>
  <c r="V19" i="21"/>
  <c r="U19" i="21"/>
  <c r="T19" i="21"/>
  <c r="S19" i="21"/>
  <c r="Q19" i="21"/>
  <c r="P19" i="21"/>
  <c r="O19" i="21"/>
  <c r="N19" i="21"/>
  <c r="M19" i="21"/>
  <c r="L19" i="21"/>
  <c r="K19" i="21"/>
  <c r="J19" i="21"/>
  <c r="I19" i="21"/>
  <c r="H19" i="21"/>
  <c r="G19" i="21"/>
  <c r="F19" i="21"/>
  <c r="E19" i="21"/>
  <c r="D19" i="21"/>
  <c r="C19" i="21"/>
  <c r="AL18" i="21"/>
  <c r="AK18" i="21"/>
  <c r="AJ18" i="21"/>
  <c r="AI18" i="21"/>
  <c r="AH18" i="21"/>
  <c r="AG18" i="21"/>
  <c r="AF18" i="21"/>
  <c r="AE18" i="21"/>
  <c r="AD18" i="21"/>
  <c r="AC18" i="21"/>
  <c r="AB18" i="21"/>
  <c r="AA18" i="21"/>
  <c r="Z18" i="21"/>
  <c r="Y18" i="21"/>
  <c r="X18" i="21"/>
  <c r="W18" i="21"/>
  <c r="V18" i="21"/>
  <c r="U18" i="21"/>
  <c r="T18" i="21"/>
  <c r="S18" i="21"/>
  <c r="R18" i="21"/>
  <c r="P18" i="21"/>
  <c r="O18" i="21"/>
  <c r="N18" i="21"/>
  <c r="M18" i="21"/>
  <c r="L18" i="21"/>
  <c r="K18" i="21"/>
  <c r="J18" i="21"/>
  <c r="I18" i="21"/>
  <c r="H18" i="21"/>
  <c r="G18" i="21"/>
  <c r="F18" i="21"/>
  <c r="E18" i="21"/>
  <c r="D18" i="21"/>
  <c r="C18" i="21"/>
  <c r="AL17" i="21"/>
  <c r="AK17" i="21"/>
  <c r="AJ17" i="21"/>
  <c r="AI17" i="21"/>
  <c r="AH17" i="21"/>
  <c r="AG17" i="21"/>
  <c r="AF17" i="21"/>
  <c r="AE17" i="21"/>
  <c r="AD17" i="21"/>
  <c r="AC17" i="21"/>
  <c r="AB17" i="21"/>
  <c r="AA17" i="21"/>
  <c r="Z17" i="21"/>
  <c r="Y17" i="21"/>
  <c r="X17" i="21"/>
  <c r="W17" i="21"/>
  <c r="V17" i="21"/>
  <c r="U17" i="21"/>
  <c r="T17" i="21"/>
  <c r="S17" i="21"/>
  <c r="R17" i="21"/>
  <c r="Q17" i="21"/>
  <c r="O17" i="21"/>
  <c r="N17" i="21"/>
  <c r="M17" i="21"/>
  <c r="L17" i="21"/>
  <c r="K17" i="21"/>
  <c r="J17" i="21"/>
  <c r="I17" i="21"/>
  <c r="H17" i="21"/>
  <c r="G17" i="21"/>
  <c r="F17" i="21"/>
  <c r="E17" i="21"/>
  <c r="D17" i="21"/>
  <c r="C17" i="21"/>
  <c r="AL16" i="21"/>
  <c r="AK16" i="21"/>
  <c r="AJ16" i="21"/>
  <c r="AI16" i="21"/>
  <c r="AH16" i="21"/>
  <c r="AG16" i="21"/>
  <c r="AF16" i="21"/>
  <c r="AE16" i="21"/>
  <c r="AD16" i="21"/>
  <c r="AC16" i="21"/>
  <c r="AB16" i="21"/>
  <c r="AA16" i="21"/>
  <c r="Z16" i="21"/>
  <c r="Y16" i="21"/>
  <c r="X16" i="21"/>
  <c r="W16" i="21"/>
  <c r="V16" i="21"/>
  <c r="U16" i="21"/>
  <c r="T16" i="21"/>
  <c r="S16" i="21"/>
  <c r="R16" i="21"/>
  <c r="Q16" i="21"/>
  <c r="P16" i="21"/>
  <c r="N16" i="21"/>
  <c r="M16" i="21"/>
  <c r="L16" i="21"/>
  <c r="K16" i="21"/>
  <c r="J16" i="21"/>
  <c r="I16" i="21"/>
  <c r="H16" i="21"/>
  <c r="G16" i="21"/>
  <c r="F16" i="21"/>
  <c r="E16" i="21"/>
  <c r="D16" i="21"/>
  <c r="C16"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M15" i="21"/>
  <c r="L15" i="21"/>
  <c r="K15" i="21"/>
  <c r="J15" i="21"/>
  <c r="I15" i="21"/>
  <c r="H15" i="21"/>
  <c r="G15" i="21"/>
  <c r="F15" i="21"/>
  <c r="E15" i="21"/>
  <c r="D15" i="21"/>
  <c r="C15"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L14" i="21"/>
  <c r="K14" i="21"/>
  <c r="J14" i="21"/>
  <c r="I14" i="21"/>
  <c r="H14" i="21"/>
  <c r="G14" i="21"/>
  <c r="F14" i="21"/>
  <c r="E14" i="21"/>
  <c r="D14" i="21"/>
  <c r="C14"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K13" i="21"/>
  <c r="J13" i="21"/>
  <c r="I13" i="21"/>
  <c r="H13" i="21"/>
  <c r="G13" i="21"/>
  <c r="F13" i="21"/>
  <c r="E13" i="21"/>
  <c r="D13" i="21"/>
  <c r="C13"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J12" i="21"/>
  <c r="I12" i="21"/>
  <c r="H12" i="21"/>
  <c r="G12" i="21"/>
  <c r="F12" i="21"/>
  <c r="E12" i="21"/>
  <c r="D12" i="21"/>
  <c r="C12"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I11" i="21"/>
  <c r="H11" i="21"/>
  <c r="G11" i="21"/>
  <c r="F11" i="21"/>
  <c r="E11" i="21"/>
  <c r="D11" i="21"/>
  <c r="C11"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H10" i="21"/>
  <c r="G10" i="21"/>
  <c r="F10" i="21"/>
  <c r="E10" i="21"/>
  <c r="D10" i="21"/>
  <c r="C10"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G9" i="21"/>
  <c r="F9" i="21"/>
  <c r="E9" i="21"/>
  <c r="D9" i="21"/>
  <c r="C9"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F8" i="21"/>
  <c r="E8" i="21"/>
  <c r="D8" i="21"/>
  <c r="C8"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E7" i="21"/>
  <c r="D7" i="21"/>
  <c r="C7"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D6" i="21"/>
  <c r="C6"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H10" i="3" l="1"/>
  <c r="H23" i="3"/>
  <c r="H12" i="3"/>
  <c r="H24" i="3"/>
  <c r="H30" i="3"/>
  <c r="H18" i="3"/>
  <c r="H7" i="3"/>
  <c r="H42" i="3"/>
  <c r="H38" i="3"/>
  <c r="H39" i="3"/>
  <c r="H32" i="3"/>
  <c r="H35" i="3"/>
  <c r="H19" i="3"/>
  <c r="H40" i="3"/>
  <c r="H22" i="3"/>
  <c r="H34" i="3"/>
  <c r="H21" i="3"/>
  <c r="H16" i="3"/>
  <c r="H36" i="3"/>
  <c r="H33" i="3"/>
  <c r="H28" i="3"/>
  <c r="H13" i="3"/>
  <c r="H31" i="3"/>
  <c r="H26" i="3"/>
  <c r="H41" i="3"/>
  <c r="H14" i="3"/>
  <c r="H17" i="3"/>
  <c r="H27" i="3"/>
  <c r="H20" i="3"/>
  <c r="H11" i="3"/>
  <c r="H25" i="3"/>
  <c r="H29" i="3"/>
  <c r="H37" i="3"/>
  <c r="H8" i="3"/>
  <c r="H15" i="3"/>
  <c r="H9" i="3"/>
  <c r="H17" i="11" s="1"/>
  <c r="AL39" i="21"/>
  <c r="AK38" i="21"/>
  <c r="AJ37" i="21"/>
  <c r="AI36" i="21"/>
  <c r="AH35" i="21"/>
  <c r="AG34" i="21"/>
  <c r="AF33" i="21"/>
  <c r="AE32" i="21"/>
  <c r="AD31" i="21"/>
  <c r="AC30" i="21"/>
  <c r="AB29" i="21"/>
  <c r="AA28" i="21"/>
  <c r="Z27" i="21"/>
  <c r="Y26" i="21"/>
  <c r="X25" i="21"/>
  <c r="W24" i="21"/>
  <c r="V23" i="21"/>
  <c r="U22" i="21"/>
  <c r="T21" i="21"/>
  <c r="S20" i="21"/>
  <c r="R19" i="21"/>
  <c r="Q18" i="21"/>
  <c r="P17" i="21"/>
  <c r="O16" i="21"/>
  <c r="N15" i="21"/>
  <c r="M14" i="21"/>
  <c r="L13" i="21"/>
  <c r="K12" i="21"/>
  <c r="J11" i="21"/>
  <c r="I10" i="21"/>
  <c r="H9" i="21"/>
  <c r="G8" i="21"/>
  <c r="F7" i="21"/>
  <c r="E6" i="21"/>
  <c r="C4" i="21"/>
  <c r="H19" i="11" l="1"/>
  <c r="H48" i="11"/>
  <c r="H26" i="11"/>
  <c r="H42" i="11"/>
  <c r="H33" i="11"/>
  <c r="H39" i="11"/>
  <c r="H28" i="11"/>
  <c r="H36" i="11"/>
  <c r="H27" i="11"/>
  <c r="H38" i="11"/>
  <c r="H34" i="11"/>
  <c r="H35" i="11"/>
  <c r="H41" i="11"/>
  <c r="H43" i="11"/>
  <c r="H32" i="11"/>
  <c r="H50" i="11"/>
  <c r="H23" i="11"/>
  <c r="H25" i="11"/>
  <c r="H40" i="11"/>
  <c r="H20" i="11"/>
  <c r="H30" i="11"/>
  <c r="H44" i="11"/>
  <c r="H16" i="11"/>
  <c r="H22" i="11"/>
  <c r="H24" i="11"/>
  <c r="H47" i="11"/>
  <c r="H31" i="11"/>
  <c r="H37" i="11"/>
  <c r="H15" i="11"/>
  <c r="H43" i="3"/>
  <c r="I18" i="3" s="1"/>
  <c r="H21" i="11"/>
  <c r="I13" i="3"/>
  <c r="H45" i="11"/>
  <c r="H49" i="11"/>
  <c r="H29" i="11"/>
  <c r="H46" i="11"/>
  <c r="I38" i="3"/>
  <c r="H18" i="11"/>
  <c r="D7" i="3" a="1"/>
  <c r="D9" i="3" s="1"/>
  <c r="D4" i="16"/>
  <c r="I32" i="3" l="1"/>
  <c r="I9" i="3"/>
  <c r="I8" i="3"/>
  <c r="I24" i="3"/>
  <c r="I41" i="3"/>
  <c r="I23" i="3"/>
  <c r="I28" i="3"/>
  <c r="I34" i="3"/>
  <c r="I39" i="3"/>
  <c r="I36" i="3"/>
  <c r="I17" i="3"/>
  <c r="I35" i="3"/>
  <c r="I26" i="3"/>
  <c r="I20" i="3"/>
  <c r="H51" i="11"/>
  <c r="I43" i="3"/>
  <c r="I21" i="3"/>
  <c r="I7" i="3"/>
  <c r="I16" i="3"/>
  <c r="I22" i="3"/>
  <c r="I15" i="3"/>
  <c r="I33" i="3"/>
  <c r="I30" i="3"/>
  <c r="I31" i="3"/>
  <c r="I40" i="3"/>
  <c r="I29" i="3"/>
  <c r="I14" i="3"/>
  <c r="I12" i="3"/>
  <c r="I42" i="3"/>
  <c r="I27" i="3"/>
  <c r="I19" i="3"/>
  <c r="I25" i="3"/>
  <c r="I11" i="3"/>
  <c r="I10" i="3"/>
  <c r="I37" i="3"/>
  <c r="G17" i="11"/>
  <c r="K9" i="3"/>
  <c r="D42" i="3"/>
  <c r="D32" i="3"/>
  <c r="D30" i="3"/>
  <c r="D20" i="3"/>
  <c r="D18" i="3"/>
  <c r="D8" i="3"/>
  <c r="D37" i="3"/>
  <c r="D31" i="3"/>
  <c r="D25" i="3"/>
  <c r="D19" i="3"/>
  <c r="D13" i="3"/>
  <c r="D7" i="3"/>
  <c r="D36" i="3"/>
  <c r="D34" i="3"/>
  <c r="D24" i="3"/>
  <c r="D22" i="3"/>
  <c r="D12" i="3"/>
  <c r="D41" i="3"/>
  <c r="D35" i="3"/>
  <c r="D29" i="3"/>
  <c r="D23" i="3"/>
  <c r="D17" i="3"/>
  <c r="D11" i="3"/>
  <c r="D40" i="3"/>
  <c r="D38" i="3"/>
  <c r="D28" i="3"/>
  <c r="D10" i="3"/>
  <c r="D26" i="3"/>
  <c r="D16" i="3"/>
  <c r="D14" i="3"/>
  <c r="D39" i="3"/>
  <c r="D33" i="3"/>
  <c r="D27" i="3"/>
  <c r="D21" i="3"/>
  <c r="D15" i="3"/>
  <c r="O9" i="3" l="1"/>
  <c r="G23" i="11"/>
  <c r="K15" i="3"/>
  <c r="G47" i="11"/>
  <c r="K39" i="3"/>
  <c r="G19" i="11"/>
  <c r="K11" i="3"/>
  <c r="G43" i="11"/>
  <c r="K35" i="3"/>
  <c r="G32" i="11"/>
  <c r="K24" i="3"/>
  <c r="G21" i="11"/>
  <c r="K13" i="3"/>
  <c r="G45" i="11"/>
  <c r="K37" i="3"/>
  <c r="G29" i="11"/>
  <c r="K21" i="3"/>
  <c r="G22" i="11"/>
  <c r="K14" i="3"/>
  <c r="G36" i="11"/>
  <c r="K28" i="3"/>
  <c r="G25" i="11"/>
  <c r="K17" i="3"/>
  <c r="G49" i="11"/>
  <c r="K41" i="3"/>
  <c r="G42" i="11"/>
  <c r="K34" i="3"/>
  <c r="G27" i="11"/>
  <c r="K19" i="3"/>
  <c r="G16" i="11"/>
  <c r="K8" i="3"/>
  <c r="G40" i="11"/>
  <c r="K32" i="3"/>
  <c r="G35" i="11"/>
  <c r="K27" i="3"/>
  <c r="G24" i="11"/>
  <c r="K16" i="3"/>
  <c r="G46" i="11"/>
  <c r="K38" i="3"/>
  <c r="G31" i="11"/>
  <c r="K23" i="3"/>
  <c r="G20" i="11"/>
  <c r="K12" i="3"/>
  <c r="G44" i="11"/>
  <c r="K36" i="3"/>
  <c r="G33" i="11"/>
  <c r="K25" i="3"/>
  <c r="G26" i="11"/>
  <c r="K18" i="3"/>
  <c r="G50" i="11"/>
  <c r="K42" i="3"/>
  <c r="G41" i="11"/>
  <c r="K33" i="3"/>
  <c r="G34" i="11"/>
  <c r="K26" i="3"/>
  <c r="G48" i="11"/>
  <c r="K40" i="3"/>
  <c r="G37" i="11"/>
  <c r="K29" i="3"/>
  <c r="G30" i="11"/>
  <c r="K22" i="3"/>
  <c r="G15" i="11"/>
  <c r="K7" i="3"/>
  <c r="G39" i="11"/>
  <c r="K31" i="3"/>
  <c r="G28" i="11"/>
  <c r="K20" i="3"/>
  <c r="I17" i="11"/>
  <c r="G18" i="11"/>
  <c r="K10" i="3"/>
  <c r="G38" i="11"/>
  <c r="K30" i="3"/>
  <c r="D43" i="3"/>
  <c r="E10" i="3" s="1"/>
  <c r="O7" i="3" l="1"/>
  <c r="O29" i="3"/>
  <c r="O42" i="3"/>
  <c r="O12" i="3"/>
  <c r="O38" i="3"/>
  <c r="O8" i="3"/>
  <c r="O34" i="3"/>
  <c r="O17" i="3"/>
  <c r="O14" i="3"/>
  <c r="O37" i="3"/>
  <c r="O24" i="3"/>
  <c r="O15" i="3"/>
  <c r="O10" i="3"/>
  <c r="O31" i="3"/>
  <c r="O22" i="3"/>
  <c r="O40" i="3"/>
  <c r="O33" i="3"/>
  <c r="O18" i="3"/>
  <c r="O36" i="3"/>
  <c r="O23" i="3"/>
  <c r="O16" i="3"/>
  <c r="O32" i="3"/>
  <c r="O19" i="3"/>
  <c r="O41" i="3"/>
  <c r="O28" i="3"/>
  <c r="O21" i="3"/>
  <c r="O13" i="3"/>
  <c r="O35" i="3"/>
  <c r="O39" i="3"/>
  <c r="E13" i="3"/>
  <c r="O30" i="3"/>
  <c r="O20" i="3"/>
  <c r="O26" i="3"/>
  <c r="O25" i="3"/>
  <c r="O27" i="3"/>
  <c r="O11" i="3"/>
  <c r="G51" i="11"/>
  <c r="E43" i="3"/>
  <c r="E9" i="3"/>
  <c r="E24" i="3"/>
  <c r="E39" i="3"/>
  <c r="E26" i="3"/>
  <c r="E25" i="3"/>
  <c r="E38" i="3"/>
  <c r="E17" i="3"/>
  <c r="E30" i="3"/>
  <c r="E35" i="3"/>
  <c r="E15" i="3"/>
  <c r="E22" i="3"/>
  <c r="E33" i="3"/>
  <c r="E36" i="3"/>
  <c r="E16" i="3"/>
  <c r="E19" i="3"/>
  <c r="E14" i="3"/>
  <c r="E31" i="3"/>
  <c r="E40" i="3"/>
  <c r="E18" i="3"/>
  <c r="E23" i="3"/>
  <c r="E32" i="3"/>
  <c r="E41" i="3"/>
  <c r="E28" i="3"/>
  <c r="E7" i="3"/>
  <c r="E8" i="3"/>
  <c r="E37" i="3"/>
  <c r="E11" i="3"/>
  <c r="E20" i="3"/>
  <c r="E29" i="3"/>
  <c r="E42" i="3"/>
  <c r="E12" i="3"/>
  <c r="E27" i="3"/>
  <c r="E34" i="3"/>
  <c r="E21" i="3"/>
  <c r="I38" i="11"/>
  <c r="I39" i="11"/>
  <c r="I30" i="11"/>
  <c r="I48" i="11"/>
  <c r="I41" i="11"/>
  <c r="I26" i="11"/>
  <c r="I44" i="11"/>
  <c r="I31" i="11"/>
  <c r="I24" i="11"/>
  <c r="I40" i="11"/>
  <c r="I27" i="11"/>
  <c r="I49" i="11"/>
  <c r="I36" i="11"/>
  <c r="I29" i="11"/>
  <c r="I21" i="11"/>
  <c r="I43" i="11"/>
  <c r="I47" i="11"/>
  <c r="I18" i="11"/>
  <c r="I28" i="11"/>
  <c r="I15" i="11"/>
  <c r="K43" i="3"/>
  <c r="L7" i="3" s="1"/>
  <c r="I37" i="11"/>
  <c r="I34" i="11"/>
  <c r="I50" i="11"/>
  <c r="I33" i="11"/>
  <c r="I20" i="11"/>
  <c r="I46" i="11"/>
  <c r="I35" i="11"/>
  <c r="I16" i="11"/>
  <c r="I42" i="11"/>
  <c r="I25" i="11"/>
  <c r="I22" i="11"/>
  <c r="I45" i="11"/>
  <c r="I32" i="11"/>
  <c r="I19" i="11"/>
  <c r="I23" i="11"/>
  <c r="C43" i="3"/>
  <c r="E51" i="11" s="1"/>
  <c r="L35" i="3" l="1"/>
  <c r="J43" i="11" s="1"/>
  <c r="L23" i="3"/>
  <c r="J31" i="11" s="1"/>
  <c r="O43" i="3"/>
  <c r="P43" i="3" s="1"/>
  <c r="I54" i="11" s="1"/>
  <c r="L15" i="3"/>
  <c r="J23" i="11" s="1"/>
  <c r="L41" i="3"/>
  <c r="J49" i="11" s="1"/>
  <c r="L40" i="3"/>
  <c r="J48" i="11" s="1"/>
  <c r="L21" i="3"/>
  <c r="J29" i="11" s="1"/>
  <c r="L18" i="3"/>
  <c r="J26" i="11" s="1"/>
  <c r="L37" i="3"/>
  <c r="J45" i="11" s="1"/>
  <c r="L32" i="3"/>
  <c r="J40" i="11" s="1"/>
  <c r="L31" i="3"/>
  <c r="J39" i="11" s="1"/>
  <c r="L17" i="3"/>
  <c r="J25" i="11" s="1"/>
  <c r="L8" i="3"/>
  <c r="J16" i="11" s="1"/>
  <c r="L12" i="3"/>
  <c r="J20" i="11" s="1"/>
  <c r="L29" i="3"/>
  <c r="J37" i="11" s="1"/>
  <c r="L11" i="3"/>
  <c r="J19" i="11" s="1"/>
  <c r="L25" i="3"/>
  <c r="J33" i="11" s="1"/>
  <c r="L20" i="3"/>
  <c r="J28" i="11" s="1"/>
  <c r="L39" i="3"/>
  <c r="J47" i="11" s="1"/>
  <c r="L13" i="3"/>
  <c r="J21" i="11" s="1"/>
  <c r="L28" i="3"/>
  <c r="J36" i="11" s="1"/>
  <c r="L19" i="3"/>
  <c r="J27" i="11" s="1"/>
  <c r="L16" i="3"/>
  <c r="J24" i="11" s="1"/>
  <c r="L36" i="3"/>
  <c r="J44" i="11" s="1"/>
  <c r="L33" i="3"/>
  <c r="J41" i="11" s="1"/>
  <c r="L22" i="3"/>
  <c r="J30" i="11" s="1"/>
  <c r="L10" i="3"/>
  <c r="J18" i="11" s="1"/>
  <c r="L24" i="3"/>
  <c r="J32" i="11" s="1"/>
  <c r="L14" i="3"/>
  <c r="J22" i="11" s="1"/>
  <c r="L34" i="3"/>
  <c r="J42" i="11" s="1"/>
  <c r="L38" i="3"/>
  <c r="J46" i="11" s="1"/>
  <c r="L42" i="3"/>
  <c r="J50" i="11" s="1"/>
  <c r="L43" i="3"/>
  <c r="J51" i="11" s="1"/>
  <c r="L9" i="3"/>
  <c r="J17" i="11" s="1"/>
  <c r="L27" i="3"/>
  <c r="J35" i="11" s="1"/>
  <c r="L26" i="3"/>
  <c r="J34" i="11" s="1"/>
  <c r="L30" i="3"/>
  <c r="J38" i="11" s="1"/>
  <c r="I51" i="11"/>
  <c r="J15" i="11"/>
</calcChain>
</file>

<file path=xl/sharedStrings.xml><?xml version="1.0" encoding="utf-8"?>
<sst xmlns="http://schemas.openxmlformats.org/spreadsheetml/2006/main" count="782" uniqueCount="193">
  <si>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</si>
  <si>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</si>
  <si>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</si>
  <si>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</si>
  <si>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</si>
  <si>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</si>
  <si>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</si>
  <si>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</si>
  <si>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</si>
  <si>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</si>
  <si>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</si>
  <si>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</si>
  <si>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</si>
  <si>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</si>
  <si>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</si>
  <si>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</si>
  <si>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</si>
  <si>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</si>
  <si>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</si>
  <si>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</si>
  <si>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</si>
  <si>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</si>
  <si>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</si>
  <si>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</si>
  <si>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</si>
  <si>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</si>
  <si>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</si>
  <si>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</si>
  <si>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</si>
  <si>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</si>
  <si>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</si>
  <si>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</si>
  <si>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逆行列係数表 （36部門表）</t>
    <rPh sb="0" eb="3">
      <t>ギャクギョウレツ</t>
    </rPh>
    <rPh sb="3" eb="6">
      <t>ケイスウヒョウ</t>
    </rPh>
    <rPh sb="10" eb="12">
      <t>ブモン</t>
    </rPh>
    <phoneticPr fontId="4"/>
  </si>
  <si>
    <t>型</t>
    <rPh sb="0" eb="1">
      <t>カタ</t>
    </rPh>
    <phoneticPr fontId="4"/>
  </si>
  <si>
    <t>A</t>
    <phoneticPr fontId="7"/>
  </si>
  <si>
    <t>計</t>
    <rPh sb="0" eb="1">
      <t>ケイ</t>
    </rPh>
    <phoneticPr fontId="4"/>
  </si>
  <si>
    <t>産業連関分析結果</t>
    <rPh sb="0" eb="2">
      <t>サンギョウ</t>
    </rPh>
    <rPh sb="2" eb="4">
      <t>レンカン</t>
    </rPh>
    <rPh sb="4" eb="6">
      <t>ブンセキ</t>
    </rPh>
    <rPh sb="6" eb="8">
      <t>ケッカ</t>
    </rPh>
    <phoneticPr fontId="7"/>
  </si>
  <si>
    <t>部門</t>
    <rPh sb="0" eb="2">
      <t>ブモン</t>
    </rPh>
    <phoneticPr fontId="4"/>
  </si>
  <si>
    <t>１　分析テーマ</t>
    <rPh sb="2" eb="4">
      <t>ブンセキ</t>
    </rPh>
    <phoneticPr fontId="4"/>
  </si>
  <si>
    <t>２　分析内容</t>
    <rPh sb="2" eb="4">
      <t>ブンセキ</t>
    </rPh>
    <rPh sb="4" eb="6">
      <t>ナイヨウ</t>
    </rPh>
    <phoneticPr fontId="7"/>
  </si>
  <si>
    <t>分析テーマ</t>
    <rPh sb="0" eb="2">
      <t>ブンセキ</t>
    </rPh>
    <phoneticPr fontId="4"/>
  </si>
  <si>
    <t>１．ご利用にあたって</t>
    <rPh sb="3" eb="5">
      <t>リヨウ</t>
    </rPh>
    <phoneticPr fontId="3"/>
  </si>
  <si>
    <t>２．分析ツールの使用方法</t>
    <rPh sb="2" eb="4">
      <t>ブンセキ</t>
    </rPh>
    <rPh sb="8" eb="10">
      <t>シヨウ</t>
    </rPh>
    <rPh sb="10" eb="12">
      <t>ホウホウ</t>
    </rPh>
    <phoneticPr fontId="3"/>
  </si>
  <si>
    <t>４．その他</t>
    <rPh sb="4" eb="5">
      <t>ホカ</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</si>
  <si>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</si>
  <si>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</si>
  <si>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E-mail：a10800@pref.oita.lg.jp</t>
    <phoneticPr fontId="4"/>
  </si>
  <si>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</si>
  <si>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</si>
  <si>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4"/>
  </si>
  <si>
    <t>2)</t>
    <phoneticPr fontId="4"/>
  </si>
  <si>
    <t>3)</t>
    <phoneticPr fontId="4"/>
  </si>
  <si>
    <t>4)</t>
    <phoneticPr fontId="4"/>
  </si>
  <si>
    <t>※四捨五入の関係で内訳が合計と一致しない場合があります。</t>
    <rPh sb="1" eb="5">
      <t>シシャゴニュウ</t>
    </rPh>
    <rPh sb="6" eb="8">
      <t>カンケイ</t>
    </rPh>
    <rPh sb="12" eb="14">
      <t>ゴウケイ</t>
    </rPh>
    <rPh sb="15" eb="17">
      <t>イッチ</t>
    </rPh>
    <rPh sb="20" eb="22">
      <t>バアイ</t>
    </rPh>
    <phoneticPr fontId="4"/>
  </si>
  <si>
    <t>電話：097-506-2442　FAX：097-506-1727</t>
    <rPh sb="0" eb="2">
      <t>デンワ</t>
    </rPh>
    <phoneticPr fontId="4"/>
  </si>
  <si>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</si>
  <si>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</si>
  <si>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</si>
  <si>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</si>
  <si>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</si>
  <si>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</si>
  <si>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</si>
  <si>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</si>
  <si>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</si>
  <si>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</si>
  <si>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</si>
  <si>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</si>
  <si>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</si>
  <si>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</si>
  <si>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</si>
  <si>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</si>
  <si>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</si>
  <si>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</si>
  <si>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</si>
  <si>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</si>
  <si>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</si>
  <si>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</si>
  <si>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</si>
  <si>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</si>
  <si>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</si>
  <si>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</si>
  <si>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</si>
  <si>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</si>
  <si>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</si>
  <si>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</si>
  <si>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</si>
  <si>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</si>
  <si>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</si>
  <si>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</si>
  <si>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</si>
  <si>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</si>
  <si>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</si>
  <si>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</si>
  <si>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</si>
  <si>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</si>
  <si>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</si>
  <si>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</si>
  <si>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t>
    <phoneticPr fontId="4"/>
  </si>
  <si>
    <t>「データ入力表」シートへの入力</t>
    <rPh sb="4" eb="6">
      <t>ニュウリョク</t>
    </rPh>
    <rPh sb="6" eb="7">
      <t>ヒョウ</t>
    </rPh>
    <rPh sb="13" eb="15">
      <t>ニュウリョク</t>
    </rPh>
    <phoneticPr fontId="4"/>
  </si>
  <si>
    <t>5）</t>
    <phoneticPr fontId="4"/>
  </si>
  <si>
    <t>7)</t>
    <phoneticPr fontId="4"/>
  </si>
  <si>
    <t>8)</t>
    <phoneticPr fontId="4"/>
  </si>
  <si>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</si>
  <si>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4"/>
  </si>
  <si>
    <t>「①結果」シートへの入力</t>
    <rPh sb="2" eb="4">
      <t>ケッカ</t>
    </rPh>
    <rPh sb="10" eb="12">
      <t>ニュウリョク</t>
    </rPh>
    <phoneticPr fontId="4"/>
  </si>
  <si>
    <t>外生化した逆行列係数表 （36部門表）</t>
    <rPh sb="0" eb="2">
      <t>ガイセイ</t>
    </rPh>
    <rPh sb="2" eb="3">
      <t>カ</t>
    </rPh>
    <rPh sb="5" eb="8">
      <t>ギャクギョウレツ</t>
    </rPh>
    <rPh sb="8" eb="11">
      <t>ケイスウヒョウ</t>
    </rPh>
    <rPh sb="15" eb="17">
      <t>ブモン</t>
    </rPh>
    <phoneticPr fontId="4"/>
  </si>
  <si>
    <t>自交点で除した逆行列係数</t>
    <rPh sb="0" eb="1">
      <t>ジ</t>
    </rPh>
    <rPh sb="1" eb="3">
      <t>コウテン</t>
    </rPh>
    <rPh sb="4" eb="5">
      <t>ジョ</t>
    </rPh>
    <rPh sb="7" eb="10">
      <t>ギャクギョウレツ</t>
    </rPh>
    <rPh sb="10" eb="12">
      <t>ケイスウ</t>
    </rPh>
    <phoneticPr fontId="32"/>
  </si>
  <si>
    <t>※</t>
    <phoneticPr fontId="4"/>
  </si>
  <si>
    <t>分析テーマの入力</t>
    <rPh sb="0" eb="2">
      <t>ブンセキ</t>
    </rPh>
    <rPh sb="6" eb="8">
      <t>ニュウリョク</t>
    </rPh>
    <phoneticPr fontId="4"/>
  </si>
  <si>
    <t>1　分析テーマを入力してください。</t>
    <rPh sb="2" eb="4">
      <t>ブンセキ</t>
    </rPh>
    <rPh sb="8" eb="10">
      <t>ニュウリョク</t>
    </rPh>
    <phoneticPr fontId="4"/>
  </si>
  <si>
    <t>波及寄与率</t>
    <rPh sb="0" eb="2">
      <t>ハキュウ</t>
    </rPh>
    <rPh sb="2" eb="5">
      <t>キヨリツ</t>
    </rPh>
    <phoneticPr fontId="7"/>
  </si>
  <si>
    <t>（単位：％）</t>
    <rPh sb="1" eb="3">
      <t>タンイ</t>
    </rPh>
    <phoneticPr fontId="4"/>
  </si>
  <si>
    <t>価格変化率（％）</t>
    <rPh sb="0" eb="2">
      <t>カカク</t>
    </rPh>
    <rPh sb="2" eb="4">
      <t>ヘンカ</t>
    </rPh>
    <rPh sb="4" eb="5">
      <t>リツ</t>
    </rPh>
    <phoneticPr fontId="2"/>
  </si>
  <si>
    <t>転置逆行列係数表 （36部門表）</t>
    <rPh sb="0" eb="2">
      <t>テンチ</t>
    </rPh>
    <rPh sb="2" eb="5">
      <t>ギャクギョウレツ</t>
    </rPh>
    <rPh sb="5" eb="8">
      <t>ケイスウヒョウ</t>
    </rPh>
    <rPh sb="12" eb="14">
      <t>ブモン</t>
    </rPh>
    <phoneticPr fontId="4"/>
  </si>
  <si>
    <t>移輸入投入係数 （36部門表）</t>
    <rPh sb="0" eb="1">
      <t>イ</t>
    </rPh>
    <rPh sb="1" eb="3">
      <t>ユニュウ</t>
    </rPh>
    <rPh sb="3" eb="5">
      <t>トウニュウ</t>
    </rPh>
    <rPh sb="5" eb="7">
      <t>ケイスウ</t>
    </rPh>
    <rPh sb="11" eb="13">
      <t>ブモン</t>
    </rPh>
    <phoneticPr fontId="4"/>
  </si>
  <si>
    <t>転置移輸入投入係数 （36部門表）</t>
    <rPh sb="0" eb="2">
      <t>テンチ</t>
    </rPh>
    <rPh sb="2" eb="3">
      <t>イ</t>
    </rPh>
    <rPh sb="3" eb="5">
      <t>ユニュウ</t>
    </rPh>
    <rPh sb="5" eb="7">
      <t>トウニュウ</t>
    </rPh>
    <rPh sb="7" eb="9">
      <t>ケイスウ</t>
    </rPh>
    <rPh sb="13" eb="15">
      <t>ブモン</t>
    </rPh>
    <phoneticPr fontId="4"/>
  </si>
  <si>
    <t>転置逆行列係数×転置移輸入投入係数</t>
    <rPh sb="0" eb="2">
      <t>テンチ</t>
    </rPh>
    <rPh sb="2" eb="5">
      <t>ギャクギョウレツ</t>
    </rPh>
    <rPh sb="5" eb="7">
      <t>ケイスウ</t>
    </rPh>
    <rPh sb="8" eb="10">
      <t>テンチ</t>
    </rPh>
    <rPh sb="10" eb="11">
      <t>イ</t>
    </rPh>
    <rPh sb="11" eb="13">
      <t>ユニュウ</t>
    </rPh>
    <rPh sb="13" eb="15">
      <t>トウニュウ</t>
    </rPh>
    <rPh sb="15" eb="17">
      <t>ケイスウ</t>
    </rPh>
    <phoneticPr fontId="32"/>
  </si>
  <si>
    <t>※＜外生化した逆行列係数の行方向＞特定部門の生産価格が1単位上昇したときの、他の部門の価格上昇率を表す。</t>
    <rPh sb="2" eb="4">
      <t>ガイセイ</t>
    </rPh>
    <rPh sb="4" eb="5">
      <t>カ</t>
    </rPh>
    <rPh sb="7" eb="10">
      <t>ギャクギョウレツ</t>
    </rPh>
    <rPh sb="10" eb="12">
      <t>ケイスウ</t>
    </rPh>
    <rPh sb="13" eb="14">
      <t>ギョウ</t>
    </rPh>
    <rPh sb="14" eb="16">
      <t>ホウコウ</t>
    </rPh>
    <rPh sb="17" eb="19">
      <t>トクテイ</t>
    </rPh>
    <rPh sb="19" eb="21">
      <t>ブモン</t>
    </rPh>
    <rPh sb="22" eb="24">
      <t>セイサン</t>
    </rPh>
    <rPh sb="24" eb="26">
      <t>カカク</t>
    </rPh>
    <rPh sb="28" eb="30">
      <t>タンイ</t>
    </rPh>
    <rPh sb="30" eb="32">
      <t>ジョウショウ</t>
    </rPh>
    <rPh sb="38" eb="39">
      <t>ホカ</t>
    </rPh>
    <rPh sb="40" eb="42">
      <t>ブモン</t>
    </rPh>
    <rPh sb="43" eb="45">
      <t>カカク</t>
    </rPh>
    <rPh sb="45" eb="47">
      <t>ジョウショウ</t>
    </rPh>
    <rPh sb="47" eb="48">
      <t>リツ</t>
    </rPh>
    <rPh sb="49" eb="50">
      <t>アラワ</t>
    </rPh>
    <phoneticPr fontId="32"/>
  </si>
  <si>
    <t>波及寄与率</t>
    <rPh sb="0" eb="2">
      <t>ハキュウ</t>
    </rPh>
    <rPh sb="2" eb="5">
      <t>キヨリツ</t>
    </rPh>
    <phoneticPr fontId="4"/>
  </si>
  <si>
    <t>4　産業連関表による価格分析の注意点</t>
    <rPh sb="2" eb="4">
      <t>サンギョウ</t>
    </rPh>
    <rPh sb="4" eb="6">
      <t>レンカン</t>
    </rPh>
    <rPh sb="6" eb="7">
      <t>ヒョウ</t>
    </rPh>
    <rPh sb="10" eb="12">
      <t>カカク</t>
    </rPh>
    <rPh sb="12" eb="14">
      <t>ブンセキ</t>
    </rPh>
    <rPh sb="15" eb="18">
      <t>チュウイテン</t>
    </rPh>
    <phoneticPr fontId="3"/>
  </si>
  <si>
    <t>産業連関表による均衡価格分析は経済モデルの1つであり、いくつかの仮定や前提があります。</t>
    <rPh sb="0" eb="2">
      <t>サンギョウ</t>
    </rPh>
    <rPh sb="2" eb="4">
      <t>レンカン</t>
    </rPh>
    <rPh sb="4" eb="5">
      <t>ヒョウ</t>
    </rPh>
    <rPh sb="8" eb="10">
      <t>キンコウ</t>
    </rPh>
    <rPh sb="10" eb="12">
      <t>カカク</t>
    </rPh>
    <rPh sb="12" eb="14">
      <t>ブンセキ</t>
    </rPh>
    <rPh sb="15" eb="17">
      <t>ケイザイ</t>
    </rPh>
    <rPh sb="32" eb="34">
      <t>カテイ</t>
    </rPh>
    <rPh sb="35" eb="37">
      <t>ゼンテイ</t>
    </rPh>
    <phoneticPr fontId="3"/>
  </si>
  <si>
    <t>部門別価格波及効果　分析グラフ</t>
    <rPh sb="0" eb="3">
      <t>ブモンベツ</t>
    </rPh>
    <rPh sb="3" eb="5">
      <t>カカク</t>
    </rPh>
    <rPh sb="5" eb="9">
      <t>ハキュウコウカ</t>
    </rPh>
    <rPh sb="10" eb="12">
      <t>ブンセキ</t>
    </rPh>
    <phoneticPr fontId="4"/>
  </si>
  <si>
    <t>3　部門別価格波及効果</t>
    <rPh sb="2" eb="4">
      <t>ブモン</t>
    </rPh>
    <rPh sb="4" eb="5">
      <t>ベツ</t>
    </rPh>
    <rPh sb="5" eb="7">
      <t>カカク</t>
    </rPh>
    <rPh sb="7" eb="9">
      <t>ハキュウ</t>
    </rPh>
    <rPh sb="9" eb="11">
      <t>コウカ</t>
    </rPh>
    <phoneticPr fontId="4"/>
  </si>
  <si>
    <t xml:space="preserve">「均衡価格モデル」に基づき、価格の変化が県内の他部門へ与える価格波及効果について、推計します。
</t>
    <rPh sb="1" eb="3">
      <t>キンコウ</t>
    </rPh>
    <rPh sb="3" eb="5">
      <t>カカク</t>
    </rPh>
    <rPh sb="10" eb="11">
      <t>モト</t>
    </rPh>
    <rPh sb="14" eb="16">
      <t>カカク</t>
    </rPh>
    <rPh sb="17" eb="19">
      <t>ヘンカ</t>
    </rPh>
    <rPh sb="20" eb="22">
      <t>ケンナイ</t>
    </rPh>
    <rPh sb="23" eb="24">
      <t>ホカ</t>
    </rPh>
    <rPh sb="24" eb="26">
      <t>ブモン</t>
    </rPh>
    <rPh sb="27" eb="28">
      <t>アタ</t>
    </rPh>
    <rPh sb="30" eb="32">
      <t>カカク</t>
    </rPh>
    <rPh sb="32" eb="34">
      <t>ハキュウ</t>
    </rPh>
    <rPh sb="34" eb="36">
      <t>コウカ</t>
    </rPh>
    <rPh sb="41" eb="43">
      <t>スイケイ</t>
    </rPh>
    <phoneticPr fontId="4"/>
  </si>
  <si>
    <t>3）</t>
    <phoneticPr fontId="4"/>
  </si>
  <si>
    <t>価格変化率の入力</t>
    <rPh sb="0" eb="2">
      <t>カカク</t>
    </rPh>
    <rPh sb="2" eb="4">
      <t>ヘンカ</t>
    </rPh>
    <rPh sb="4" eb="5">
      <t>リツ</t>
    </rPh>
    <rPh sb="6" eb="8">
      <t>ニュウリョク</t>
    </rPh>
    <phoneticPr fontId="4"/>
  </si>
  <si>
    <t>ここで入力した内容は「①結果」シートと「②グラフ」シートに反映されます。</t>
    <phoneticPr fontId="4"/>
  </si>
  <si>
    <t>6）</t>
    <phoneticPr fontId="4"/>
  </si>
  <si>
    <t>「①結果」及び「②グラフ」シートに分析結果が出力され、印刷することができます。</t>
    <rPh sb="2" eb="4">
      <t>ケッカ</t>
    </rPh>
    <rPh sb="5" eb="6">
      <t>オヨ</t>
    </rPh>
    <rPh sb="17" eb="19">
      <t>ブンセキ</t>
    </rPh>
    <rPh sb="19" eb="21">
      <t>ケッカ</t>
    </rPh>
    <rPh sb="22" eb="24">
      <t>シュツリョク</t>
    </rPh>
    <rPh sb="27" eb="29">
      <t>インサツ</t>
    </rPh>
    <phoneticPr fontId="4"/>
  </si>
  <si>
    <t>商品の価格変化率が投入・産出という産業部門間の取引を通じて他の商品の価格にどれだけの影響を与えるかを計算しようとする「コスト・プッシュ型（コスト転嫁型）」の価格波及を前提としています。</t>
    <phoneticPr fontId="4"/>
  </si>
  <si>
    <t xml:space="preserve">価格波及の計算が、計算値どおりの値のままで次々と波及し、途中で中断することなく最後まで続くと仮定して計算が行われます。
</t>
    <rPh sb="0" eb="2">
      <t>カカク</t>
    </rPh>
    <rPh sb="2" eb="4">
      <t>ハキュウ</t>
    </rPh>
    <rPh sb="5" eb="7">
      <t>ケイサン</t>
    </rPh>
    <rPh sb="9" eb="12">
      <t>ケイサンチ</t>
    </rPh>
    <rPh sb="16" eb="17">
      <t>アタイ</t>
    </rPh>
    <rPh sb="21" eb="23">
      <t>ツギツギ</t>
    </rPh>
    <rPh sb="24" eb="26">
      <t>ハキュウ</t>
    </rPh>
    <rPh sb="28" eb="30">
      <t>トチュウ</t>
    </rPh>
    <rPh sb="31" eb="33">
      <t>チュウダン</t>
    </rPh>
    <rPh sb="39" eb="41">
      <t>サイゴ</t>
    </rPh>
    <rPh sb="43" eb="44">
      <t>ツヅ</t>
    </rPh>
    <rPh sb="46" eb="48">
      <t>カテイ</t>
    </rPh>
    <rPh sb="50" eb="52">
      <t>ケイサン</t>
    </rPh>
    <rPh sb="53" eb="54">
      <t>オコナ</t>
    </rPh>
    <phoneticPr fontId="3"/>
  </si>
  <si>
    <t>価格は市場の需給関係で決まることが多いことから、需要が旺盛で供給不足の時期には価格分析は適しません。</t>
    <phoneticPr fontId="4"/>
  </si>
  <si>
    <t>コスト・プッシュ型の価格波及ができる状態であっても、産業間取引の過程では、様々なクッションがあります。例えば、企業努力による生産性の向上や、取引先との関係を配慮した値上げの見送り、また、公共料金部門は認可料金なので計算どおりの価格波及がそれ以降の部門には及ばないなどの要因が存在し、波及を吸収する場合があります。</t>
    <phoneticPr fontId="4"/>
  </si>
  <si>
    <t>B=
  転置した外生化逆行列係数
×A</t>
    <rPh sb="5" eb="7">
      <t>テンチ</t>
    </rPh>
    <rPh sb="9" eb="11">
      <t>ガイセイ</t>
    </rPh>
    <rPh sb="11" eb="12">
      <t>カ</t>
    </rPh>
    <rPh sb="12" eb="15">
      <t>ギャクギョウレツ</t>
    </rPh>
    <rPh sb="15" eb="17">
      <t>ケイスウ</t>
    </rPh>
    <phoneticPr fontId="4"/>
  </si>
  <si>
    <t>「移輸入価格の変化による価格分析」では、「転置逆行列係数×転置移輸入投入係数」に後ろから移輸入価格の変化率を乗じることによって、算出しています。</t>
    <rPh sb="1" eb="2">
      <t>イ</t>
    </rPh>
    <rPh sb="2" eb="4">
      <t>ユニュウ</t>
    </rPh>
    <rPh sb="4" eb="6">
      <t>カカク</t>
    </rPh>
    <rPh sb="7" eb="9">
      <t>ヘンカ</t>
    </rPh>
    <rPh sb="12" eb="14">
      <t>カカク</t>
    </rPh>
    <rPh sb="14" eb="16">
      <t>ブンセキ</t>
    </rPh>
    <rPh sb="21" eb="23">
      <t>テンチ</t>
    </rPh>
    <rPh sb="23" eb="26">
      <t>ギャクギョウレツ</t>
    </rPh>
    <rPh sb="26" eb="28">
      <t>ケイスウ</t>
    </rPh>
    <rPh sb="29" eb="31">
      <t>テンチ</t>
    </rPh>
    <rPh sb="31" eb="32">
      <t>イ</t>
    </rPh>
    <rPh sb="32" eb="34">
      <t>ユニュウ</t>
    </rPh>
    <rPh sb="34" eb="36">
      <t>トウニュウ</t>
    </rPh>
    <rPh sb="36" eb="38">
      <t>ケイスウ</t>
    </rPh>
    <rPh sb="40" eb="41">
      <t>ウシ</t>
    </rPh>
    <rPh sb="44" eb="45">
      <t>イ</t>
    </rPh>
    <rPh sb="45" eb="47">
      <t>ユニュウ</t>
    </rPh>
    <rPh sb="47" eb="49">
      <t>カカク</t>
    </rPh>
    <rPh sb="50" eb="52">
      <t>ヘンカ</t>
    </rPh>
    <rPh sb="52" eb="53">
      <t>リツ</t>
    </rPh>
    <rPh sb="54" eb="55">
      <t>ジョウ</t>
    </rPh>
    <rPh sb="64" eb="66">
      <t>サンシュツ</t>
    </rPh>
    <phoneticPr fontId="3"/>
  </si>
  <si>
    <t>原材料等の投入構造は変わらないもの（投入係数は一定）であると仮定します。</t>
    <phoneticPr fontId="4"/>
  </si>
  <si>
    <t>1)</t>
    <phoneticPr fontId="4"/>
  </si>
  <si>
    <t xml:space="preserve">      部門</t>
    <rPh sb="6" eb="8">
      <t>ブモン</t>
    </rPh>
    <phoneticPr fontId="4"/>
  </si>
  <si>
    <t>県産品</t>
    <rPh sb="0" eb="1">
      <t>ケン</t>
    </rPh>
    <rPh sb="1" eb="3">
      <t>サンピン</t>
    </rPh>
    <phoneticPr fontId="4"/>
  </si>
  <si>
    <t>移輸入品</t>
    <rPh sb="0" eb="1">
      <t>イ</t>
    </rPh>
    <rPh sb="1" eb="3">
      <t>ユニュウ</t>
    </rPh>
    <rPh sb="3" eb="4">
      <t>ヒン</t>
    </rPh>
    <phoneticPr fontId="4"/>
  </si>
  <si>
    <t>2　与件データ（価格変化率％）を入力してください。</t>
    <rPh sb="2" eb="4">
      <t>ヨケン</t>
    </rPh>
    <rPh sb="8" eb="10">
      <t>カカク</t>
    </rPh>
    <rPh sb="10" eb="12">
      <t>ヘンカ</t>
    </rPh>
    <rPh sb="12" eb="13">
      <t>リツ</t>
    </rPh>
    <rPh sb="16" eb="18">
      <t>ニュウリョク</t>
    </rPh>
    <phoneticPr fontId="4"/>
  </si>
  <si>
    <t>3)</t>
    <phoneticPr fontId="4"/>
  </si>
  <si>
    <t>分析する部門</t>
    <rPh sb="0" eb="2">
      <t>ブンセキ</t>
    </rPh>
    <rPh sb="4" eb="6">
      <t>ブモン</t>
    </rPh>
    <phoneticPr fontId="4"/>
  </si>
  <si>
    <t>＜移輸入品＞
移輸入価格
変化率</t>
    <rPh sb="1" eb="2">
      <t>イ</t>
    </rPh>
    <rPh sb="2" eb="4">
      <t>ユニュウ</t>
    </rPh>
    <rPh sb="4" eb="5">
      <t>ヒン</t>
    </rPh>
    <rPh sb="7" eb="8">
      <t>イ</t>
    </rPh>
    <rPh sb="8" eb="10">
      <t>ユニュウ</t>
    </rPh>
    <rPh sb="10" eb="12">
      <t>カカク</t>
    </rPh>
    <rPh sb="13" eb="15">
      <t>ヘンカ</t>
    </rPh>
    <rPh sb="15" eb="16">
      <t>リツ</t>
    </rPh>
    <phoneticPr fontId="7"/>
  </si>
  <si>
    <t>＜県産品＞
生産価格
変化率</t>
    <rPh sb="1" eb="2">
      <t>ケン</t>
    </rPh>
    <rPh sb="2" eb="4">
      <t>サンピン</t>
    </rPh>
    <rPh sb="6" eb="8">
      <t>セイサン</t>
    </rPh>
    <rPh sb="8" eb="10">
      <t>カカク</t>
    </rPh>
    <rPh sb="11" eb="13">
      <t>ヘンカ</t>
    </rPh>
    <rPh sb="13" eb="14">
      <t>リツ</t>
    </rPh>
    <phoneticPr fontId="7"/>
  </si>
  <si>
    <t>＜価格波及効果＞
合計</t>
    <rPh sb="1" eb="3">
      <t>カカク</t>
    </rPh>
    <rPh sb="3" eb="5">
      <t>ハキュウ</t>
    </rPh>
    <rPh sb="5" eb="7">
      <t>コウカ</t>
    </rPh>
    <rPh sb="9" eb="11">
      <t>ゴウケイ</t>
    </rPh>
    <phoneticPr fontId="7"/>
  </si>
  <si>
    <t>波及寄与率
合計</t>
    <rPh sb="0" eb="2">
      <t>ハキュウ</t>
    </rPh>
    <rPh sb="2" eb="5">
      <t>キヨリツ</t>
    </rPh>
    <rPh sb="6" eb="8">
      <t>ゴウケイ</t>
    </rPh>
    <phoneticPr fontId="7"/>
  </si>
  <si>
    <t>（単位：％）</t>
    <phoneticPr fontId="4"/>
  </si>
  <si>
    <t>＜当初設定＞
価格変化率</t>
    <rPh sb="1" eb="3">
      <t>トウショ</t>
    </rPh>
    <rPh sb="3" eb="5">
      <t>セッテイ</t>
    </rPh>
    <rPh sb="7" eb="9">
      <t>カカク</t>
    </rPh>
    <rPh sb="9" eb="11">
      <t>ヘンカ</t>
    </rPh>
    <rPh sb="11" eb="12">
      <t>リツ</t>
    </rPh>
    <phoneticPr fontId="4"/>
  </si>
  <si>
    <t>＜価格波及効果＞
県産品の価格変化率</t>
    <rPh sb="1" eb="3">
      <t>カカク</t>
    </rPh>
    <rPh sb="3" eb="5">
      <t>ハキュウ</t>
    </rPh>
    <rPh sb="5" eb="7">
      <t>コウカ</t>
    </rPh>
    <rPh sb="9" eb="10">
      <t>ケン</t>
    </rPh>
    <rPh sb="10" eb="12">
      <t>サンピン</t>
    </rPh>
    <rPh sb="11" eb="12">
      <t>ヒン</t>
    </rPh>
    <rPh sb="13" eb="15">
      <t>カカク</t>
    </rPh>
    <rPh sb="15" eb="17">
      <t>ヘンカ</t>
    </rPh>
    <rPh sb="17" eb="18">
      <t>リツ</t>
    </rPh>
    <phoneticPr fontId="7"/>
  </si>
  <si>
    <t>＜価格波及効果＞
県産品の価格変化率</t>
    <rPh sb="1" eb="3">
      <t>カカク</t>
    </rPh>
    <rPh sb="3" eb="5">
      <t>ハキュウ</t>
    </rPh>
    <rPh sb="5" eb="7">
      <t>コウカ</t>
    </rPh>
    <rPh sb="9" eb="10">
      <t>ケン</t>
    </rPh>
    <rPh sb="10" eb="12">
      <t>サンピン</t>
    </rPh>
    <rPh sb="13" eb="15">
      <t>カカク</t>
    </rPh>
    <rPh sb="15" eb="17">
      <t>ヘンカ</t>
    </rPh>
    <rPh sb="17" eb="18">
      <t>リツ</t>
    </rPh>
    <phoneticPr fontId="7"/>
  </si>
  <si>
    <t>＜価格波及効果＞
価格変化率</t>
    <rPh sb="1" eb="3">
      <t>カカク</t>
    </rPh>
    <rPh sb="3" eb="5">
      <t>ハキュウ</t>
    </rPh>
    <rPh sb="5" eb="7">
      <t>コウカ</t>
    </rPh>
    <rPh sb="9" eb="11">
      <t>カカク</t>
    </rPh>
    <rPh sb="11" eb="13">
      <t>ヘンカ</t>
    </rPh>
    <rPh sb="13" eb="14">
      <t>リツ</t>
    </rPh>
    <phoneticPr fontId="4"/>
  </si>
  <si>
    <t>変化要因</t>
    <rPh sb="0" eb="2">
      <t>ヘンカ</t>
    </rPh>
    <rPh sb="2" eb="4">
      <t>ヨウイン</t>
    </rPh>
    <phoneticPr fontId="4"/>
  </si>
  <si>
    <t>（県内生産額により加重平均）</t>
    <rPh sb="1" eb="3">
      <t>ケンナイ</t>
    </rPh>
    <rPh sb="3" eb="6">
      <t>セイサンガク</t>
    </rPh>
    <rPh sb="9" eb="11">
      <t>カジュウ</t>
    </rPh>
    <rPh sb="11" eb="13">
      <t>ヘイキン</t>
    </rPh>
    <phoneticPr fontId="4"/>
  </si>
  <si>
    <t>県内生産額</t>
    <rPh sb="0" eb="2">
      <t>ケンナイ</t>
    </rPh>
    <rPh sb="2" eb="5">
      <t>セイサンガク</t>
    </rPh>
    <phoneticPr fontId="4"/>
  </si>
  <si>
    <t>全部門平均（県内生産額により加重平均）</t>
    <rPh sb="0" eb="2">
      <t>ゼンブ</t>
    </rPh>
    <rPh sb="2" eb="3">
      <t>モン</t>
    </rPh>
    <rPh sb="3" eb="5">
      <t>ヘイキン</t>
    </rPh>
    <rPh sb="6" eb="8">
      <t>ケンナイ</t>
    </rPh>
    <rPh sb="8" eb="11">
      <t>セイサンガク</t>
    </rPh>
    <rPh sb="14" eb="16">
      <t>カジュウ</t>
    </rPh>
    <rPh sb="16" eb="18">
      <t>ヘイキン</t>
    </rPh>
    <phoneticPr fontId="4"/>
  </si>
  <si>
    <t>該当する産業部門に価格変化率を百分率（パーセント）で入力します。
①県産品
　１つの産業部門による価格変化しか分析ができませんので、該当する部門の
　 オプションボタンにチェックを入れてください。
②移輸入品
　複数部門の価格変化を同時に分析することができます。</t>
    <rPh sb="9" eb="11">
      <t>カカク</t>
    </rPh>
    <rPh sb="11" eb="13">
      <t>ヘンカ</t>
    </rPh>
    <rPh sb="13" eb="14">
      <t>リツ</t>
    </rPh>
    <rPh sb="15" eb="18">
      <t>ヒャクブンリツ</t>
    </rPh>
    <rPh sb="26" eb="28">
      <t>ニュウリョク</t>
    </rPh>
    <rPh sb="34" eb="35">
      <t>ケン</t>
    </rPh>
    <rPh sb="35" eb="37">
      <t>サンピン</t>
    </rPh>
    <rPh sb="42" eb="44">
      <t>サンギョウ</t>
    </rPh>
    <rPh sb="44" eb="46">
      <t>ブモン</t>
    </rPh>
    <rPh sb="49" eb="51">
      <t>カカク</t>
    </rPh>
    <rPh sb="51" eb="53">
      <t>ヘンカ</t>
    </rPh>
    <rPh sb="55" eb="57">
      <t>ブンセキ</t>
    </rPh>
    <rPh sb="66" eb="68">
      <t>ガイトウ</t>
    </rPh>
    <rPh sb="70" eb="72">
      <t>ブモン</t>
    </rPh>
    <rPh sb="90" eb="91">
      <t>イ</t>
    </rPh>
    <rPh sb="100" eb="101">
      <t>イ</t>
    </rPh>
    <rPh sb="101" eb="103">
      <t>ユニュウ</t>
    </rPh>
    <rPh sb="103" eb="104">
      <t>ヒン</t>
    </rPh>
    <rPh sb="106" eb="108">
      <t>フクスウ</t>
    </rPh>
    <rPh sb="108" eb="110">
      <t>ブモン</t>
    </rPh>
    <rPh sb="111" eb="113">
      <t>カカク</t>
    </rPh>
    <rPh sb="113" eb="115">
      <t>ヘンカ</t>
    </rPh>
    <rPh sb="116" eb="118">
      <t>ドウジ</t>
    </rPh>
    <rPh sb="119" eb="121">
      <t>ブンセキ</t>
    </rPh>
    <phoneticPr fontId="4"/>
  </si>
  <si>
    <t>３．産業連関表による価格波及効果分析の注意点</t>
    <rPh sb="2" eb="4">
      <t>サンギョウ</t>
    </rPh>
    <rPh sb="4" eb="6">
      <t>レンカン</t>
    </rPh>
    <rPh sb="6" eb="7">
      <t>ヒョウ</t>
    </rPh>
    <rPh sb="10" eb="12">
      <t>カカク</t>
    </rPh>
    <rPh sb="12" eb="14">
      <t>ハキュウ</t>
    </rPh>
    <rPh sb="14" eb="16">
      <t>コウカ</t>
    </rPh>
    <rPh sb="16" eb="18">
      <t>ブンセキ</t>
    </rPh>
    <rPh sb="19" eb="22">
      <t>チュウイテン</t>
    </rPh>
    <phoneticPr fontId="3"/>
  </si>
  <si>
    <t>産業連関表を用いた価格波及効果分析には、産業連関表自体の構造的特質から派生する限界や留意点があります。以下の事項について十分に理解した上で、分析を行うようにしてください。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カカク</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4"/>
  </si>
  <si>
    <t>分析ツールを利用した結果を公表・発表した場合は大分県 企画振興部 統計調査課 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7" eb="29">
      <t>キカク</t>
    </rPh>
    <rPh sb="29" eb="31">
      <t>シンコウ</t>
    </rPh>
    <rPh sb="31" eb="32">
      <t>ブ</t>
    </rPh>
    <rPh sb="33" eb="35">
      <t>トウケイ</t>
    </rPh>
    <rPh sb="35" eb="37">
      <t>チョウサ</t>
    </rPh>
    <rPh sb="37" eb="38">
      <t>カ</t>
    </rPh>
    <rPh sb="39" eb="41">
      <t>トウケイ</t>
    </rPh>
    <rPh sb="41" eb="43">
      <t>ブンセキ</t>
    </rPh>
    <rPh sb="43" eb="44">
      <t>ハン</t>
    </rPh>
    <rPh sb="47" eb="49">
      <t>レンラク</t>
    </rPh>
    <phoneticPr fontId="3"/>
  </si>
  <si>
    <t>「生産価格の変化による価格分析」では、逆行列係数表にある当該特定部門の行の数値を当該特定部門の列との交点の数値で除した「外生化した逆行列係数」に後ろから生産価格の変化率を乗じることによって、算出しています。</t>
    <rPh sb="1" eb="3">
      <t>セイサン</t>
    </rPh>
    <rPh sb="3" eb="5">
      <t>カカク</t>
    </rPh>
    <rPh sb="6" eb="8">
      <t>ヘンカ</t>
    </rPh>
    <rPh sb="11" eb="13">
      <t>カカク</t>
    </rPh>
    <rPh sb="13" eb="15">
      <t>ブンセキ</t>
    </rPh>
    <rPh sb="19" eb="22">
      <t>ギャクギョウレツ</t>
    </rPh>
    <rPh sb="22" eb="24">
      <t>ケイスウ</t>
    </rPh>
    <rPh sb="24" eb="25">
      <t>ヒョウ</t>
    </rPh>
    <rPh sb="28" eb="30">
      <t>トウガイ</t>
    </rPh>
    <rPh sb="30" eb="32">
      <t>トクテイ</t>
    </rPh>
    <rPh sb="32" eb="34">
      <t>ブモン</t>
    </rPh>
    <rPh sb="35" eb="36">
      <t>ギョウ</t>
    </rPh>
    <rPh sb="37" eb="39">
      <t>スウチ</t>
    </rPh>
    <rPh sb="40" eb="42">
      <t>トウガイ</t>
    </rPh>
    <rPh sb="42" eb="44">
      <t>トクテイ</t>
    </rPh>
    <rPh sb="44" eb="46">
      <t>ブモン</t>
    </rPh>
    <rPh sb="47" eb="48">
      <t>レツ</t>
    </rPh>
    <rPh sb="50" eb="52">
      <t>コウテン</t>
    </rPh>
    <rPh sb="53" eb="55">
      <t>スウチ</t>
    </rPh>
    <rPh sb="56" eb="57">
      <t>ジョ</t>
    </rPh>
    <rPh sb="60" eb="62">
      <t>ガイセイ</t>
    </rPh>
    <rPh sb="62" eb="63">
      <t>カ</t>
    </rPh>
    <rPh sb="65" eb="68">
      <t>ギャクギョウレツ</t>
    </rPh>
    <rPh sb="68" eb="70">
      <t>ケイスウ</t>
    </rPh>
    <rPh sb="72" eb="73">
      <t>ウシ</t>
    </rPh>
    <rPh sb="76" eb="78">
      <t>セイサン</t>
    </rPh>
    <rPh sb="78" eb="80">
      <t>カカク</t>
    </rPh>
    <rPh sb="81" eb="83">
      <t>ヘンカ</t>
    </rPh>
    <rPh sb="83" eb="84">
      <t>リツ</t>
    </rPh>
    <rPh sb="85" eb="86">
      <t>ジョウ</t>
    </rPh>
    <rPh sb="95" eb="97">
      <t>サンシュツ</t>
    </rPh>
    <phoneticPr fontId="3"/>
  </si>
  <si>
    <t>●特定の産業部門（県産品、移輸入品）の価格変化</t>
    <rPh sb="1" eb="3">
      <t>トクテイ</t>
    </rPh>
    <rPh sb="4" eb="6">
      <t>サンギョウ</t>
    </rPh>
    <rPh sb="6" eb="8">
      <t>ブモン</t>
    </rPh>
    <rPh sb="9" eb="10">
      <t>ケン</t>
    </rPh>
    <rPh sb="10" eb="12">
      <t>サンピン</t>
    </rPh>
    <rPh sb="13" eb="14">
      <t>イ</t>
    </rPh>
    <rPh sb="14" eb="16">
      <t>ユニュウ</t>
    </rPh>
    <rPh sb="16" eb="17">
      <t>ヒン</t>
    </rPh>
    <rPh sb="19" eb="21">
      <t>カカク</t>
    </rPh>
    <rPh sb="21" eb="23">
      <t>ヘンカ</t>
    </rPh>
    <phoneticPr fontId="4"/>
  </si>
  <si>
    <t>価格波及効果分析ツール①　特定の産業部門（県産品、移輸入品）の価格変化</t>
    <rPh sb="0" eb="2">
      <t>カカク</t>
    </rPh>
    <rPh sb="2" eb="4">
      <t>ハキュウ</t>
    </rPh>
    <rPh sb="4" eb="6">
      <t>コウカ</t>
    </rPh>
    <rPh sb="6" eb="8">
      <t>ブンセキ</t>
    </rPh>
    <rPh sb="13" eb="15">
      <t>トクテイ</t>
    </rPh>
    <rPh sb="16" eb="18">
      <t>サンギョウ</t>
    </rPh>
    <rPh sb="18" eb="20">
      <t>ブモン</t>
    </rPh>
    <rPh sb="21" eb="22">
      <t>ケン</t>
    </rPh>
    <rPh sb="22" eb="24">
      <t>サンピン</t>
    </rPh>
    <rPh sb="25" eb="26">
      <t>イ</t>
    </rPh>
    <rPh sb="26" eb="28">
      <t>ユニュウ</t>
    </rPh>
    <rPh sb="28" eb="29">
      <t>ヒン</t>
    </rPh>
    <rPh sb="31" eb="33">
      <t>カカク</t>
    </rPh>
    <rPh sb="33" eb="35">
      <t>ヘンカ</t>
    </rPh>
    <phoneticPr fontId="4"/>
  </si>
  <si>
    <t>原材料等の投入構造は変わらないもの（投入係数は一定）であると仮定します。</t>
    <phoneticPr fontId="4"/>
  </si>
  <si>
    <t>(1)</t>
    <phoneticPr fontId="4"/>
  </si>
  <si>
    <t>シャドウ・プライス（競争市場で成立すると期待される計算上の均衡価格、需要の変化は考慮しない）的な意味が濃く、現実の価格と異なります。</t>
    <phoneticPr fontId="4"/>
  </si>
  <si>
    <t>(2)</t>
    <phoneticPr fontId="4"/>
  </si>
  <si>
    <t>商品の価格変化率が投入・産出という産業部門間の取引を通じて他の商品の価格にどれだけの影響を与えるかを計算しようとする「コスト・プッシュ型（コスト転嫁型）」の価格波及を前提としています。</t>
    <phoneticPr fontId="4"/>
  </si>
  <si>
    <t>(3)</t>
    <phoneticPr fontId="4"/>
  </si>
  <si>
    <t>価格波及の計算が、計算値どおりの値のままで次々と波及し、途中で中断することなく最後まで続くと仮定して計算が行われます。</t>
    <phoneticPr fontId="4"/>
  </si>
  <si>
    <t>(4)</t>
    <phoneticPr fontId="4"/>
  </si>
  <si>
    <t>価格は市場の需給関係で決まることが多いことから、需要が旺盛で供給不足の時期には価格分析は適しません。</t>
    <phoneticPr fontId="4"/>
  </si>
  <si>
    <t>(5)</t>
    <phoneticPr fontId="4"/>
  </si>
  <si>
    <t>コスト・プッシュ型の価格波及ができる状態であっても、産業間取引の過程では、様々なクッションがあります。例えば、企業努力による生産性の向上や、取引先との関係を配慮した値上げの見送り、また、公共料金部門は認可料金なので計算どおりの価格波及がそれ以降の部門には及ばないなどの要因が存在し、波及を吸収する場合があります。</t>
    <phoneticPr fontId="4"/>
  </si>
  <si>
    <t>(6)</t>
    <phoneticPr fontId="4"/>
  </si>
  <si>
    <t>C</t>
    <phoneticPr fontId="7"/>
  </si>
  <si>
    <t>D=
  転置逆行列係数
×転置移輸入投入係数
×C</t>
    <rPh sb="5" eb="7">
      <t>テンチ</t>
    </rPh>
    <rPh sb="7" eb="10">
      <t>ギャクギョウレツ</t>
    </rPh>
    <rPh sb="10" eb="12">
      <t>ケイスウ</t>
    </rPh>
    <rPh sb="14" eb="16">
      <t>テンチ</t>
    </rPh>
    <rPh sb="16" eb="17">
      <t>イ</t>
    </rPh>
    <rPh sb="17" eb="19">
      <t>ユニュウ</t>
    </rPh>
    <rPh sb="19" eb="21">
      <t>トウニュウ</t>
    </rPh>
    <rPh sb="21" eb="23">
      <t>ケイスウ</t>
    </rPh>
    <phoneticPr fontId="4"/>
  </si>
  <si>
    <t>E=B+D</t>
    <phoneticPr fontId="4"/>
  </si>
  <si>
    <t>F</t>
    <phoneticPr fontId="4"/>
  </si>
  <si>
    <t>　このツールでは、生産価格や移輸入価格の上昇率（低下率）などが与えられた場合、各部門の生産価格の上昇率（低下率）がどのくらいになるかを求めることができます。
　粗付加価値率が変化する場合の価格波及効果については、価格波及効果分析ツール②をご利用ください。</t>
    <rPh sb="31" eb="32">
      <t>アタ</t>
    </rPh>
    <rPh sb="36" eb="38">
      <t>バアイ</t>
    </rPh>
    <rPh sb="39" eb="42">
      <t>カクブモン</t>
    </rPh>
    <rPh sb="43" eb="45">
      <t>セイサン</t>
    </rPh>
    <rPh sb="45" eb="47">
      <t>カカク</t>
    </rPh>
    <rPh sb="48" eb="50">
      <t>ジョウショウ</t>
    </rPh>
    <rPh sb="50" eb="51">
      <t>リツ</t>
    </rPh>
    <rPh sb="52" eb="55">
      <t>テイカリツ</t>
    </rPh>
    <rPh sb="67" eb="68">
      <t>モト</t>
    </rPh>
    <rPh sb="80" eb="81">
      <t>アラ</t>
    </rPh>
    <rPh sb="81" eb="83">
      <t>フカ</t>
    </rPh>
    <rPh sb="83" eb="85">
      <t>カチ</t>
    </rPh>
    <rPh sb="85" eb="86">
      <t>リツ</t>
    </rPh>
    <rPh sb="87" eb="89">
      <t>ヘンカ</t>
    </rPh>
    <rPh sb="91" eb="93">
      <t>バアイ</t>
    </rPh>
    <rPh sb="94" eb="96">
      <t>カカク</t>
    </rPh>
    <rPh sb="96" eb="98">
      <t>ハキュウ</t>
    </rPh>
    <rPh sb="98" eb="100">
      <t>コウカ</t>
    </rPh>
    <rPh sb="106" eb="108">
      <t>カカク</t>
    </rPh>
    <rPh sb="108" eb="110">
      <t>ハキュウ</t>
    </rPh>
    <rPh sb="110" eb="112">
      <t>コウカ</t>
    </rPh>
    <rPh sb="112" eb="114">
      <t>ブンセキ</t>
    </rPh>
    <rPh sb="120" eb="122">
      <t>リヨウ</t>
    </rPh>
    <phoneticPr fontId="4"/>
  </si>
  <si>
    <t>その他の製造工業製品</t>
    <phoneticPr fontId="4"/>
  </si>
  <si>
    <t>「県産品」の分析はしない</t>
    <phoneticPr fontId="4"/>
  </si>
  <si>
    <t>シャドウ・プライス（競争市場で成立すると期待される計算上の均衡価格、需要の変化は考慮しない）的な意味合いが強く、現実の価格と異なります。</t>
    <rPh sb="10" eb="12">
      <t>キョウソウ</t>
    </rPh>
    <rPh sb="12" eb="14">
      <t>シジョウ</t>
    </rPh>
    <rPh sb="15" eb="17">
      <t>セイリツ</t>
    </rPh>
    <rPh sb="20" eb="22">
      <t>キタイ</t>
    </rPh>
    <rPh sb="25" eb="28">
      <t>ケイサンジョウ</t>
    </rPh>
    <rPh sb="29" eb="31">
      <t>キンコウ</t>
    </rPh>
    <rPh sb="31" eb="33">
      <t>カカク</t>
    </rPh>
    <rPh sb="34" eb="36">
      <t>ジュヨウ</t>
    </rPh>
    <rPh sb="37" eb="39">
      <t>ヘンカ</t>
    </rPh>
    <rPh sb="40" eb="42">
      <t>コウリョ</t>
    </rPh>
    <rPh sb="46" eb="47">
      <t>テキ</t>
    </rPh>
    <rPh sb="48" eb="51">
      <t>イミア</t>
    </rPh>
    <rPh sb="53" eb="54">
      <t>ツヨ</t>
    </rPh>
    <rPh sb="56" eb="58">
      <t>ゲンジツ</t>
    </rPh>
    <rPh sb="59" eb="61">
      <t>カカク</t>
    </rPh>
    <rPh sb="62" eb="63">
      <t>コト</t>
    </rPh>
    <phoneticPr fontId="3"/>
  </si>
  <si>
    <t>〒870-8501　大分県大分市大手町3-1-1</t>
    <phoneticPr fontId="4"/>
  </si>
  <si>
    <t>(E×F)/Fの合計値</t>
    <rPh sb="8" eb="11">
      <t>ゴウケイチ</t>
    </rPh>
    <phoneticPr fontId="4"/>
  </si>
  <si>
    <t>価格波及効果の全部門平均＝</t>
    <rPh sb="0" eb="2">
      <t>カカク</t>
    </rPh>
    <rPh sb="2" eb="4">
      <t>ハキュウ</t>
    </rPh>
    <rPh sb="4" eb="6">
      <t>コウカ</t>
    </rPh>
    <rPh sb="7" eb="9">
      <t>ゼンブ</t>
    </rPh>
    <rPh sb="9" eb="10">
      <t>モン</t>
    </rPh>
    <rPh sb="10" eb="12">
      <t>ヘイキン</t>
    </rPh>
    <phoneticPr fontId="4"/>
  </si>
  <si>
    <t>（例）電気料金（県内の生産価格）が10％上昇した場合、他の産業部門の価格への波及効果</t>
    <rPh sb="1" eb="2">
      <t>レイ</t>
    </rPh>
    <rPh sb="3" eb="5">
      <t>デンキ</t>
    </rPh>
    <rPh sb="5" eb="7">
      <t>リョウキン</t>
    </rPh>
    <rPh sb="8" eb="10">
      <t>ケンナイ</t>
    </rPh>
    <rPh sb="11" eb="13">
      <t>セイサン</t>
    </rPh>
    <rPh sb="13" eb="15">
      <t>カカク</t>
    </rPh>
    <rPh sb="20" eb="22">
      <t>ジョウショウ</t>
    </rPh>
    <rPh sb="24" eb="26">
      <t>バアイ</t>
    </rPh>
    <rPh sb="27" eb="28">
      <t>ホカ</t>
    </rPh>
    <rPh sb="29" eb="31">
      <t>サンギョウ</t>
    </rPh>
    <rPh sb="31" eb="33">
      <t>ブモン</t>
    </rPh>
    <rPh sb="34" eb="36">
      <t>カカク</t>
    </rPh>
    <rPh sb="38" eb="40">
      <t>ハキュウ</t>
    </rPh>
    <rPh sb="40" eb="42">
      <t>コウカ</t>
    </rPh>
    <phoneticPr fontId="4"/>
  </si>
  <si>
    <t>平成27年（2015年）大分県産業連関表</t>
  </si>
  <si>
    <t>（参考）</t>
  </si>
  <si>
    <t>家計消費支出</t>
  </si>
  <si>
    <t>（参考）賃金・棒給</t>
  </si>
  <si>
    <t>平成27年（2015年）大分県産業連関表　価格波及効果分析ツール①</t>
    <rPh sb="4" eb="5">
      <t>ネン</t>
    </rPh>
    <rPh sb="10" eb="11">
      <t>ネン</t>
    </rPh>
    <rPh sb="12" eb="14">
      <t>オオイタ</t>
    </rPh>
    <rPh sb="14" eb="15">
      <t>ケン</t>
    </rPh>
    <rPh sb="15" eb="17">
      <t>サンギョウ</t>
    </rPh>
    <rPh sb="17" eb="19">
      <t>レンカン</t>
    </rPh>
    <rPh sb="19" eb="20">
      <t>ヒョウ</t>
    </rPh>
    <rPh sb="21" eb="23">
      <t>カカク</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</si>
  <si>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ある産業の価格変化が他の産業の価格にどの程度の影響を及ぼすか（価格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58" eb="160">
      <t>サンギョウ</t>
    </rPh>
    <rPh sb="161" eb="163">
      <t>カカク</t>
    </rPh>
    <rPh sb="163" eb="165">
      <t>ヘンカ</t>
    </rPh>
    <rPh sb="166" eb="167">
      <t>ホカ</t>
    </rPh>
    <rPh sb="168" eb="170">
      <t>サンギョウ</t>
    </rPh>
    <rPh sb="171" eb="173">
      <t>カカク</t>
    </rPh>
    <rPh sb="176" eb="178">
      <t>テイド</t>
    </rPh>
    <rPh sb="179" eb="181">
      <t>エイキョウ</t>
    </rPh>
    <rPh sb="182" eb="183">
      <t>オヨ</t>
    </rPh>
    <rPh sb="187" eb="189">
      <t>カカク</t>
    </rPh>
    <rPh sb="212" eb="214">
      <t>オオイタ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</si>
</sst>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0_ "/>
    <numFmt numFmtId="177" formatCode="#,##0_ "/>
    <numFmt numFmtId="178" formatCode="00"/>
    <numFmt numFmtId="179" formatCode="#,##0.00_ "/>
    <numFmt numFmtId="180" formatCode="#,##0.00000_ "/>
    <numFmt numFmtId="181" formatCode="#,##0.0_ "/>
    <numFmt numFmtId="182" formatCode="0.0_);[Red]\(0.0\)"/>
    <numFmt numFmtId="183" formatCode="0.00_);[Red]\(0.00\)"/>
  </numFmts>
  <fonts count="49">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color theme="1"/>
      <name val="游ゴシック"/>
      <family val="3"/>
      <charset val="128"/>
    </font>
    <font>
      <sz val="9"/>
      <color theme="1"/>
      <name val="HGゴシックM"/>
      <family val="3"/>
      <charset val="128"/>
    </font>
    <font>
      <b/>
      <sz val="16"/>
      <name val="游ゴシック"/>
      <family val="3"/>
      <charset val="128"/>
    </font>
    <font>
      <b/>
      <sz val="11"/>
      <name val="游ゴシック"/>
      <family val="3"/>
      <charset val="128"/>
    </font>
    <font>
      <b/>
      <sz val="11"/>
      <color theme="1"/>
      <name val="游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rgb="FFFFFF99"/>
        <bgColor indexed="64"/>
      </patternFill>
    </fill>
    <fill>
      <patternFill patternType="solid">
        <fgColor rgb="FF99FF99"/>
        <bgColor indexed="64"/>
      </patternFill>
    </fill>
  </fills>
  <borders count="4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36" applyNumberFormat="0" applyAlignment="0" applyProtection="0">
      <alignment vertical="center"/>
    </xf>
    <xf numFmtId="0" fontId="14" fillId="27" borderId="0" applyNumberFormat="0" applyBorder="0" applyAlignment="0" applyProtection="0">
      <alignment vertical="center"/>
    </xf>
    <xf numFmtId="0" fontId="10" fillId="28" borderId="37" applyNumberFormat="0" applyFont="0" applyAlignment="0" applyProtection="0">
      <alignment vertical="center"/>
    </xf>
    <xf numFmtId="0" fontId="15" fillId="0" borderId="38" applyNumberFormat="0" applyFill="0" applyAlignment="0" applyProtection="0">
      <alignment vertical="center"/>
    </xf>
    <xf numFmtId="0" fontId="16" fillId="29" borderId="0" applyNumberFormat="0" applyBorder="0" applyAlignment="0" applyProtection="0">
      <alignment vertical="center"/>
    </xf>
    <xf numFmtId="0" fontId="17" fillId="30" borderId="39" applyNumberFormat="0" applyAlignment="0" applyProtection="0">
      <alignment vertical="center"/>
    </xf>
    <xf numFmtId="0" fontId="18" fillId="0" borderId="0" applyNumberFormat="0" applyFill="0" applyBorder="0" applyAlignment="0" applyProtection="0">
      <alignment vertical="center"/>
    </xf>
    <xf numFmtId="0" fontId="19" fillId="0" borderId="40" applyNumberFormat="0" applyFill="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30" borderId="44" applyNumberFormat="0" applyAlignment="0" applyProtection="0">
      <alignment vertical="center"/>
    </xf>
    <xf numFmtId="0" fontId="24" fillId="0" borderId="0" applyNumberFormat="0" applyFill="0" applyBorder="0" applyAlignment="0" applyProtection="0">
      <alignment vertical="center"/>
    </xf>
    <xf numFmtId="0" fontId="25" fillId="31" borderId="39" applyNumberFormat="0" applyAlignment="0" applyProtection="0">
      <alignment vertical="center"/>
    </xf>
    <xf numFmtId="0" fontId="9" fillId="0" borderId="0">
      <alignment vertical="center"/>
    </xf>
    <xf numFmtId="0" fontId="6" fillId="0" borderId="0"/>
    <xf numFmtId="0" fontId="8" fillId="0" borderId="0"/>
    <xf numFmtId="0" fontId="26" fillId="32" borderId="0" applyNumberFormat="0" applyBorder="0" applyAlignment="0" applyProtection="0">
      <alignment vertical="center"/>
    </xf>
    <xf numFmtId="0" fontId="1" fillId="0" borderId="0">
      <alignment vertical="center"/>
    </xf>
    <xf numFmtId="9" fontId="10" fillId="0" borderId="0" applyFont="0" applyFill="0" applyBorder="0" applyAlignment="0" applyProtection="0">
      <alignment vertical="center"/>
    </xf>
  </cellStyleXfs>
  <cellXfs count="309">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0" fontId="0" fillId="0" borderId="0" xfId="0" applyFont="1">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5" xfId="0" applyFont="1" applyBorder="1">
      <alignment vertical="center"/>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8"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5"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5" fillId="0" borderId="3" xfId="42" applyNumberFormat="1" applyFont="1" applyFill="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8" fontId="0" fillId="0" borderId="16" xfId="0" applyNumberFormat="1" applyBorder="1" applyAlignment="1">
      <alignment horizontal="center" vertical="center" wrapText="1"/>
    </xf>
    <xf numFmtId="178" fontId="0" fillId="0" borderId="20" xfId="0" applyNumberFormat="1" applyBorder="1" applyAlignment="1">
      <alignment horizontal="center" vertical="center" wrapText="1"/>
    </xf>
    <xf numFmtId="178" fontId="0" fillId="0" borderId="17" xfId="0" applyNumberFormat="1" applyBorder="1" applyAlignment="1">
      <alignment horizontal="center" vertical="center" wrapText="1"/>
    </xf>
    <xf numFmtId="178" fontId="0" fillId="0" borderId="18" xfId="0" applyNumberFormat="1" applyBorder="1" applyAlignment="1">
      <alignment horizontal="center" vertical="center" wrapText="1"/>
    </xf>
    <xf numFmtId="178" fontId="0" fillId="0" borderId="16" xfId="0" applyNumberFormat="1" applyBorder="1" applyAlignment="1">
      <alignment horizontal="center" vertical="center"/>
    </xf>
    <xf numFmtId="178" fontId="0" fillId="0" borderId="9"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7" xfId="0" applyNumberFormat="1" applyBorder="1" applyAlignment="1">
      <alignment horizontal="center" vertical="center"/>
    </xf>
    <xf numFmtId="0" fontId="0" fillId="0" borderId="8" xfId="0" applyBorder="1">
      <alignment vertical="center"/>
    </xf>
    <xf numFmtId="0" fontId="0" fillId="0" borderId="0" xfId="0" applyBorder="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14" xfId="0" applyNumberFormat="1" applyFill="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28" fillId="0" borderId="0" xfId="43" applyNumberFormat="1" applyFont="1" applyAlignment="1">
      <alignment vertical="center"/>
    </xf>
    <xf numFmtId="177" fontId="29" fillId="0" borderId="0" xfId="0" applyNumberFormat="1" applyFont="1">
      <alignment vertical="center"/>
    </xf>
    <xf numFmtId="177" fontId="28" fillId="0" borderId="0" xfId="0" applyNumberFormat="1" applyFont="1" applyBorder="1" applyAlignment="1">
      <alignment vertical="center"/>
    </xf>
    <xf numFmtId="177" fontId="28" fillId="0" borderId="0" xfId="43" applyNumberFormat="1" applyFont="1" applyBorder="1" applyAlignment="1">
      <alignment vertical="center"/>
    </xf>
    <xf numFmtId="177" fontId="28" fillId="0" borderId="7" xfId="43" applyNumberFormat="1" applyFont="1" applyBorder="1" applyAlignment="1" applyProtection="1">
      <alignment vertical="center"/>
      <protection locked="0"/>
    </xf>
    <xf numFmtId="177" fontId="29"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16" xfId="0" applyNumberFormat="1" applyFill="1" applyBorder="1">
      <alignment vertical="center"/>
    </xf>
    <xf numFmtId="0" fontId="27" fillId="0" borderId="0" xfId="0" applyFont="1">
      <alignment vertical="center"/>
    </xf>
    <xf numFmtId="177" fontId="27" fillId="0" borderId="0" xfId="0" applyNumberFormat="1" applyFont="1">
      <alignment vertical="center"/>
    </xf>
    <xf numFmtId="0" fontId="30" fillId="0" borderId="0" xfId="0" applyFont="1" applyAlignment="1">
      <alignment vertical="top"/>
    </xf>
    <xf numFmtId="0" fontId="31" fillId="0" borderId="0" xfId="0" applyFont="1" applyAlignment="1">
      <alignment vertical="top"/>
    </xf>
    <xf numFmtId="0" fontId="30" fillId="0" borderId="28" xfId="0" applyFont="1" applyBorder="1" applyAlignment="1">
      <alignment vertical="top"/>
    </xf>
    <xf numFmtId="0" fontId="30" fillId="0" borderId="29" xfId="0" applyFont="1" applyBorder="1" applyAlignment="1">
      <alignment vertical="top"/>
    </xf>
    <xf numFmtId="0" fontId="30" fillId="0" borderId="30" xfId="0" applyFont="1" applyBorder="1" applyAlignment="1">
      <alignment vertical="top"/>
    </xf>
    <xf numFmtId="0" fontId="30" fillId="0" borderId="31" xfId="0" applyFont="1" applyBorder="1" applyAlignment="1">
      <alignment vertical="top"/>
    </xf>
    <xf numFmtId="0" fontId="30" fillId="0" borderId="0" xfId="0" applyFont="1" applyBorder="1" applyAlignment="1">
      <alignment vertical="top"/>
    </xf>
    <xf numFmtId="0" fontId="30" fillId="0" borderId="32" xfId="0" applyFont="1" applyBorder="1" applyAlignment="1">
      <alignment vertical="top"/>
    </xf>
    <xf numFmtId="0" fontId="30" fillId="0" borderId="33" xfId="0" applyFont="1" applyBorder="1" applyAlignment="1">
      <alignment vertical="top"/>
    </xf>
    <xf numFmtId="0" fontId="30" fillId="0" borderId="34" xfId="0" applyFont="1" applyBorder="1" applyAlignment="1">
      <alignment vertical="top"/>
    </xf>
    <xf numFmtId="0" fontId="30" fillId="0" borderId="35"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0" fontId="0" fillId="0" borderId="0" xfId="0" applyBorder="1" applyAlignment="1">
      <alignment vertical="center"/>
    </xf>
    <xf numFmtId="0" fontId="11" fillId="0" borderId="0" xfId="0" applyFont="1" applyAlignment="1">
      <alignment horizontal="left" vertical="center"/>
    </xf>
    <xf numFmtId="0" fontId="11" fillId="0" borderId="0" xfId="0" applyFont="1">
      <alignment vertical="center"/>
    </xf>
    <xf numFmtId="180" fontId="0" fillId="0" borderId="0" xfId="0" applyNumberFormat="1">
      <alignment vertical="center"/>
    </xf>
    <xf numFmtId="0" fontId="30" fillId="0" borderId="0" xfId="0" applyFont="1" applyAlignment="1">
      <alignment horizontal="left" vertical="top" wrapText="1"/>
    </xf>
    <xf numFmtId="0" fontId="33" fillId="0" borderId="0" xfId="0" applyFont="1" applyAlignment="1">
      <alignment vertical="top"/>
    </xf>
    <xf numFmtId="0" fontId="0" fillId="0" borderId="14" xfId="0" applyNumberFormat="1" applyBorder="1">
      <alignment vertical="center"/>
    </xf>
    <xf numFmtId="176" fontId="0" fillId="35" borderId="16" xfId="0" applyNumberFormat="1" applyFill="1" applyBorder="1">
      <alignment vertical="center"/>
    </xf>
    <xf numFmtId="176" fontId="0" fillId="35" borderId="20" xfId="0" applyNumberFormat="1" applyFill="1" applyBorder="1">
      <alignment vertical="center"/>
    </xf>
    <xf numFmtId="176" fontId="0" fillId="35" borderId="17" xfId="0" applyNumberFormat="1" applyFill="1" applyBorder="1">
      <alignment vertical="center"/>
    </xf>
    <xf numFmtId="176" fontId="0" fillId="35" borderId="9" xfId="0" applyNumberFormat="1" applyFill="1" applyBorder="1">
      <alignment vertical="center"/>
    </xf>
    <xf numFmtId="176" fontId="0" fillId="35" borderId="0" xfId="0" applyNumberFormat="1" applyFill="1" applyBorder="1">
      <alignment vertical="center"/>
    </xf>
    <xf numFmtId="176" fontId="0" fillId="35" borderId="1" xfId="0" applyNumberFormat="1" applyFill="1" applyBorder="1">
      <alignment vertical="center"/>
    </xf>
    <xf numFmtId="176" fontId="0" fillId="35" borderId="12" xfId="0" applyNumberFormat="1" applyFill="1" applyBorder="1">
      <alignment vertical="center"/>
    </xf>
    <xf numFmtId="176" fontId="0" fillId="35" borderId="13" xfId="0" applyNumberFormat="1" applyFill="1" applyBorder="1">
      <alignment vertical="center"/>
    </xf>
    <xf numFmtId="176" fontId="0" fillId="35" borderId="21" xfId="0" applyNumberFormat="1" applyFill="1" applyBorder="1">
      <alignment vertical="center"/>
    </xf>
    <xf numFmtId="176" fontId="0" fillId="35" borderId="14" xfId="0" applyNumberFormat="1" applyFill="1" applyBorder="1">
      <alignment vertical="center"/>
    </xf>
    <xf numFmtId="176" fontId="0" fillId="35" borderId="15" xfId="0" applyNumberFormat="1" applyFill="1" applyBorder="1">
      <alignment vertical="center"/>
    </xf>
    <xf numFmtId="176" fontId="0" fillId="35" borderId="19" xfId="0" applyNumberFormat="1" applyFill="1" applyBorder="1">
      <alignment vertical="center"/>
    </xf>
    <xf numFmtId="0" fontId="30" fillId="35" borderId="0" xfId="0" applyFont="1" applyFill="1" applyAlignment="1">
      <alignment vertical="top"/>
    </xf>
    <xf numFmtId="0" fontId="34" fillId="35" borderId="0" xfId="0" applyFont="1" applyFill="1" applyAlignment="1">
      <alignment vertical="top"/>
    </xf>
    <xf numFmtId="0" fontId="37" fillId="0" borderId="0" xfId="0" applyFont="1" applyAlignment="1">
      <alignment vertical="top"/>
    </xf>
    <xf numFmtId="0" fontId="38" fillId="0" borderId="0" xfId="0" applyFont="1" applyAlignment="1">
      <alignment vertical="top"/>
    </xf>
    <xf numFmtId="0" fontId="36" fillId="0" borderId="0" xfId="0" applyFont="1" applyAlignment="1">
      <alignment vertical="top" wrapText="1"/>
    </xf>
    <xf numFmtId="0" fontId="39" fillId="0" borderId="0" xfId="0" applyFont="1" applyAlignment="1">
      <alignment vertical="top"/>
    </xf>
    <xf numFmtId="0" fontId="36" fillId="0" borderId="0" xfId="0" applyFont="1" applyAlignment="1">
      <alignment vertical="top"/>
    </xf>
    <xf numFmtId="0" fontId="40" fillId="0" borderId="0" xfId="0" applyFont="1" applyAlignment="1">
      <alignment vertical="top" wrapText="1"/>
    </xf>
    <xf numFmtId="0" fontId="30" fillId="35" borderId="0" xfId="0" applyFont="1" applyFill="1" applyAlignment="1">
      <alignment vertical="center"/>
    </xf>
    <xf numFmtId="0" fontId="30" fillId="0" borderId="0" xfId="0" applyFont="1" applyAlignment="1">
      <alignment vertical="center"/>
    </xf>
    <xf numFmtId="0" fontId="34" fillId="35" borderId="0" xfId="0" applyFont="1" applyFill="1" applyAlignment="1">
      <alignment vertical="center"/>
    </xf>
    <xf numFmtId="0" fontId="35" fillId="35" borderId="0" xfId="0" applyFont="1" applyFill="1" applyAlignment="1">
      <alignment vertical="center"/>
    </xf>
    <xf numFmtId="0" fontId="41" fillId="0" borderId="0" xfId="0" applyNumberFormat="1" applyFont="1">
      <alignment vertical="center"/>
    </xf>
    <xf numFmtId="0" fontId="43" fillId="0" borderId="0" xfId="0" applyFont="1" applyAlignment="1">
      <alignment vertical="top"/>
    </xf>
    <xf numFmtId="0" fontId="0" fillId="0" borderId="0" xfId="0" applyFill="1" applyBorder="1" applyAlignment="1" applyProtection="1">
      <alignment horizontal="center" vertical="center"/>
    </xf>
    <xf numFmtId="0" fontId="0" fillId="0" borderId="0" xfId="0" applyAlignment="1" applyProtection="1">
      <alignment horizontal="center" vertical="center"/>
    </xf>
    <xf numFmtId="0" fontId="44" fillId="0" borderId="0" xfId="0" applyFont="1">
      <alignment vertical="center"/>
    </xf>
    <xf numFmtId="0" fontId="44" fillId="0" borderId="0" xfId="0" applyFont="1" applyBorder="1" applyAlignment="1">
      <alignment vertical="center"/>
    </xf>
    <xf numFmtId="181" fontId="0" fillId="0" borderId="18" xfId="0" applyNumberFormat="1" applyBorder="1">
      <alignment vertical="center"/>
    </xf>
    <xf numFmtId="181" fontId="0" fillId="0" borderId="2" xfId="0" applyNumberFormat="1" applyBorder="1">
      <alignment vertical="center"/>
    </xf>
    <xf numFmtId="181" fontId="0" fillId="0" borderId="6" xfId="0" applyNumberFormat="1" applyBorder="1">
      <alignment vertical="center"/>
    </xf>
    <xf numFmtId="181" fontId="0" fillId="34" borderId="2" xfId="0" applyNumberFormat="1" applyFill="1" applyBorder="1" applyProtection="1">
      <alignment vertical="center"/>
      <protection locked="0"/>
    </xf>
    <xf numFmtId="181" fontId="0" fillId="34" borderId="4" xfId="0" applyNumberFormat="1" applyFill="1" applyBorder="1" applyProtection="1">
      <alignment vertical="center"/>
      <protection locked="0"/>
    </xf>
    <xf numFmtId="181" fontId="0" fillId="34" borderId="5" xfId="0" applyNumberFormat="1" applyFill="1" applyBorder="1" applyProtection="1">
      <alignment vertical="center"/>
      <protection locked="0"/>
    </xf>
    <xf numFmtId="181" fontId="0" fillId="34" borderId="3" xfId="0" applyNumberFormat="1" applyFill="1" applyBorder="1" applyProtection="1">
      <alignment vertical="center"/>
      <protection locked="0"/>
    </xf>
    <xf numFmtId="181" fontId="0" fillId="0" borderId="18" xfId="0" applyNumberFormat="1" applyFont="1" applyBorder="1">
      <alignment vertical="center"/>
    </xf>
    <xf numFmtId="181" fontId="0" fillId="0" borderId="2" xfId="0" applyNumberFormat="1" applyFont="1" applyBorder="1">
      <alignment vertical="center"/>
    </xf>
    <xf numFmtId="181" fontId="0" fillId="0" borderId="4" xfId="0" applyNumberFormat="1" applyFont="1" applyBorder="1">
      <alignment vertical="center"/>
    </xf>
    <xf numFmtId="181" fontId="0" fillId="0" borderId="5" xfId="0" applyNumberFormat="1" applyFont="1" applyBorder="1">
      <alignment vertical="center"/>
    </xf>
    <xf numFmtId="181" fontId="0" fillId="0" borderId="6" xfId="0" applyNumberFormat="1" applyFont="1" applyBorder="1">
      <alignment vertical="center"/>
    </xf>
    <xf numFmtId="177" fontId="0" fillId="0" borderId="6" xfId="0" applyNumberFormat="1" applyFont="1" applyBorder="1">
      <alignment vertical="center"/>
    </xf>
    <xf numFmtId="0" fontId="36" fillId="0" borderId="0" xfId="0" applyFont="1" applyAlignment="1">
      <alignment vertical="top" wrapText="1"/>
    </xf>
    <xf numFmtId="181" fontId="0" fillId="0" borderId="23" xfId="0" applyNumberFormat="1" applyBorder="1">
      <alignment vertical="center"/>
    </xf>
    <xf numFmtId="181" fontId="0" fillId="0" borderId="26" xfId="0" applyNumberFormat="1" applyBorder="1">
      <alignment vertical="center"/>
    </xf>
    <xf numFmtId="181" fontId="0" fillId="0" borderId="4" xfId="0" applyNumberFormat="1" applyBorder="1">
      <alignment vertical="center"/>
    </xf>
    <xf numFmtId="181" fontId="0" fillId="0" borderId="27" xfId="0" applyNumberFormat="1" applyBorder="1">
      <alignment vertical="center"/>
    </xf>
    <xf numFmtId="181" fontId="0" fillId="0" borderId="5" xfId="0" applyNumberFormat="1" applyBorder="1">
      <alignment vertical="center"/>
    </xf>
    <xf numFmtId="181" fontId="0" fillId="0" borderId="24" xfId="0" applyNumberFormat="1" applyBorder="1">
      <alignment vertical="center"/>
    </xf>
    <xf numFmtId="181" fontId="0" fillId="0" borderId="25" xfId="0" applyNumberFormat="1" applyBorder="1">
      <alignment vertical="center"/>
    </xf>
    <xf numFmtId="177" fontId="0" fillId="0" borderId="1" xfId="0" applyNumberFormat="1" applyFill="1" applyBorder="1">
      <alignment vertical="center"/>
    </xf>
    <xf numFmtId="179" fontId="0" fillId="0" borderId="18" xfId="0" applyNumberFormat="1" applyBorder="1">
      <alignment vertical="center"/>
    </xf>
    <xf numFmtId="179" fontId="0" fillId="0" borderId="2" xfId="0" applyNumberFormat="1" applyBorder="1">
      <alignment vertical="center"/>
    </xf>
    <xf numFmtId="179" fontId="0" fillId="0" borderId="4" xfId="0" applyNumberFormat="1" applyBorder="1">
      <alignment vertical="center"/>
    </xf>
    <xf numFmtId="179" fontId="0" fillId="0" borderId="5" xfId="0" applyNumberFormat="1" applyBorder="1">
      <alignment vertical="center"/>
    </xf>
    <xf numFmtId="179" fontId="0" fillId="0" borderId="6" xfId="0" applyNumberFormat="1" applyBorder="1">
      <alignment vertical="center"/>
    </xf>
    <xf numFmtId="177" fontId="5" fillId="0" borderId="3" xfId="42" applyNumberFormat="1" applyFont="1" applyFill="1" applyBorder="1" applyAlignment="1">
      <alignment horizontal="left" vertical="center" wrapText="1"/>
    </xf>
    <xf numFmtId="0" fontId="36" fillId="0" borderId="0" xfId="0" applyFont="1" applyAlignment="1">
      <alignment vertical="top" wrapText="1"/>
    </xf>
    <xf numFmtId="177" fontId="0" fillId="33" borderId="18" xfId="0" applyNumberFormat="1" applyFill="1" applyBorder="1" applyAlignment="1">
      <alignment horizontal="center" vertical="center" wrapText="1"/>
    </xf>
    <xf numFmtId="0" fontId="0" fillId="0" borderId="6" xfId="0" applyBorder="1" applyAlignment="1">
      <alignment horizontal="center" vertical="center"/>
    </xf>
    <xf numFmtId="0" fontId="0" fillId="0" borderId="6" xfId="0" applyBorder="1">
      <alignment vertical="center"/>
    </xf>
    <xf numFmtId="182" fontId="0" fillId="0" borderId="6" xfId="0" applyNumberFormat="1" applyBorder="1">
      <alignment vertical="center"/>
    </xf>
    <xf numFmtId="177" fontId="0" fillId="0" borderId="3" xfId="0" applyNumberFormat="1" applyFont="1" applyBorder="1" applyAlignment="1">
      <alignment horizontal="center" vertical="center"/>
    </xf>
    <xf numFmtId="181" fontId="0" fillId="0" borderId="9" xfId="0" applyNumberFormat="1" applyBorder="1">
      <alignment vertical="center"/>
    </xf>
    <xf numFmtId="181" fontId="0" fillId="0" borderId="10" xfId="0" applyNumberFormat="1" applyBorder="1">
      <alignment vertical="center"/>
    </xf>
    <xf numFmtId="181" fontId="0" fillId="0" borderId="12" xfId="0" applyNumberFormat="1" applyBorder="1">
      <alignment vertical="center"/>
    </xf>
    <xf numFmtId="181" fontId="0" fillId="0" borderId="7" xfId="0" applyNumberFormat="1" applyBorder="1">
      <alignment vertical="center"/>
    </xf>
    <xf numFmtId="177" fontId="0" fillId="0" borderId="15" xfId="0" applyNumberFormat="1" applyFill="1" applyBorder="1">
      <alignment vertical="center"/>
    </xf>
    <xf numFmtId="177" fontId="0" fillId="33" borderId="2" xfId="0" applyNumberFormat="1" applyFill="1" applyBorder="1" applyAlignment="1">
      <alignment vertical="center" wrapText="1"/>
    </xf>
    <xf numFmtId="177" fontId="0" fillId="33" borderId="3" xfId="0" applyNumberFormat="1" applyFill="1" applyBorder="1" applyAlignment="1">
      <alignment vertical="center" wrapText="1"/>
    </xf>
    <xf numFmtId="177" fontId="46" fillId="0" borderId="0" xfId="43" applyNumberFormat="1" applyFont="1" applyAlignment="1">
      <alignment vertical="center"/>
    </xf>
    <xf numFmtId="177" fontId="47" fillId="0" borderId="0" xfId="43" applyNumberFormat="1" applyFont="1" applyBorder="1" applyAlignment="1">
      <alignment vertical="center"/>
    </xf>
    <xf numFmtId="177" fontId="48" fillId="0" borderId="0" xfId="0" applyNumberFormat="1" applyFont="1">
      <alignment vertical="center"/>
    </xf>
    <xf numFmtId="177" fontId="0" fillId="0" borderId="14" xfId="0" applyNumberFormat="1" applyFont="1" applyBorder="1" applyAlignment="1">
      <alignment horizontal="center" vertical="center"/>
    </xf>
    <xf numFmtId="177" fontId="0" fillId="0" borderId="2" xfId="0" applyNumberFormat="1" applyFont="1" applyBorder="1">
      <alignment vertical="center"/>
    </xf>
    <xf numFmtId="177" fontId="0" fillId="0" borderId="3" xfId="0" applyNumberFormat="1" applyFont="1" applyBorder="1">
      <alignment vertical="center"/>
    </xf>
    <xf numFmtId="177" fontId="0" fillId="0" borderId="16" xfId="0" applyNumberFormat="1" applyFont="1" applyBorder="1">
      <alignment vertical="center"/>
    </xf>
    <xf numFmtId="177" fontId="0" fillId="0" borderId="18" xfId="0" applyNumberFormat="1" applyFont="1" applyBorder="1">
      <alignment vertical="center"/>
    </xf>
    <xf numFmtId="183" fontId="0" fillId="33" borderId="6" xfId="46" applyNumberFormat="1" applyFont="1" applyFill="1" applyBorder="1">
      <alignment vertical="center"/>
    </xf>
    <xf numFmtId="179" fontId="0" fillId="33" borderId="16" xfId="0" applyNumberFormat="1" applyFont="1" applyFill="1" applyBorder="1">
      <alignment vertical="center"/>
    </xf>
    <xf numFmtId="181" fontId="0" fillId="33" borderId="18" xfId="0" applyNumberFormat="1" applyFont="1" applyFill="1" applyBorder="1">
      <alignment vertical="center"/>
    </xf>
    <xf numFmtId="179" fontId="0" fillId="33" borderId="9" xfId="0" applyNumberFormat="1" applyFont="1" applyFill="1" applyBorder="1">
      <alignment vertical="center"/>
    </xf>
    <xf numFmtId="179" fontId="0" fillId="33" borderId="2" xfId="0" applyNumberFormat="1" applyFont="1" applyFill="1" applyBorder="1">
      <alignment vertical="center"/>
    </xf>
    <xf numFmtId="179" fontId="0" fillId="33" borderId="4" xfId="0" applyNumberFormat="1" applyFont="1" applyFill="1" applyBorder="1">
      <alignment vertical="center"/>
    </xf>
    <xf numFmtId="179" fontId="0" fillId="33" borderId="5" xfId="0" applyNumberFormat="1" applyFont="1" applyFill="1" applyBorder="1">
      <alignment vertical="center"/>
    </xf>
    <xf numFmtId="179" fontId="0" fillId="33" borderId="7" xfId="0" applyNumberFormat="1" applyFont="1" applyFill="1" applyBorder="1">
      <alignment vertical="center"/>
    </xf>
    <xf numFmtId="181" fontId="0" fillId="33" borderId="6" xfId="0" applyNumberFormat="1" applyFont="1" applyFill="1" applyBorder="1">
      <alignment vertical="center"/>
    </xf>
    <xf numFmtId="179" fontId="0" fillId="33" borderId="18" xfId="0" applyNumberFormat="1" applyFont="1" applyFill="1" applyBorder="1">
      <alignment vertical="center"/>
    </xf>
    <xf numFmtId="179" fontId="0" fillId="33" borderId="6" xfId="0" applyNumberFormat="1" applyFont="1" applyFill="1" applyBorder="1">
      <alignment vertical="center"/>
    </xf>
    <xf numFmtId="181" fontId="0" fillId="34" borderId="18" xfId="0" applyNumberFormat="1" applyFont="1" applyFill="1" applyBorder="1">
      <alignment vertical="center"/>
    </xf>
    <xf numFmtId="181" fontId="0" fillId="34" borderId="2" xfId="0" applyNumberFormat="1" applyFont="1" applyFill="1" applyBorder="1">
      <alignment vertical="center"/>
    </xf>
    <xf numFmtId="181" fontId="0" fillId="34" borderId="4" xfId="0" applyNumberFormat="1" applyFont="1" applyFill="1" applyBorder="1">
      <alignment vertical="center"/>
    </xf>
    <xf numFmtId="181" fontId="0" fillId="34" borderId="5" xfId="0" applyNumberFormat="1" applyFont="1" applyFill="1" applyBorder="1">
      <alignment vertical="center"/>
    </xf>
    <xf numFmtId="181" fontId="0" fillId="34" borderId="6" xfId="0" applyNumberFormat="1" applyFont="1" applyFill="1" applyBorder="1">
      <alignment vertical="center"/>
    </xf>
    <xf numFmtId="179" fontId="0" fillId="33" borderId="6" xfId="0" applyNumberFormat="1" applyFill="1" applyBorder="1">
      <alignment vertical="center"/>
    </xf>
    <xf numFmtId="182" fontId="0" fillId="34" borderId="18" xfId="0" applyNumberFormat="1" applyFill="1" applyBorder="1" applyProtection="1">
      <alignment vertical="center"/>
      <protection locked="0"/>
    </xf>
    <xf numFmtId="182" fontId="0" fillId="34" borderId="2" xfId="0" applyNumberFormat="1" applyFill="1" applyBorder="1" applyProtection="1">
      <alignment vertical="center"/>
      <protection locked="0"/>
    </xf>
    <xf numFmtId="182" fontId="0" fillId="34" borderId="4" xfId="0" applyNumberFormat="1" applyFill="1" applyBorder="1" applyProtection="1">
      <alignment vertical="center"/>
      <protection locked="0"/>
    </xf>
    <xf numFmtId="182" fontId="0" fillId="34" borderId="5" xfId="0" applyNumberFormat="1" applyFill="1" applyBorder="1" applyProtection="1">
      <alignment vertical="center"/>
      <protection locked="0"/>
    </xf>
    <xf numFmtId="182" fontId="0" fillId="34" borderId="45" xfId="0" applyNumberFormat="1" applyFill="1" applyBorder="1" applyProtection="1">
      <alignment vertical="center"/>
      <protection locked="0"/>
    </xf>
    <xf numFmtId="179" fontId="0" fillId="0" borderId="9" xfId="0" applyNumberFormat="1" applyBorder="1">
      <alignment vertical="center"/>
    </xf>
    <xf numFmtId="179" fontId="0" fillId="0" borderId="10" xfId="0" applyNumberFormat="1" applyBorder="1">
      <alignment vertical="center"/>
    </xf>
    <xf numFmtId="179" fontId="0" fillId="0" borderId="12" xfId="0" applyNumberFormat="1" applyBorder="1">
      <alignment vertical="center"/>
    </xf>
    <xf numFmtId="179" fontId="0" fillId="0" borderId="7" xfId="0" applyNumberFormat="1" applyBorder="1">
      <alignment vertical="center"/>
    </xf>
    <xf numFmtId="49" fontId="29" fillId="0" borderId="0" xfId="0" applyNumberFormat="1" applyFont="1" applyAlignment="1">
      <alignment horizontal="center" vertical="top"/>
    </xf>
    <xf numFmtId="0" fontId="0" fillId="34" borderId="18" xfId="0" applyFont="1" applyFill="1" applyBorder="1" applyProtection="1">
      <alignment vertical="center"/>
      <protection locked="0"/>
    </xf>
    <xf numFmtId="0" fontId="0" fillId="34" borderId="2" xfId="0" applyFont="1" applyFill="1" applyBorder="1" applyProtection="1">
      <alignment vertical="center"/>
      <protection locked="0"/>
    </xf>
    <xf numFmtId="0" fontId="0" fillId="34" borderId="4" xfId="0" applyFont="1" applyFill="1" applyBorder="1" applyProtection="1">
      <alignment vertical="center"/>
      <protection locked="0"/>
    </xf>
    <xf numFmtId="0" fontId="0" fillId="34" borderId="5" xfId="0" applyFont="1" applyFill="1" applyBorder="1" applyProtection="1">
      <alignment vertical="center"/>
      <protection locked="0"/>
    </xf>
    <xf numFmtId="0" fontId="0" fillId="34" borderId="3" xfId="0" applyFont="1" applyFill="1" applyBorder="1" applyProtection="1">
      <alignment vertical="center"/>
      <protection locked="0"/>
    </xf>
    <xf numFmtId="177" fontId="0" fillId="0" borderId="6" xfId="0" applyNumberFormat="1" applyFont="1" applyBorder="1" applyAlignment="1" applyProtection="1">
      <alignment horizontal="center" vertical="center"/>
      <protection locked="0"/>
    </xf>
    <xf numFmtId="0" fontId="0" fillId="0" borderId="16" xfId="0" applyBorder="1">
      <alignment vertical="center"/>
    </xf>
    <xf numFmtId="0" fontId="0" fillId="0" borderId="20" xfId="0" applyBorder="1">
      <alignment vertical="center"/>
    </xf>
    <xf numFmtId="0" fontId="0" fillId="0" borderId="17" xfId="0" applyBorder="1">
      <alignment vertical="center"/>
    </xf>
    <xf numFmtId="0" fontId="0" fillId="0" borderId="9" xfId="0" applyBorder="1">
      <alignment vertical="center"/>
    </xf>
    <xf numFmtId="0" fontId="38" fillId="0" borderId="0" xfId="0" applyFont="1" applyBorder="1">
      <alignment vertical="center"/>
    </xf>
    <xf numFmtId="0" fontId="0" fillId="0" borderId="1" xfId="0" applyBorder="1">
      <alignment vertical="center"/>
    </xf>
    <xf numFmtId="0" fontId="0" fillId="0" borderId="14" xfId="0" applyBorder="1">
      <alignment vertical="center"/>
    </xf>
    <xf numFmtId="0" fontId="0" fillId="0" borderId="15" xfId="0" applyBorder="1">
      <alignment vertical="center"/>
    </xf>
    <xf numFmtId="0" fontId="0" fillId="0" borderId="19" xfId="0" applyBorder="1">
      <alignment vertical="center"/>
    </xf>
    <xf numFmtId="181" fontId="0" fillId="33" borderId="2" xfId="0" applyNumberFormat="1" applyFont="1" applyFill="1" applyBorder="1">
      <alignment vertical="center"/>
    </xf>
    <xf numFmtId="181" fontId="0" fillId="33" borderId="4" xfId="0" applyNumberFormat="1" applyFont="1" applyFill="1" applyBorder="1">
      <alignment vertical="center"/>
    </xf>
    <xf numFmtId="181" fontId="0" fillId="33" borderId="5" xfId="0" applyNumberFormat="1" applyFont="1" applyFill="1" applyBorder="1">
      <alignment vertical="center"/>
    </xf>
    <xf numFmtId="181" fontId="0" fillId="33" borderId="45" xfId="0" applyNumberFormat="1" applyFont="1" applyFill="1" applyBorder="1">
      <alignment vertical="center"/>
    </xf>
    <xf numFmtId="0" fontId="36" fillId="0" borderId="0" xfId="0" applyFont="1" applyAlignment="1">
      <alignment vertical="top" wrapText="1"/>
    </xf>
    <xf numFmtId="0" fontId="36" fillId="0" borderId="0" xfId="0" applyFont="1" applyAlignment="1">
      <alignment horizontal="left" vertical="top" wrapText="1"/>
    </xf>
    <xf numFmtId="0" fontId="43" fillId="0" borderId="0" xfId="0" applyFont="1" applyAlignment="1">
      <alignment horizontal="left" vertical="top" wrapText="1"/>
    </xf>
    <xf numFmtId="0" fontId="40" fillId="0" borderId="0" xfId="0" applyFont="1" applyAlignment="1">
      <alignment horizontal="left" vertical="top" wrapText="1"/>
    </xf>
    <xf numFmtId="0" fontId="36" fillId="0" borderId="0" xfId="0" applyFont="1" applyAlignment="1">
      <alignment horizontal="left" vertical="center" wrapText="1"/>
    </xf>
    <xf numFmtId="0" fontId="42" fillId="0" borderId="0" xfId="0" applyFont="1" applyAlignment="1">
      <alignment horizontal="left" vertical="center"/>
    </xf>
    <xf numFmtId="0" fontId="0" fillId="0" borderId="16" xfId="0"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45" fillId="0" borderId="7" xfId="0" applyFont="1" applyBorder="1" applyAlignment="1">
      <alignment horizontal="center" vertical="center"/>
    </xf>
    <xf numFmtId="0" fontId="45" fillId="0" borderId="22" xfId="0" applyFont="1" applyBorder="1" applyAlignment="1">
      <alignment horizontal="center" vertical="center"/>
    </xf>
    <xf numFmtId="0" fontId="0" fillId="34" borderId="7" xfId="0" applyFill="1" applyBorder="1" applyAlignment="1" applyProtection="1">
      <alignment horizontal="left" vertical="center" wrapText="1"/>
      <protection locked="0"/>
    </xf>
    <xf numFmtId="0" fontId="0" fillId="34" borderId="8" xfId="0" applyFill="1" applyBorder="1" applyAlignment="1" applyProtection="1">
      <alignment horizontal="left" vertical="center" wrapText="1"/>
      <protection locked="0"/>
    </xf>
    <xf numFmtId="0" fontId="0" fillId="34" borderId="22" xfId="0" applyFill="1" applyBorder="1" applyAlignment="1" applyProtection="1">
      <alignment horizontal="left" vertical="center" wrapText="1"/>
      <protection locked="0"/>
    </xf>
    <xf numFmtId="177" fontId="29" fillId="0" borderId="0" xfId="0" applyNumberFormat="1" applyFont="1" applyAlignment="1">
      <alignment horizontal="left" vertical="top" wrapText="1"/>
    </xf>
    <xf numFmtId="177" fontId="28" fillId="0" borderId="15" xfId="43" applyNumberFormat="1" applyFont="1" applyBorder="1" applyAlignment="1">
      <alignment horizontal="left" vertical="center" wrapText="1"/>
    </xf>
    <xf numFmtId="177" fontId="0" fillId="33" borderId="7" xfId="0" applyNumberFormat="1" applyFill="1" applyBorder="1" applyAlignment="1">
      <alignment horizontal="center" vertical="center" wrapText="1"/>
    </xf>
    <xf numFmtId="177" fontId="0" fillId="33" borderId="22" xfId="0" applyNumberFormat="1" applyFill="1" applyBorder="1" applyAlignment="1">
      <alignment horizontal="center" vertical="center" wrapText="1"/>
    </xf>
    <xf numFmtId="177" fontId="29" fillId="0" borderId="0" xfId="0" applyNumberFormat="1" applyFont="1" applyAlignment="1">
      <alignment horizontal="left" vertical="top"/>
    </xf>
    <xf numFmtId="177" fontId="29" fillId="0" borderId="0" xfId="0" applyNumberFormat="1" applyFont="1" applyAlignment="1">
      <alignment vertical="top" wrapText="1"/>
    </xf>
    <xf numFmtId="177" fontId="0" fillId="34" borderId="16" xfId="0" applyNumberFormat="1" applyFill="1" applyBorder="1" applyAlignment="1">
      <alignment horizontal="center" vertical="center" wrapText="1"/>
    </xf>
    <xf numFmtId="177" fontId="0" fillId="34" borderId="17" xfId="0" applyNumberFormat="1" applyFill="1" applyBorder="1" applyAlignment="1">
      <alignment horizontal="center" vertical="center" wrapText="1"/>
    </xf>
    <xf numFmtId="177" fontId="0" fillId="34" borderId="9" xfId="0" applyNumberFormat="1" applyFill="1" applyBorder="1" applyAlignment="1">
      <alignment horizontal="center" vertical="center" wrapText="1"/>
    </xf>
    <xf numFmtId="177" fontId="0" fillId="34" borderId="1" xfId="0" applyNumberFormat="1" applyFill="1" applyBorder="1" applyAlignment="1">
      <alignment horizontal="center" vertical="center" wrapText="1"/>
    </xf>
    <xf numFmtId="177" fontId="0" fillId="34" borderId="16" xfId="0" applyNumberFormat="1" applyFill="1" applyBorder="1" applyAlignment="1">
      <alignment horizontal="center" vertical="center"/>
    </xf>
    <xf numFmtId="177" fontId="0" fillId="34" borderId="14" xfId="0" applyNumberFormat="1" applyFill="1" applyBorder="1" applyAlignment="1">
      <alignment horizontal="center" vertical="center"/>
    </xf>
    <xf numFmtId="177" fontId="0" fillId="34" borderId="18" xfId="0" applyNumberFormat="1" applyFill="1" applyBorder="1" applyAlignment="1">
      <alignment horizontal="center" vertical="center"/>
    </xf>
    <xf numFmtId="177" fontId="0" fillId="34" borderId="3" xfId="0" applyNumberFormat="1" applyFill="1" applyBorder="1" applyAlignment="1">
      <alignment horizontal="center" vertical="center"/>
    </xf>
    <xf numFmtId="177" fontId="0" fillId="33" borderId="16" xfId="0" applyNumberFormat="1" applyFill="1" applyBorder="1" applyAlignment="1">
      <alignment horizontal="center" vertical="center" wrapText="1"/>
    </xf>
    <xf numFmtId="177" fontId="0" fillId="33" borderId="20" xfId="0" applyNumberFormat="1" applyFill="1" applyBorder="1" applyAlignment="1">
      <alignment horizontal="center" vertical="center" wrapText="1"/>
    </xf>
    <xf numFmtId="177" fontId="0" fillId="33" borderId="17" xfId="0" applyNumberFormat="1" applyFill="1" applyBorder="1" applyAlignment="1">
      <alignment horizontal="center" vertical="center" wrapText="1"/>
    </xf>
    <xf numFmtId="177" fontId="0" fillId="33" borderId="9" xfId="0" applyNumberFormat="1" applyFill="1" applyBorder="1" applyAlignment="1">
      <alignment horizontal="center" vertical="center" wrapText="1"/>
    </xf>
    <xf numFmtId="177" fontId="0" fillId="33" borderId="0" xfId="0" applyNumberFormat="1" applyFill="1" applyBorder="1" applyAlignment="1">
      <alignment horizontal="center" vertical="center" wrapText="1"/>
    </xf>
    <xf numFmtId="177" fontId="0" fillId="33" borderId="1" xfId="0" applyNumberFormat="1" applyFill="1" applyBorder="1" applyAlignment="1">
      <alignment horizontal="center" vertical="center" wrapText="1"/>
    </xf>
    <xf numFmtId="177" fontId="0" fillId="33" borderId="18" xfId="0" applyNumberFormat="1" applyFill="1" applyBorder="1" applyAlignment="1">
      <alignment horizontal="center" vertical="center" wrapText="1"/>
    </xf>
    <xf numFmtId="177" fontId="0" fillId="33" borderId="2" xfId="0" applyNumberFormat="1" applyFill="1" applyBorder="1" applyAlignment="1">
      <alignment horizontal="center" vertical="center" wrapText="1"/>
    </xf>
    <xf numFmtId="177" fontId="0" fillId="33" borderId="3" xfId="0" applyNumberForma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177" fontId="30" fillId="0" borderId="16" xfId="0" applyNumberFormat="1" applyFont="1" applyBorder="1" applyAlignment="1">
      <alignment horizontal="center" vertical="center"/>
    </xf>
    <xf numFmtId="177" fontId="30" fillId="0" borderId="17" xfId="0" applyNumberFormat="1" applyFont="1" applyBorder="1" applyAlignment="1">
      <alignment horizontal="center" vertical="center"/>
    </xf>
    <xf numFmtId="177" fontId="30" fillId="0" borderId="14" xfId="0" applyNumberFormat="1" applyFont="1" applyBorder="1" applyAlignment="1">
      <alignment horizontal="center" vertical="center"/>
    </xf>
    <xf numFmtId="177" fontId="30" fillId="0" borderId="19"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6" xfId="0" applyNumberFormat="1" applyFont="1" applyBorder="1" applyAlignment="1">
      <alignment horizontal="center" vertical="center" wrapText="1"/>
    </xf>
    <xf numFmtId="177" fontId="0" fillId="0" borderId="18" xfId="0" applyNumberFormat="1" applyFont="1" applyBorder="1" applyAlignment="1">
      <alignment horizontal="center" vertical="center" wrapText="1"/>
    </xf>
    <xf numFmtId="177" fontId="0" fillId="0" borderId="16" xfId="0" applyNumberFormat="1" applyFont="1" applyBorder="1" applyAlignment="1">
      <alignment horizontal="center" vertical="center"/>
    </xf>
    <xf numFmtId="177" fontId="5" fillId="0" borderId="18" xfId="42" applyNumberFormat="1" applyFont="1" applyFill="1" applyBorder="1" applyAlignment="1">
      <alignment horizontal="center" vertical="center" wrapText="1"/>
    </xf>
    <xf numFmtId="177" fontId="5" fillId="0" borderId="2" xfId="42" applyNumberFormat="1"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69E2FF"/>
      <color rgb="FF2DD7FF"/>
      <color rgb="FF99FF99"/>
      <color rgb="FF00CCFF"/>
      <color rgb="FF00CCCD"/>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213703099511"/>
          <c:y val="6.4948453608247428E-2"/>
          <c:w val="0.76345840130505704"/>
          <c:h val="0.89725085910652924"/>
        </c:manualLayout>
      </c:layout>
      <c:barChart>
        <c:barDir val="bar"/>
        <c:grouping val="stacked"/>
        <c:varyColors val="0"/>
        <c:ser>
          <c:idx val="0"/>
          <c:order val="0"/>
          <c:tx>
            <c:v>県産品</c:v>
          </c:tx>
          <c:spPr>
            <a:solidFill>
              <a:schemeClr val="accent2"/>
            </a:solidFill>
          </c:spPr>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計算!$D$7:$D$42</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B81-4D31-B5B3-C16F27E5B14B}"/>
            </c:ext>
          </c:extLst>
        </c:ser>
        <c:ser>
          <c:idx val="1"/>
          <c:order val="1"/>
          <c:tx>
            <c:v>移輸入品</c:v>
          </c:tx>
          <c:spPr>
            <a:solidFill>
              <a:schemeClr val="tx2"/>
            </a:solidFill>
          </c:spPr>
          <c:invertIfNegative val="0"/>
          <c:val>
            <c:numRef>
              <c:f>計算!$H$7:$H$42</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AB81-4D31-B5B3-C16F27E5B14B}"/>
            </c:ext>
          </c:extLst>
        </c:ser>
        <c:ser>
          <c:idx val="2"/>
          <c:order val="2"/>
          <c:tx>
            <c:v>価格変化率</c:v>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①結果!$I$15:$I$50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AB81-4D31-B5B3-C16F27E5B14B}"/>
            </c:ext>
          </c:extLst>
        </c:ser>
        <c:dLbls>
          <c:showLegendKey val="0"/>
          <c:showVal val="0"/>
          <c:showCatName val="0"/>
          <c:showSerName val="0"/>
          <c:showPercent val="0"/>
          <c:showBubbleSize val="0"/>
        </c:dLbls>
        <c:gapWidth val="150"/>
        <c:overlap val="100"/>
        <c:axId val="372756480"/>
        <c:axId val="372766208"/>
      </c:barChart>
      <c:catAx>
        <c:axId val="372756480"/>
        <c:scaling>
          <c:orientation val="maxMin"/>
        </c:scaling>
        <c:delete val="0"/>
        <c:axPos val="l"/>
        <c:numFmt formatCode="General" sourceLinked="1"/>
        <c:majorTickMark val="out"/>
        <c:minorTickMark val="none"/>
        <c:tickLblPos val="nextTo"/>
        <c:spPr>
          <a:ln>
            <a:solidFill>
              <a:schemeClr val="tx1"/>
            </a:solidFill>
          </a:ln>
        </c:spPr>
        <c:crossAx val="372766208"/>
        <c:crosses val="autoZero"/>
        <c:auto val="1"/>
        <c:lblAlgn val="ctr"/>
        <c:lblOffset val="100"/>
        <c:noMultiLvlLbl val="0"/>
      </c:catAx>
      <c:valAx>
        <c:axId val="372766208"/>
        <c:scaling>
          <c:orientation val="minMax"/>
        </c:scaling>
        <c:delete val="0"/>
        <c:axPos val="t"/>
        <c:numFmt formatCode="#,##0.00_ " sourceLinked="1"/>
        <c:majorTickMark val="out"/>
        <c:minorTickMark val="none"/>
        <c:tickLblPos val="nextTo"/>
        <c:spPr>
          <a:ln>
            <a:solidFill>
              <a:schemeClr val="tx1"/>
            </a:solidFill>
          </a:ln>
        </c:spPr>
        <c:crossAx val="372756480"/>
        <c:crosses val="autoZero"/>
        <c:crossBetween val="between"/>
      </c:valAx>
    </c:plotArea>
    <c:legend>
      <c:legendPos val="b"/>
      <c:legendEntry>
        <c:idx val="2"/>
        <c:delete val="1"/>
      </c:legendEntry>
      <c:layout>
        <c:manualLayout>
          <c:xMode val="edge"/>
          <c:yMode val="edge"/>
          <c:x val="0.64533686144044389"/>
          <c:y val="0.96722298280254948"/>
          <c:w val="0.24004949625994956"/>
          <c:h val="2.4610974325725447E-2"/>
        </c:manualLayout>
      </c:layout>
      <c:overlay val="0"/>
      <c:spPr>
        <a:ln>
          <a:noFill/>
        </a:ln>
      </c:sp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trlProps/ctrlProp1.xml><?xml version="1.0" encoding="utf-8"?>
<formControlPr xmlns="http://schemas.microsoft.com/office/spreadsheetml/2009/9/main" objectType="Radio" firstButton="1" fmlaLink="計算!$C$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11</xdr:row>
          <xdr:rowOff>7620</xdr:rowOff>
        </xdr:from>
        <xdr:to>
          <xdr:col>5</xdr:col>
          <xdr:colOff>236220</xdr:colOff>
          <xdr:row>11</xdr:row>
          <xdr:rowOff>228600</xdr:rowOff>
        </xdr:to>
        <xdr:sp macro="" textlink="">
          <xdr:nvSpPr>
            <xdr:cNvPr id="20495" name="Option Button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7620</xdr:rowOff>
        </xdr:from>
        <xdr:to>
          <xdr:col>5</xdr:col>
          <xdr:colOff>236220</xdr:colOff>
          <xdr:row>12</xdr:row>
          <xdr:rowOff>228600</xdr:rowOff>
        </xdr:to>
        <xdr:sp macro="" textlink="">
          <xdr:nvSpPr>
            <xdr:cNvPr id="20496" name="Option Button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7620</xdr:rowOff>
        </xdr:from>
        <xdr:to>
          <xdr:col>5</xdr:col>
          <xdr:colOff>236220</xdr:colOff>
          <xdr:row>13</xdr:row>
          <xdr:rowOff>228600</xdr:rowOff>
        </xdr:to>
        <xdr:sp macro="" textlink="">
          <xdr:nvSpPr>
            <xdr:cNvPr id="20497" name="Option Button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466726</xdr:colOff>
      <xdr:row>11</xdr:row>
      <xdr:rowOff>66675</xdr:rowOff>
    </xdr:from>
    <xdr:to>
      <xdr:col>13</xdr:col>
      <xdr:colOff>276226</xdr:colOff>
      <xdr:row>19</xdr:row>
      <xdr:rowOff>47625</xdr:rowOff>
    </xdr:to>
    <xdr:sp macro="" textlink="">
      <xdr:nvSpPr>
        <xdr:cNvPr id="5" name="四角形吹き出し 4"/>
        <xdr:cNvSpPr/>
      </xdr:nvSpPr>
      <xdr:spPr bwMode="auto">
        <a:xfrm>
          <a:off x="4572001" y="2409825"/>
          <a:ext cx="2514600" cy="1962150"/>
        </a:xfrm>
        <a:prstGeom prst="wedgeRectCallout">
          <a:avLst>
            <a:gd name="adj1" fmla="val -60441"/>
            <a:gd name="adj2" fmla="val -23340"/>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ct val="120000"/>
            </a:lnSpc>
          </a:pPr>
          <a:r>
            <a:rPr kumimoji="1" lang="ja-JP" altLang="en-US" sz="1200">
              <a:latin typeface="HGｺﾞｼｯｸM" panose="020B0609000000000000" pitchFamily="49" charset="-128"/>
              <a:ea typeface="HGｺﾞｼｯｸM" panose="020B0609000000000000" pitchFamily="49" charset="-128"/>
            </a:rPr>
            <a:t>●県産品については、</a:t>
          </a:r>
          <a:r>
            <a:rPr kumimoji="1" lang="en-US" altLang="ja-JP" sz="1200">
              <a:latin typeface="HGｺﾞｼｯｸM" panose="020B0609000000000000" pitchFamily="49" charset="-128"/>
              <a:ea typeface="HGｺﾞｼｯｸM" panose="020B0609000000000000" pitchFamily="49" charset="-128"/>
            </a:rPr>
            <a:t>1</a:t>
          </a:r>
          <a:r>
            <a:rPr kumimoji="1" lang="ja-JP" altLang="en-US" sz="1200">
              <a:latin typeface="HGｺﾞｼｯｸM" panose="020B0609000000000000" pitchFamily="49" charset="-128"/>
              <a:ea typeface="HGｺﾞｼｯｸM" panose="020B0609000000000000" pitchFamily="49" charset="-128"/>
            </a:rPr>
            <a:t>つの産業部門の価格変化しか分析できませんので、分析したい部門のオプションボタンにチェックを入れてください。</a:t>
          </a: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r>
            <a:rPr kumimoji="1" lang="ja-JP" altLang="en-US" sz="1200">
              <a:effectLst/>
              <a:latin typeface="HGｺﾞｼｯｸM" panose="020B0609000000000000" pitchFamily="49" charset="-128"/>
              <a:ea typeface="HGｺﾞｼｯｸM" panose="020B0609000000000000" pitchFamily="49" charset="-128"/>
              <a:cs typeface="+mn-cs"/>
            </a:rPr>
            <a:t>●移輸入品は複数の産業部門の価格変化を同時に分析することができます。</a:t>
          </a:r>
          <a:endParaRPr kumimoji="1" lang="en-US" altLang="ja-JP" sz="1200">
            <a:effectLst/>
            <a:latin typeface="HGｺﾞｼｯｸM" panose="020B0609000000000000" pitchFamily="49" charset="-128"/>
            <a:ea typeface="HGｺﾞｼｯｸM" panose="020B0609000000000000"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14</xdr:row>
          <xdr:rowOff>22860</xdr:rowOff>
        </xdr:from>
        <xdr:to>
          <xdr:col>5</xdr:col>
          <xdr:colOff>236220</xdr:colOff>
          <xdr:row>14</xdr:row>
          <xdr:rowOff>236220</xdr:rowOff>
        </xdr:to>
        <xdr:sp macro="" textlink="">
          <xdr:nvSpPr>
            <xdr:cNvPr id="20498" name="Option Button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22860</xdr:rowOff>
        </xdr:from>
        <xdr:to>
          <xdr:col>5</xdr:col>
          <xdr:colOff>236220</xdr:colOff>
          <xdr:row>15</xdr:row>
          <xdr:rowOff>236220</xdr:rowOff>
        </xdr:to>
        <xdr:sp macro="" textlink="">
          <xdr:nvSpPr>
            <xdr:cNvPr id="20499" name="Option Button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30480</xdr:rowOff>
        </xdr:from>
        <xdr:to>
          <xdr:col>5</xdr:col>
          <xdr:colOff>236220</xdr:colOff>
          <xdr:row>17</xdr:row>
          <xdr:rowOff>0</xdr:rowOff>
        </xdr:to>
        <xdr:sp macro="" textlink="">
          <xdr:nvSpPr>
            <xdr:cNvPr id="20500" name="Option Button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17</xdr:row>
          <xdr:rowOff>22860</xdr:rowOff>
        </xdr:from>
        <xdr:to>
          <xdr:col>5</xdr:col>
          <xdr:colOff>236220</xdr:colOff>
          <xdr:row>17</xdr:row>
          <xdr:rowOff>236220</xdr:rowOff>
        </xdr:to>
        <xdr:sp macro="" textlink="">
          <xdr:nvSpPr>
            <xdr:cNvPr id="20501" name="Option Button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7620</xdr:rowOff>
        </xdr:from>
        <xdr:to>
          <xdr:col>5</xdr:col>
          <xdr:colOff>236220</xdr:colOff>
          <xdr:row>18</xdr:row>
          <xdr:rowOff>228600</xdr:rowOff>
        </xdr:to>
        <xdr:sp macro="" textlink="">
          <xdr:nvSpPr>
            <xdr:cNvPr id="20502" name="Option Button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19</xdr:row>
          <xdr:rowOff>22860</xdr:rowOff>
        </xdr:from>
        <xdr:to>
          <xdr:col>5</xdr:col>
          <xdr:colOff>236220</xdr:colOff>
          <xdr:row>19</xdr:row>
          <xdr:rowOff>236220</xdr:rowOff>
        </xdr:to>
        <xdr:sp macro="" textlink="">
          <xdr:nvSpPr>
            <xdr:cNvPr id="20503" name="Option Button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22860</xdr:rowOff>
        </xdr:from>
        <xdr:to>
          <xdr:col>5</xdr:col>
          <xdr:colOff>236220</xdr:colOff>
          <xdr:row>20</xdr:row>
          <xdr:rowOff>236220</xdr:rowOff>
        </xdr:to>
        <xdr:sp macro="" textlink="">
          <xdr:nvSpPr>
            <xdr:cNvPr id="20504" name="Option Button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xdr:row>
          <xdr:rowOff>22860</xdr:rowOff>
        </xdr:from>
        <xdr:to>
          <xdr:col>5</xdr:col>
          <xdr:colOff>236220</xdr:colOff>
          <xdr:row>21</xdr:row>
          <xdr:rowOff>236220</xdr:rowOff>
        </xdr:to>
        <xdr:sp macro="" textlink="">
          <xdr:nvSpPr>
            <xdr:cNvPr id="20505" name="Option Button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22860</xdr:rowOff>
        </xdr:from>
        <xdr:to>
          <xdr:col>5</xdr:col>
          <xdr:colOff>236220</xdr:colOff>
          <xdr:row>22</xdr:row>
          <xdr:rowOff>236220</xdr:rowOff>
        </xdr:to>
        <xdr:sp macro="" textlink="">
          <xdr:nvSpPr>
            <xdr:cNvPr id="20506" name="Option Button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7620</xdr:rowOff>
        </xdr:from>
        <xdr:to>
          <xdr:col>5</xdr:col>
          <xdr:colOff>236220</xdr:colOff>
          <xdr:row>23</xdr:row>
          <xdr:rowOff>228600</xdr:rowOff>
        </xdr:to>
        <xdr:sp macro="" textlink="">
          <xdr:nvSpPr>
            <xdr:cNvPr id="20507" name="Option Button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7620</xdr:rowOff>
        </xdr:from>
        <xdr:to>
          <xdr:col>5</xdr:col>
          <xdr:colOff>236220</xdr:colOff>
          <xdr:row>24</xdr:row>
          <xdr:rowOff>228600</xdr:rowOff>
        </xdr:to>
        <xdr:sp macro="" textlink="">
          <xdr:nvSpPr>
            <xdr:cNvPr id="20508" name="Option Button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7620</xdr:rowOff>
        </xdr:from>
        <xdr:to>
          <xdr:col>5</xdr:col>
          <xdr:colOff>236220</xdr:colOff>
          <xdr:row>25</xdr:row>
          <xdr:rowOff>228600</xdr:rowOff>
        </xdr:to>
        <xdr:sp macro="" textlink="">
          <xdr:nvSpPr>
            <xdr:cNvPr id="20509" name="Option Button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26</xdr:row>
          <xdr:rowOff>22860</xdr:rowOff>
        </xdr:from>
        <xdr:to>
          <xdr:col>5</xdr:col>
          <xdr:colOff>236220</xdr:colOff>
          <xdr:row>26</xdr:row>
          <xdr:rowOff>236220</xdr:rowOff>
        </xdr:to>
        <xdr:sp macro="" textlink="">
          <xdr:nvSpPr>
            <xdr:cNvPr id="20510" name="Option Button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22860</xdr:rowOff>
        </xdr:from>
        <xdr:to>
          <xdr:col>5</xdr:col>
          <xdr:colOff>236220</xdr:colOff>
          <xdr:row>27</xdr:row>
          <xdr:rowOff>236220</xdr:rowOff>
        </xdr:to>
        <xdr:sp macro="" textlink="">
          <xdr:nvSpPr>
            <xdr:cNvPr id="20511" name="Option Button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22860</xdr:rowOff>
        </xdr:from>
        <xdr:to>
          <xdr:col>5</xdr:col>
          <xdr:colOff>236220</xdr:colOff>
          <xdr:row>28</xdr:row>
          <xdr:rowOff>236220</xdr:rowOff>
        </xdr:to>
        <xdr:sp macro="" textlink="">
          <xdr:nvSpPr>
            <xdr:cNvPr id="20512" name="Option Button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22860</xdr:rowOff>
        </xdr:from>
        <xdr:to>
          <xdr:col>5</xdr:col>
          <xdr:colOff>236220</xdr:colOff>
          <xdr:row>29</xdr:row>
          <xdr:rowOff>236220</xdr:rowOff>
        </xdr:to>
        <xdr:sp macro="" textlink="">
          <xdr:nvSpPr>
            <xdr:cNvPr id="20513" name="Option Button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7620</xdr:rowOff>
        </xdr:from>
        <xdr:to>
          <xdr:col>5</xdr:col>
          <xdr:colOff>236220</xdr:colOff>
          <xdr:row>30</xdr:row>
          <xdr:rowOff>228600</xdr:rowOff>
        </xdr:to>
        <xdr:sp macro="" textlink="">
          <xdr:nvSpPr>
            <xdr:cNvPr id="20514" name="Option Button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31</xdr:row>
          <xdr:rowOff>30480</xdr:rowOff>
        </xdr:from>
        <xdr:to>
          <xdr:col>5</xdr:col>
          <xdr:colOff>236220</xdr:colOff>
          <xdr:row>32</xdr:row>
          <xdr:rowOff>0</xdr:rowOff>
        </xdr:to>
        <xdr:sp macro="" textlink="">
          <xdr:nvSpPr>
            <xdr:cNvPr id="20515" name="Option Button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32</xdr:row>
          <xdr:rowOff>22860</xdr:rowOff>
        </xdr:from>
        <xdr:to>
          <xdr:col>5</xdr:col>
          <xdr:colOff>236220</xdr:colOff>
          <xdr:row>32</xdr:row>
          <xdr:rowOff>236220</xdr:rowOff>
        </xdr:to>
        <xdr:sp macro="" textlink="">
          <xdr:nvSpPr>
            <xdr:cNvPr id="20516" name="Option Button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22860</xdr:rowOff>
        </xdr:from>
        <xdr:to>
          <xdr:col>5</xdr:col>
          <xdr:colOff>236220</xdr:colOff>
          <xdr:row>33</xdr:row>
          <xdr:rowOff>236220</xdr:rowOff>
        </xdr:to>
        <xdr:sp macro="" textlink="">
          <xdr:nvSpPr>
            <xdr:cNvPr id="20517" name="Option Button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xdr:row>
          <xdr:rowOff>22860</xdr:rowOff>
        </xdr:from>
        <xdr:to>
          <xdr:col>5</xdr:col>
          <xdr:colOff>236220</xdr:colOff>
          <xdr:row>34</xdr:row>
          <xdr:rowOff>236220</xdr:rowOff>
        </xdr:to>
        <xdr:sp macro="" textlink="">
          <xdr:nvSpPr>
            <xdr:cNvPr id="20518" name="Option Button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22860</xdr:rowOff>
        </xdr:from>
        <xdr:to>
          <xdr:col>5</xdr:col>
          <xdr:colOff>236220</xdr:colOff>
          <xdr:row>35</xdr:row>
          <xdr:rowOff>236220</xdr:rowOff>
        </xdr:to>
        <xdr:sp macro="" textlink="">
          <xdr:nvSpPr>
            <xdr:cNvPr id="20519" name="Option Button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xdr:row>
          <xdr:rowOff>22860</xdr:rowOff>
        </xdr:from>
        <xdr:to>
          <xdr:col>5</xdr:col>
          <xdr:colOff>236220</xdr:colOff>
          <xdr:row>36</xdr:row>
          <xdr:rowOff>236220</xdr:rowOff>
        </xdr:to>
        <xdr:sp macro="" textlink="">
          <xdr:nvSpPr>
            <xdr:cNvPr id="20520" name="Option Button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37</xdr:row>
          <xdr:rowOff>22860</xdr:rowOff>
        </xdr:from>
        <xdr:to>
          <xdr:col>5</xdr:col>
          <xdr:colOff>236220</xdr:colOff>
          <xdr:row>37</xdr:row>
          <xdr:rowOff>236220</xdr:rowOff>
        </xdr:to>
        <xdr:sp macro="" textlink="">
          <xdr:nvSpPr>
            <xdr:cNvPr id="20521" name="Option Button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7620</xdr:rowOff>
        </xdr:from>
        <xdr:to>
          <xdr:col>5</xdr:col>
          <xdr:colOff>236220</xdr:colOff>
          <xdr:row>38</xdr:row>
          <xdr:rowOff>228600</xdr:rowOff>
        </xdr:to>
        <xdr:sp macro="" textlink="">
          <xdr:nvSpPr>
            <xdr:cNvPr id="20522" name="Option Button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7620</xdr:rowOff>
        </xdr:from>
        <xdr:to>
          <xdr:col>5</xdr:col>
          <xdr:colOff>236220</xdr:colOff>
          <xdr:row>39</xdr:row>
          <xdr:rowOff>228600</xdr:rowOff>
        </xdr:to>
        <xdr:sp macro="" textlink="">
          <xdr:nvSpPr>
            <xdr:cNvPr id="20523" name="Option Button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22860</xdr:rowOff>
        </xdr:from>
        <xdr:to>
          <xdr:col>5</xdr:col>
          <xdr:colOff>236220</xdr:colOff>
          <xdr:row>40</xdr:row>
          <xdr:rowOff>236220</xdr:rowOff>
        </xdr:to>
        <xdr:sp macro="" textlink="">
          <xdr:nvSpPr>
            <xdr:cNvPr id="20524" name="Option Button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22860</xdr:rowOff>
        </xdr:from>
        <xdr:to>
          <xdr:col>5</xdr:col>
          <xdr:colOff>236220</xdr:colOff>
          <xdr:row>41</xdr:row>
          <xdr:rowOff>236220</xdr:rowOff>
        </xdr:to>
        <xdr:sp macro="" textlink="">
          <xdr:nvSpPr>
            <xdr:cNvPr id="20525" name="Option Button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42</xdr:row>
          <xdr:rowOff>22860</xdr:rowOff>
        </xdr:from>
        <xdr:to>
          <xdr:col>5</xdr:col>
          <xdr:colOff>236220</xdr:colOff>
          <xdr:row>42</xdr:row>
          <xdr:rowOff>236220</xdr:rowOff>
        </xdr:to>
        <xdr:sp macro="" textlink="">
          <xdr:nvSpPr>
            <xdr:cNvPr id="20526" name="Option Button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22860</xdr:rowOff>
        </xdr:from>
        <xdr:to>
          <xdr:col>5</xdr:col>
          <xdr:colOff>236220</xdr:colOff>
          <xdr:row>43</xdr:row>
          <xdr:rowOff>228600</xdr:rowOff>
        </xdr:to>
        <xdr:sp macro="" textlink="">
          <xdr:nvSpPr>
            <xdr:cNvPr id="20527" name="Option Button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44</xdr:row>
          <xdr:rowOff>22860</xdr:rowOff>
        </xdr:from>
        <xdr:to>
          <xdr:col>5</xdr:col>
          <xdr:colOff>236220</xdr:colOff>
          <xdr:row>44</xdr:row>
          <xdr:rowOff>236220</xdr:rowOff>
        </xdr:to>
        <xdr:sp macro="" textlink="">
          <xdr:nvSpPr>
            <xdr:cNvPr id="20528" name="Option Button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45</xdr:row>
          <xdr:rowOff>22860</xdr:rowOff>
        </xdr:from>
        <xdr:to>
          <xdr:col>5</xdr:col>
          <xdr:colOff>236220</xdr:colOff>
          <xdr:row>45</xdr:row>
          <xdr:rowOff>236220</xdr:rowOff>
        </xdr:to>
        <xdr:sp macro="" textlink="">
          <xdr:nvSpPr>
            <xdr:cNvPr id="20529" name="Option Button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46</xdr:row>
          <xdr:rowOff>22860</xdr:rowOff>
        </xdr:from>
        <xdr:to>
          <xdr:col>5</xdr:col>
          <xdr:colOff>236220</xdr:colOff>
          <xdr:row>46</xdr:row>
          <xdr:rowOff>236220</xdr:rowOff>
        </xdr:to>
        <xdr:sp macro="" textlink="">
          <xdr:nvSpPr>
            <xdr:cNvPr id="20530" name="Option Button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48</xdr:row>
          <xdr:rowOff>45720</xdr:rowOff>
        </xdr:from>
        <xdr:to>
          <xdr:col>5</xdr:col>
          <xdr:colOff>236220</xdr:colOff>
          <xdr:row>48</xdr:row>
          <xdr:rowOff>266700</xdr:rowOff>
        </xdr:to>
        <xdr:sp macro="" textlink="">
          <xdr:nvSpPr>
            <xdr:cNvPr id="20531" name="Option Button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15875</xdr:colOff>
      <xdr:row>4</xdr:row>
      <xdr:rowOff>31749</xdr:rowOff>
    </xdr:from>
    <xdr:to>
      <xdr:col>11</xdr:col>
      <xdr:colOff>520700</xdr:colOff>
      <xdr:row>69</xdr:row>
      <xdr:rowOff>76199</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0.51713</cdr:x>
      <cdr:y>0.96392</cdr:y>
    </cdr:from>
    <cdr:to>
      <cdr:x>0.69168</cdr:x>
      <cdr:y>0.99588</cdr:y>
    </cdr:to>
    <cdr:sp macro="" textlink="">
      <cdr:nvSpPr>
        <cdr:cNvPr id="2" name="テキスト ボックス 1"/>
        <cdr:cNvSpPr txBox="1"/>
      </cdr:nvSpPr>
      <cdr:spPr>
        <a:xfrm xmlns:a="http://schemas.openxmlformats.org/drawingml/2006/main">
          <a:off x="3019425" y="8994628"/>
          <a:ext cx="1019175" cy="298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（変化要因）</a:t>
          </a:r>
        </a:p>
      </cdr:txBody>
    </cdr:sp>
  </cdr:relSizeAnchor>
  <cdr:relSizeAnchor xmlns:cdr="http://schemas.openxmlformats.org/drawingml/2006/chartDrawing">
    <cdr:from>
      <cdr:x>0.51387</cdr:x>
      <cdr:y>0.96392</cdr:y>
    </cdr:from>
    <cdr:to>
      <cdr:x>0.88581</cdr:x>
      <cdr:y>0.99072</cdr:y>
    </cdr:to>
    <cdr:sp macro="" textlink="">
      <cdr:nvSpPr>
        <cdr:cNvPr id="3" name="正方形/長方形 2"/>
        <cdr:cNvSpPr/>
      </cdr:nvSpPr>
      <cdr:spPr>
        <a:xfrm xmlns:a="http://schemas.openxmlformats.org/drawingml/2006/main">
          <a:off x="3000375" y="8994628"/>
          <a:ext cx="2171700" cy="250118"/>
        </a:xfrm>
        <a:prstGeom xmlns:a="http://schemas.openxmlformats.org/drawingml/2006/main" prst="rect">
          <a:avLst/>
        </a:pr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0.90049</cdr:x>
      <cdr:y>0.01237</cdr:y>
    </cdr:from>
    <cdr:to>
      <cdr:x>1</cdr:x>
      <cdr:y>0.03918</cdr:y>
    </cdr:to>
    <cdr:sp macro="" textlink="">
      <cdr:nvSpPr>
        <cdr:cNvPr id="4" name="テキスト ボックス 3"/>
        <cdr:cNvSpPr txBox="1"/>
      </cdr:nvSpPr>
      <cdr:spPr>
        <a:xfrm xmlns:a="http://schemas.openxmlformats.org/drawingml/2006/main">
          <a:off x="5257799" y="114300"/>
          <a:ext cx="5810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0</xdr:row>
          <xdr:rowOff>45720</xdr:rowOff>
        </xdr:from>
        <xdr:to>
          <xdr:col>8</xdr:col>
          <xdr:colOff>563880</xdr:colOff>
          <xdr:row>0</xdr:row>
          <xdr:rowOff>236220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0</xdr:row>
          <xdr:rowOff>38100</xdr:rowOff>
        </xdr:from>
        <xdr:to>
          <xdr:col>8</xdr:col>
          <xdr:colOff>541020</xdr:colOff>
          <xdr:row>0</xdr:row>
          <xdr:rowOff>259080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1765268</xdr:colOff>
      <xdr:row>0</xdr:row>
      <xdr:rowOff>13176</xdr:rowOff>
    </xdr:from>
    <xdr:ext cx="749332" cy="321948"/>
    <mc:AlternateContent xmlns:mc="http://schemas.openxmlformats.org/markup-compatibility/2006" xmlns:a14="http://schemas.microsoft.com/office/drawing/2010/main">
      <mc:Choice Requires="a14">
        <xdr:sp macro="" textlink="">
          <xdr:nvSpPr>
            <xdr:cNvPr id="3" name="テキスト ボックス 2"/>
            <xdr:cNvSpPr txBox="1"/>
          </xdr:nvSpPr>
          <xdr:spPr>
            <a:xfrm>
              <a:off x="2031968" y="13176"/>
              <a:ext cx="749332" cy="321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acc>
                      <m:accPr>
                        <m:chr m:val="̂"/>
                        <m:ctrlPr>
                          <a:rPr kumimoji="1" lang="en-US" altLang="ja-JP" sz="1400" i="1">
                            <a:latin typeface="Cambria Math" panose="02040503050406030204" pitchFamily="18" charset="0"/>
                          </a:rPr>
                        </m:ctrlPr>
                      </m:accPr>
                      <m:e>
                        <m:r>
                          <a:rPr kumimoji="1" lang="en-US" altLang="ja-JP" sz="1400" b="0" i="1">
                            <a:latin typeface="Cambria Math"/>
                          </a:rPr>
                          <m:t>𝑀</m:t>
                        </m:r>
                      </m:e>
                    </m:acc>
                    <m:r>
                      <a:rPr kumimoji="1" lang="en-US" altLang="ja-JP" sz="1400" i="1">
                        <a:latin typeface="Cambria Math"/>
                      </a:rPr>
                      <m:t>𝐴</m:t>
                    </m:r>
                  </m:oMath>
                </m:oMathPara>
              </a14:m>
              <a:endParaRPr kumimoji="1" lang="ja-JP" altLang="en-US" sz="1400"/>
            </a:p>
          </xdr:txBody>
        </xdr:sp>
      </mc:Choice>
      <mc:Fallback xmlns="">
        <xdr:sp macro="" textlink="">
          <xdr:nvSpPr>
            <xdr:cNvPr id="3" name="テキスト ボックス 2"/>
            <xdr:cNvSpPr txBox="1"/>
          </xdr:nvSpPr>
          <xdr:spPr>
            <a:xfrm>
              <a:off x="2031968" y="13176"/>
              <a:ext cx="749332" cy="321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0" i="0">
                  <a:latin typeface="Cambria Math"/>
                </a:rPr>
                <a:t>𝑀 ̂</a:t>
              </a:r>
              <a:r>
                <a:rPr kumimoji="1" lang="en-US" altLang="ja-JP" sz="1400" i="0">
                  <a:latin typeface="Cambria Math"/>
                </a:rPr>
                <a:t>𝐴</a:t>
              </a:r>
              <a:endParaRPr kumimoji="1" lang="ja-JP" altLang="en-US" sz="1400"/>
            </a:p>
          </xdr:txBody>
        </xdr:sp>
      </mc:Fallback>
    </mc:AlternateContent>
    <xdr:clientData/>
  </xdr:oneCellAnchor>
  <xdr:oneCellAnchor>
    <xdr:from>
      <xdr:col>2</xdr:col>
      <xdr:colOff>165067</xdr:colOff>
      <xdr:row>39</xdr:row>
      <xdr:rowOff>117951</xdr:rowOff>
    </xdr:from>
    <xdr:ext cx="663607" cy="321948"/>
    <mc:AlternateContent xmlns:mc="http://schemas.openxmlformats.org/markup-compatibility/2006" xmlns:a14="http://schemas.microsoft.com/office/drawing/2010/main">
      <mc:Choice Requires="a14">
        <xdr:sp macro="" textlink="">
          <xdr:nvSpPr>
            <xdr:cNvPr id="5" name="テキスト ボックス 4"/>
            <xdr:cNvSpPr txBox="1"/>
          </xdr:nvSpPr>
          <xdr:spPr>
            <a:xfrm>
              <a:off x="2241517" y="6099651"/>
              <a:ext cx="663607" cy="321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kumimoji="1" lang="en-US" altLang="ja-JP" sz="1400" b="0" i="1">
                      <a:latin typeface="Cambria Math"/>
                    </a:rPr>
                    <m:t>(</m:t>
                  </m:r>
                  <m:acc>
                    <m:accPr>
                      <m:chr m:val="̂"/>
                      <m:ctrlPr>
                        <a:rPr kumimoji="1" lang="en-US" altLang="ja-JP" sz="1400" i="1">
                          <a:latin typeface="Cambria Math" panose="02040503050406030204" pitchFamily="18" charset="0"/>
                        </a:rPr>
                      </m:ctrlPr>
                    </m:accPr>
                    <m:e>
                      <m:r>
                        <a:rPr kumimoji="1" lang="en-US" altLang="ja-JP" sz="1400" b="0" i="1">
                          <a:latin typeface="Cambria Math"/>
                        </a:rPr>
                        <m:t>𝑀</m:t>
                      </m:r>
                    </m:e>
                  </m:acc>
                  <m:r>
                    <a:rPr kumimoji="1" lang="en-US" altLang="ja-JP" sz="1400" i="1">
                      <a:latin typeface="Cambria Math"/>
                    </a:rPr>
                    <m:t>𝐴</m:t>
                  </m:r>
                </m:oMath>
              </a14:m>
              <a:r>
                <a:rPr kumimoji="1" lang="en-US" altLang="ja-JP" sz="1400"/>
                <a:t>)'</a:t>
              </a:r>
              <a:endParaRPr kumimoji="1" lang="ja-JP" altLang="en-US" sz="1400"/>
            </a:p>
          </xdr:txBody>
        </xdr:sp>
      </mc:Choice>
      <mc:Fallback xmlns="">
        <xdr:sp macro="" textlink="">
          <xdr:nvSpPr>
            <xdr:cNvPr id="5" name="テキスト ボックス 4"/>
            <xdr:cNvSpPr txBox="1"/>
          </xdr:nvSpPr>
          <xdr:spPr>
            <a:xfrm>
              <a:off x="2241517" y="6099651"/>
              <a:ext cx="663607" cy="321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0" i="0">
                  <a:latin typeface="Cambria Math"/>
                </a:rPr>
                <a:t>(𝑀 ̂</a:t>
              </a:r>
              <a:r>
                <a:rPr kumimoji="1" lang="en-US" altLang="ja-JP" sz="1400" i="0">
                  <a:latin typeface="Cambria Math"/>
                </a:rPr>
                <a:t>𝐴</a:t>
              </a:r>
              <a:r>
                <a:rPr kumimoji="1" lang="en-US" altLang="ja-JP" sz="1400"/>
                <a:t>)'</a:t>
              </a:r>
              <a:endParaRPr kumimoji="1" lang="ja-JP" altLang="en-US" sz="1400"/>
            </a:p>
          </xdr:txBody>
        </xdr:sp>
      </mc:Fallback>
    </mc:AlternateContent>
    <xdr:clientData/>
  </xdr:oneCellAnchor>
  <xdr:oneCellAnchor>
    <xdr:from>
      <xdr:col>2</xdr:col>
      <xdr:colOff>527017</xdr:colOff>
      <xdr:row>79</xdr:row>
      <xdr:rowOff>89376</xdr:rowOff>
    </xdr:from>
    <xdr:ext cx="2282858" cy="354712"/>
    <mc:AlternateContent xmlns:mc="http://schemas.openxmlformats.org/markup-compatibility/2006" xmlns:a14="http://schemas.microsoft.com/office/drawing/2010/main">
      <mc:Choice Requires="a14">
        <xdr:sp macro="" textlink="">
          <xdr:nvSpPr>
            <xdr:cNvPr id="6" name="テキスト ボックス 5"/>
            <xdr:cNvSpPr txBox="1"/>
          </xdr:nvSpPr>
          <xdr:spPr>
            <a:xfrm>
              <a:off x="2603467" y="12195651"/>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[{I-(I-</a:t>
              </a:r>
              <a14:m>
                <m:oMath xmlns:m="http://schemas.openxmlformats.org/officeDocument/2006/math">
                  <m:acc>
                    <m:accPr>
                      <m:chr m:val="̂"/>
                      <m:ctrlPr>
                        <a:rPr kumimoji="1" lang="en-US" altLang="ja-JP" sz="1600" i="1">
                          <a:solidFill>
                            <a:schemeClr val="tx1"/>
                          </a:solidFill>
                          <a:effectLst/>
                          <a:latin typeface="Cambria Math" panose="02040503050406030204" pitchFamily="18" charset="0"/>
                          <a:ea typeface="+mn-ea"/>
                          <a:cs typeface="+mn-cs"/>
                        </a:rPr>
                      </m:ctrlPr>
                    </m:accPr>
                    <m:e>
                      <m:r>
                        <a:rPr kumimoji="1" lang="en-US" altLang="ja-JP" sz="1600" b="0" i="1">
                          <a:solidFill>
                            <a:schemeClr val="tx1"/>
                          </a:solidFill>
                          <a:effectLst/>
                          <a:latin typeface="Cambria Math"/>
                          <a:ea typeface="+mn-ea"/>
                          <a:cs typeface="+mn-cs"/>
                        </a:rPr>
                        <m:t>𝑀</m:t>
                      </m:r>
                    </m:e>
                  </m:acc>
                </m:oMath>
              </a14:m>
              <a:r>
                <a:rPr kumimoji="1" lang="en-US" altLang="ja-JP" sz="1600"/>
                <a:t>)A}</a:t>
              </a:r>
              <a:r>
                <a:rPr kumimoji="1" lang="en-US" altLang="ja-JP" sz="1600" baseline="30000"/>
                <a:t>-1</a:t>
              </a:r>
              <a:r>
                <a:rPr kumimoji="1" lang="en-US" altLang="ja-JP" sz="1600"/>
                <a:t>]'(</a:t>
              </a:r>
              <a14:m>
                <m:oMath xmlns:m="http://schemas.openxmlformats.org/officeDocument/2006/math">
                  <m:acc>
                    <m:accPr>
                      <m:chr m:val="̂"/>
                      <m:ctrlPr>
                        <a:rPr kumimoji="1" lang="en-US" altLang="ja-JP" sz="1600" i="1">
                          <a:latin typeface="Cambria Math" panose="02040503050406030204" pitchFamily="18" charset="0"/>
                        </a:rPr>
                      </m:ctrlPr>
                    </m:accPr>
                    <m:e>
                      <m:r>
                        <a:rPr kumimoji="1" lang="en-US" altLang="ja-JP" sz="1600" b="0" i="1">
                          <a:latin typeface="Cambria Math"/>
                        </a:rPr>
                        <m:t>𝑀</m:t>
                      </m:r>
                    </m:e>
                  </m:acc>
                  <m:r>
                    <a:rPr kumimoji="1" lang="en-US" altLang="ja-JP" sz="1600" i="1">
                      <a:latin typeface="Cambria Math"/>
                    </a:rPr>
                    <m:t>𝐴</m:t>
                  </m:r>
                </m:oMath>
              </a14:m>
              <a:r>
                <a:rPr kumimoji="1" lang="en-US" altLang="ja-JP" sz="1600"/>
                <a:t>)'</a:t>
              </a:r>
              <a:endParaRPr kumimoji="1" lang="ja-JP" altLang="en-US" sz="1600"/>
            </a:p>
          </xdr:txBody>
        </xdr:sp>
      </mc:Choice>
      <mc:Fallback xmlns="">
        <xdr:sp macro="" textlink="">
          <xdr:nvSpPr>
            <xdr:cNvPr id="6" name="テキスト ボックス 5"/>
            <xdr:cNvSpPr txBox="1"/>
          </xdr:nvSpPr>
          <xdr:spPr>
            <a:xfrm>
              <a:off x="2603467" y="12195651"/>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[{I-(I-</a:t>
              </a:r>
              <a:r>
                <a:rPr kumimoji="1" lang="en-US" altLang="ja-JP" sz="1600" b="0" i="0">
                  <a:solidFill>
                    <a:schemeClr val="tx1"/>
                  </a:solidFill>
                  <a:effectLst/>
                  <a:latin typeface="+mn-lt"/>
                  <a:ea typeface="+mn-ea"/>
                  <a:cs typeface="+mn-cs"/>
                </a:rPr>
                <a:t>𝑀 ̂</a:t>
              </a:r>
              <a:r>
                <a:rPr kumimoji="1" lang="en-US" altLang="ja-JP" sz="1600"/>
                <a:t>)A}</a:t>
              </a:r>
              <a:r>
                <a:rPr kumimoji="1" lang="en-US" altLang="ja-JP" sz="1600" baseline="30000"/>
                <a:t>-1</a:t>
              </a:r>
              <a:r>
                <a:rPr kumimoji="1" lang="en-US" altLang="ja-JP" sz="1600"/>
                <a:t>]'(</a:t>
              </a:r>
              <a:r>
                <a:rPr kumimoji="1" lang="en-US" altLang="ja-JP" sz="1600" b="0" i="0">
                  <a:latin typeface="Cambria Math"/>
                </a:rPr>
                <a:t>𝑀 ̂</a:t>
              </a:r>
              <a:r>
                <a:rPr kumimoji="1" lang="en-US" altLang="ja-JP" sz="1600" i="0">
                  <a:latin typeface="Cambria Math"/>
                </a:rPr>
                <a:t>𝐴</a:t>
              </a:r>
              <a:r>
                <a:rPr kumimoji="1" lang="en-US" altLang="ja-JP" sz="1600"/>
                <a:t>)'</a:t>
              </a:r>
              <a:endParaRPr kumimoji="1" lang="ja-JP" altLang="en-US" sz="16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0</xdr:row>
          <xdr:rowOff>45720</xdr:rowOff>
        </xdr:from>
        <xdr:to>
          <xdr:col>8</xdr:col>
          <xdr:colOff>563880</xdr:colOff>
          <xdr:row>0</xdr:row>
          <xdr:rowOff>236220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0</xdr:row>
          <xdr:rowOff>45720</xdr:rowOff>
        </xdr:from>
        <xdr:to>
          <xdr:col>8</xdr:col>
          <xdr:colOff>563880</xdr:colOff>
          <xdr:row>0</xdr:row>
          <xdr:rowOff>236220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08"/>
  <sheetViews>
    <sheetView showGridLines="0" zoomScaleNormal="100" workbookViewId="0"/>
  </sheetViews>
  <sheetFormatPr defaultColWidth="9.375" defaultRowHeight="13.2"/>
  <cols>
    <col min="1" max="1" width="2.375" style="104" customWidth="1"/>
    <col min="2" max="4" width="4" style="104" customWidth="1"/>
    <col min="5" max="16384" width="9.375" style="104"/>
  </cols>
  <sheetData>
    <row r="1" spans="2:14" ht="22.2">
      <c r="B1" s="140" t="s">
        <v>191</v>
      </c>
    </row>
    <row r="2" spans="2:14" ht="13.5" customHeight="1">
      <c r="B2" s="105"/>
    </row>
    <row r="3" spans="2:14" ht="23.25" customHeight="1">
      <c r="B3" s="139" t="s">
        <v>161</v>
      </c>
      <c r="C3" s="123"/>
      <c r="D3" s="123"/>
      <c r="E3" s="123"/>
      <c r="F3" s="123"/>
      <c r="G3" s="123"/>
      <c r="H3" s="123"/>
      <c r="I3" s="123"/>
      <c r="J3" s="123"/>
      <c r="K3" s="123"/>
      <c r="L3" s="123"/>
      <c r="M3" s="123"/>
      <c r="N3" s="123"/>
    </row>
    <row r="4" spans="2:14" ht="13.5" customHeight="1"/>
    <row r="5" spans="2:14" ht="20.100000000000001" customHeight="1">
      <c r="B5" s="138" t="s">
        <v>41</v>
      </c>
      <c r="C5" s="137"/>
      <c r="D5" s="137"/>
      <c r="E5" s="137"/>
      <c r="F5" s="137"/>
      <c r="G5" s="137"/>
      <c r="H5" s="137"/>
      <c r="I5" s="137"/>
      <c r="J5" s="137"/>
      <c r="K5" s="137"/>
      <c r="L5" s="137"/>
      <c r="M5" s="137"/>
      <c r="N5" s="137"/>
    </row>
    <row r="6" spans="2:14" ht="9.9" customHeight="1"/>
    <row r="7" spans="2:14" ht="13.5" customHeight="1">
      <c r="C7" s="251" t="s">
        <v>192</v>
      </c>
      <c r="D7" s="251"/>
      <c r="E7" s="251"/>
      <c r="F7" s="251"/>
      <c r="G7" s="251"/>
      <c r="H7" s="251"/>
      <c r="I7" s="251"/>
      <c r="J7" s="251"/>
      <c r="K7" s="251"/>
      <c r="L7" s="251"/>
      <c r="M7" s="251"/>
      <c r="N7" s="251"/>
    </row>
    <row r="8" spans="2:14" ht="13.5" customHeight="1">
      <c r="C8" s="251"/>
      <c r="D8" s="251"/>
      <c r="E8" s="251"/>
      <c r="F8" s="251"/>
      <c r="G8" s="251"/>
      <c r="H8" s="251"/>
      <c r="I8" s="251"/>
      <c r="J8" s="251"/>
      <c r="K8" s="251"/>
      <c r="L8" s="251"/>
      <c r="M8" s="251"/>
      <c r="N8" s="251"/>
    </row>
    <row r="9" spans="2:14" ht="13.5" customHeight="1">
      <c r="C9" s="251"/>
      <c r="D9" s="251"/>
      <c r="E9" s="251"/>
      <c r="F9" s="251"/>
      <c r="G9" s="251"/>
      <c r="H9" s="251"/>
      <c r="I9" s="251"/>
      <c r="J9" s="251"/>
      <c r="K9" s="251"/>
      <c r="L9" s="251"/>
      <c r="M9" s="251"/>
      <c r="N9" s="251"/>
    </row>
    <row r="10" spans="2:14" ht="13.5" customHeight="1">
      <c r="C10" s="251"/>
      <c r="D10" s="251"/>
      <c r="E10" s="251"/>
      <c r="F10" s="251"/>
      <c r="G10" s="251"/>
      <c r="H10" s="251"/>
      <c r="I10" s="251"/>
      <c r="J10" s="251"/>
      <c r="K10" s="251"/>
      <c r="L10" s="251"/>
      <c r="M10" s="251"/>
      <c r="N10" s="251"/>
    </row>
    <row r="11" spans="2:14" ht="13.5" customHeight="1">
      <c r="C11" s="251"/>
      <c r="D11" s="251"/>
      <c r="E11" s="251"/>
      <c r="F11" s="251"/>
      <c r="G11" s="251"/>
      <c r="H11" s="251"/>
      <c r="I11" s="251"/>
      <c r="J11" s="251"/>
      <c r="K11" s="251"/>
      <c r="L11" s="251"/>
      <c r="M11" s="251"/>
      <c r="N11" s="251"/>
    </row>
    <row r="12" spans="2:14" ht="13.5" customHeight="1">
      <c r="C12" s="251"/>
      <c r="D12" s="251"/>
      <c r="E12" s="251"/>
      <c r="F12" s="251"/>
      <c r="G12" s="251"/>
      <c r="H12" s="251"/>
      <c r="I12" s="251"/>
      <c r="J12" s="251"/>
      <c r="K12" s="251"/>
      <c r="L12" s="251"/>
      <c r="M12" s="251"/>
      <c r="N12" s="251"/>
    </row>
    <row r="13" spans="2:14" ht="13.5" customHeight="1">
      <c r="C13" s="251"/>
      <c r="D13" s="251"/>
      <c r="E13" s="251"/>
      <c r="F13" s="251"/>
      <c r="G13" s="251"/>
      <c r="H13" s="251"/>
      <c r="I13" s="251"/>
      <c r="J13" s="251"/>
      <c r="K13" s="251"/>
      <c r="L13" s="251"/>
      <c r="M13" s="251"/>
      <c r="N13" s="251"/>
    </row>
    <row r="14" spans="2:14" ht="13.5" customHeight="1">
      <c r="C14" s="251"/>
      <c r="D14" s="251"/>
      <c r="E14" s="251"/>
      <c r="F14" s="251"/>
      <c r="G14" s="251"/>
      <c r="H14" s="251"/>
      <c r="I14" s="251"/>
      <c r="J14" s="251"/>
      <c r="K14" s="251"/>
      <c r="L14" s="251"/>
      <c r="M14" s="251"/>
      <c r="N14" s="251"/>
    </row>
    <row r="15" spans="2:14" ht="13.5" customHeight="1">
      <c r="C15" s="251"/>
      <c r="D15" s="251"/>
      <c r="E15" s="251"/>
      <c r="F15" s="251"/>
      <c r="G15" s="251"/>
      <c r="H15" s="251"/>
      <c r="I15" s="251"/>
      <c r="J15" s="251"/>
      <c r="K15" s="251"/>
      <c r="L15" s="251"/>
      <c r="M15" s="251"/>
      <c r="N15" s="251"/>
    </row>
    <row r="16" spans="2:14" ht="13.5" customHeight="1">
      <c r="C16" s="251"/>
      <c r="D16" s="251"/>
      <c r="E16" s="251"/>
      <c r="F16" s="251"/>
      <c r="G16" s="251"/>
      <c r="H16" s="251"/>
      <c r="I16" s="251"/>
      <c r="J16" s="251"/>
      <c r="K16" s="251"/>
      <c r="L16" s="251"/>
      <c r="M16" s="251"/>
      <c r="N16" s="251"/>
    </row>
    <row r="17" spans="2:14" ht="15" customHeight="1">
      <c r="C17" s="251"/>
      <c r="D17" s="251"/>
      <c r="E17" s="251"/>
      <c r="F17" s="251"/>
      <c r="G17" s="251"/>
      <c r="H17" s="251"/>
      <c r="I17" s="251"/>
      <c r="J17" s="251"/>
      <c r="K17" s="251"/>
      <c r="L17" s="251"/>
      <c r="M17" s="251"/>
      <c r="N17" s="251"/>
    </row>
    <row r="18" spans="2:14" ht="15" customHeight="1">
      <c r="C18" s="251"/>
      <c r="D18" s="251"/>
      <c r="E18" s="251"/>
      <c r="F18" s="251"/>
      <c r="G18" s="251"/>
      <c r="H18" s="251"/>
      <c r="I18" s="251"/>
      <c r="J18" s="251"/>
      <c r="K18" s="251"/>
      <c r="L18" s="251"/>
      <c r="M18" s="251"/>
      <c r="N18" s="251"/>
    </row>
    <row r="19" spans="2:14" ht="9.9" customHeight="1"/>
    <row r="20" spans="2:14" ht="20.100000000000001" customHeight="1">
      <c r="B20" s="138" t="s">
        <v>42</v>
      </c>
      <c r="C20" s="137"/>
      <c r="D20" s="137"/>
      <c r="E20" s="137"/>
      <c r="F20" s="137"/>
      <c r="G20" s="137"/>
      <c r="H20" s="137"/>
      <c r="I20" s="137"/>
      <c r="J20" s="137"/>
      <c r="K20" s="137"/>
      <c r="L20" s="137"/>
      <c r="M20" s="137"/>
      <c r="N20" s="137"/>
    </row>
    <row r="21" spans="2:14" ht="9.9" customHeight="1"/>
    <row r="22" spans="2:14" ht="15" customHeight="1">
      <c r="C22" s="143" t="s">
        <v>49</v>
      </c>
      <c r="D22" s="251" t="s">
        <v>123</v>
      </c>
      <c r="E22" s="251"/>
      <c r="F22" s="251"/>
      <c r="G22" s="251"/>
      <c r="H22" s="251"/>
      <c r="I22" s="251"/>
      <c r="J22" s="251"/>
      <c r="K22" s="251"/>
      <c r="L22" s="251"/>
      <c r="M22" s="251"/>
      <c r="N22" s="251"/>
    </row>
    <row r="23" spans="2:14" ht="15" customHeight="1">
      <c r="C23" s="143"/>
      <c r="D23" s="251"/>
      <c r="E23" s="251"/>
      <c r="F23" s="251"/>
      <c r="G23" s="251"/>
      <c r="H23" s="251"/>
      <c r="I23" s="251"/>
      <c r="J23" s="251"/>
      <c r="K23" s="251"/>
      <c r="L23" s="251"/>
      <c r="M23" s="251"/>
      <c r="N23" s="251"/>
    </row>
    <row r="24" spans="2:14" ht="15" customHeight="1">
      <c r="D24" s="251"/>
      <c r="E24" s="251"/>
      <c r="F24" s="251"/>
      <c r="G24" s="251"/>
      <c r="H24" s="251"/>
      <c r="I24" s="251"/>
      <c r="J24" s="251"/>
      <c r="K24" s="251"/>
      <c r="L24" s="251"/>
      <c r="M24" s="251"/>
      <c r="N24" s="251"/>
    </row>
    <row r="25" spans="2:14" ht="15" customHeight="1">
      <c r="D25" s="168" t="s">
        <v>107</v>
      </c>
      <c r="E25" s="251" t="s">
        <v>179</v>
      </c>
      <c r="F25" s="251"/>
      <c r="G25" s="251"/>
      <c r="H25" s="251"/>
      <c r="I25" s="251"/>
      <c r="J25" s="251"/>
      <c r="K25" s="251"/>
      <c r="L25" s="251"/>
      <c r="M25" s="251"/>
      <c r="N25" s="251"/>
    </row>
    <row r="26" spans="2:14" ht="15" customHeight="1">
      <c r="D26" s="183"/>
      <c r="E26" s="251"/>
      <c r="F26" s="251"/>
      <c r="G26" s="251"/>
      <c r="H26" s="251"/>
      <c r="I26" s="251"/>
      <c r="J26" s="251"/>
      <c r="K26" s="251"/>
      <c r="L26" s="251"/>
      <c r="M26" s="251"/>
      <c r="N26" s="251"/>
    </row>
    <row r="27" spans="2:14" ht="15" customHeight="1">
      <c r="D27" s="183"/>
      <c r="E27" s="251"/>
      <c r="F27" s="251"/>
      <c r="G27" s="251"/>
      <c r="H27" s="251"/>
      <c r="I27" s="251"/>
      <c r="J27" s="251"/>
      <c r="K27" s="251"/>
      <c r="L27" s="251"/>
      <c r="M27" s="251"/>
      <c r="N27" s="251"/>
    </row>
    <row r="28" spans="2:14" ht="15" customHeight="1">
      <c r="D28" s="183"/>
      <c r="E28" s="251"/>
      <c r="F28" s="251"/>
      <c r="G28" s="251"/>
      <c r="H28" s="251"/>
      <c r="I28" s="251"/>
      <c r="J28" s="251"/>
      <c r="K28" s="251"/>
      <c r="L28" s="251"/>
      <c r="M28" s="251"/>
      <c r="N28" s="251"/>
    </row>
    <row r="29" spans="2:14" ht="15" customHeight="1">
      <c r="D29" s="144"/>
      <c r="E29" s="251"/>
      <c r="F29" s="251"/>
      <c r="G29" s="251"/>
      <c r="H29" s="251"/>
      <c r="I29" s="251"/>
      <c r="J29" s="251"/>
      <c r="K29" s="251"/>
      <c r="L29" s="251"/>
      <c r="M29" s="251"/>
      <c r="N29" s="251"/>
    </row>
    <row r="30" spans="2:14" ht="15" customHeight="1">
      <c r="D30" s="144"/>
      <c r="E30" s="251"/>
      <c r="F30" s="251"/>
      <c r="G30" s="251"/>
      <c r="H30" s="251"/>
      <c r="I30" s="251"/>
      <c r="J30" s="251"/>
      <c r="K30" s="251"/>
      <c r="L30" s="251"/>
      <c r="M30" s="251"/>
      <c r="N30" s="251"/>
    </row>
    <row r="31" spans="2:14" ht="15" customHeight="1">
      <c r="D31" s="144"/>
      <c r="E31" s="251"/>
      <c r="F31" s="251"/>
      <c r="G31" s="251"/>
      <c r="H31" s="251"/>
      <c r="I31" s="251"/>
      <c r="J31" s="251"/>
      <c r="K31" s="251"/>
      <c r="L31" s="251"/>
      <c r="M31" s="251"/>
      <c r="N31" s="251"/>
    </row>
    <row r="32" spans="2:14" ht="20.100000000000001" customHeight="1">
      <c r="C32" s="150" t="s">
        <v>97</v>
      </c>
      <c r="D32" s="252" t="s">
        <v>98</v>
      </c>
      <c r="E32" s="252"/>
      <c r="F32" s="252"/>
      <c r="G32" s="252"/>
      <c r="H32" s="252"/>
      <c r="I32" s="252"/>
      <c r="J32" s="252"/>
      <c r="K32" s="252"/>
      <c r="L32" s="252"/>
      <c r="M32" s="252"/>
      <c r="N32" s="252"/>
    </row>
    <row r="33" spans="3:14" ht="9.9" customHeight="1">
      <c r="D33" s="122"/>
      <c r="E33" s="122"/>
      <c r="F33" s="122"/>
      <c r="G33" s="122"/>
      <c r="H33" s="122"/>
      <c r="I33" s="122"/>
      <c r="J33" s="122"/>
      <c r="K33" s="122"/>
      <c r="L33" s="122"/>
      <c r="M33" s="122"/>
      <c r="N33" s="122"/>
    </row>
    <row r="34" spans="3:14" ht="20.100000000000001" customHeight="1">
      <c r="C34" s="143" t="s">
        <v>50</v>
      </c>
      <c r="D34" s="251" t="s">
        <v>108</v>
      </c>
      <c r="E34" s="251"/>
      <c r="F34" s="251"/>
      <c r="G34" s="251"/>
      <c r="H34" s="251"/>
      <c r="I34" s="251"/>
      <c r="J34" s="251"/>
      <c r="K34" s="251"/>
      <c r="L34" s="251"/>
      <c r="M34" s="251"/>
      <c r="N34" s="251"/>
    </row>
    <row r="35" spans="3:14" ht="15" customHeight="1">
      <c r="C35" s="142"/>
      <c r="D35" s="254" t="s">
        <v>126</v>
      </c>
      <c r="E35" s="254"/>
      <c r="F35" s="254"/>
      <c r="G35" s="254"/>
      <c r="H35" s="254"/>
      <c r="I35" s="254"/>
      <c r="J35" s="254"/>
      <c r="K35" s="254"/>
      <c r="L35" s="254"/>
      <c r="M35" s="254"/>
      <c r="N35" s="254"/>
    </row>
    <row r="36" spans="3:14" ht="15" customHeight="1">
      <c r="C36" s="142"/>
      <c r="D36" s="254"/>
      <c r="E36" s="254"/>
      <c r="F36" s="254"/>
      <c r="G36" s="254"/>
      <c r="H36" s="254"/>
      <c r="I36" s="254"/>
      <c r="J36" s="254"/>
      <c r="K36" s="254"/>
      <c r="L36" s="254"/>
      <c r="M36" s="254"/>
      <c r="N36" s="254"/>
    </row>
    <row r="37" spans="3:14" ht="20.100000000000001" customHeight="1">
      <c r="C37" s="143" t="s">
        <v>141</v>
      </c>
      <c r="D37" s="251" t="s">
        <v>125</v>
      </c>
      <c r="E37" s="251"/>
      <c r="F37" s="251"/>
      <c r="G37" s="251"/>
      <c r="H37" s="251"/>
      <c r="I37" s="251"/>
      <c r="J37" s="251"/>
      <c r="K37" s="251"/>
      <c r="L37" s="251"/>
      <c r="M37" s="251"/>
      <c r="N37" s="251"/>
    </row>
    <row r="38" spans="3:14" ht="20.100000000000001" customHeight="1">
      <c r="C38" s="143"/>
      <c r="D38" s="251" t="s">
        <v>156</v>
      </c>
      <c r="E38" s="251"/>
      <c r="F38" s="251"/>
      <c r="G38" s="251"/>
      <c r="H38" s="251"/>
      <c r="I38" s="251"/>
      <c r="J38" s="251"/>
      <c r="K38" s="251"/>
      <c r="L38" s="251"/>
      <c r="M38" s="251"/>
      <c r="N38" s="251"/>
    </row>
    <row r="39" spans="3:14" ht="20.100000000000001" customHeight="1">
      <c r="C39" s="143"/>
      <c r="D39" s="251"/>
      <c r="E39" s="251"/>
      <c r="F39" s="251"/>
      <c r="G39" s="251"/>
      <c r="H39" s="251"/>
      <c r="I39" s="251"/>
      <c r="J39" s="251"/>
      <c r="K39" s="251"/>
      <c r="L39" s="251"/>
      <c r="M39" s="251"/>
      <c r="N39" s="251"/>
    </row>
    <row r="40" spans="3:14" ht="20.100000000000001" customHeight="1">
      <c r="C40" s="143"/>
      <c r="D40" s="251"/>
      <c r="E40" s="251"/>
      <c r="F40" s="251"/>
      <c r="G40" s="251"/>
      <c r="H40" s="251"/>
      <c r="I40" s="251"/>
      <c r="J40" s="251"/>
      <c r="K40" s="251"/>
      <c r="L40" s="251"/>
      <c r="M40" s="251"/>
      <c r="N40" s="251"/>
    </row>
    <row r="41" spans="3:14" ht="20.100000000000001" customHeight="1">
      <c r="C41" s="143"/>
      <c r="D41" s="251"/>
      <c r="E41" s="251"/>
      <c r="F41" s="251"/>
      <c r="G41" s="251"/>
      <c r="H41" s="251"/>
      <c r="I41" s="251"/>
      <c r="J41" s="251"/>
      <c r="K41" s="251"/>
      <c r="L41" s="251"/>
      <c r="M41" s="251"/>
      <c r="N41" s="251"/>
    </row>
    <row r="42" spans="3:14" ht="20.100000000000001" customHeight="1">
      <c r="C42" s="143"/>
      <c r="D42" s="251"/>
      <c r="E42" s="251"/>
      <c r="F42" s="251"/>
      <c r="G42" s="251"/>
      <c r="H42" s="251"/>
      <c r="I42" s="251"/>
      <c r="J42" s="251"/>
      <c r="K42" s="251"/>
      <c r="L42" s="251"/>
      <c r="M42" s="251"/>
      <c r="N42" s="251"/>
    </row>
    <row r="43" spans="3:14" ht="15" customHeight="1">
      <c r="C43" s="142"/>
      <c r="D43" s="251"/>
      <c r="E43" s="251"/>
      <c r="F43" s="251"/>
      <c r="G43" s="251"/>
      <c r="H43" s="251"/>
      <c r="I43" s="251"/>
      <c r="J43" s="251"/>
      <c r="K43" s="251"/>
      <c r="L43" s="251"/>
      <c r="M43" s="251"/>
      <c r="N43" s="251"/>
    </row>
    <row r="44" spans="3:14" ht="15" customHeight="1">
      <c r="C44" s="142"/>
      <c r="D44" s="251"/>
      <c r="E44" s="251"/>
      <c r="F44" s="251"/>
      <c r="G44" s="251"/>
      <c r="H44" s="251"/>
      <c r="I44" s="251"/>
      <c r="J44" s="251"/>
      <c r="K44" s="251"/>
      <c r="L44" s="251"/>
      <c r="M44" s="251"/>
      <c r="N44" s="251"/>
    </row>
    <row r="45" spans="3:14" ht="20.100000000000001" customHeight="1">
      <c r="C45" s="150" t="s">
        <v>97</v>
      </c>
      <c r="D45" s="150" t="s">
        <v>104</v>
      </c>
      <c r="E45" s="142"/>
      <c r="F45" s="142"/>
      <c r="G45" s="142"/>
      <c r="H45" s="142"/>
      <c r="I45" s="142"/>
      <c r="J45" s="142"/>
      <c r="K45" s="142"/>
      <c r="L45" s="142"/>
      <c r="M45" s="142"/>
      <c r="N45" s="142"/>
    </row>
    <row r="46" spans="3:14" ht="15" customHeight="1">
      <c r="C46" s="142"/>
      <c r="D46" s="142"/>
      <c r="E46" s="142"/>
      <c r="F46" s="142"/>
      <c r="G46" s="142"/>
      <c r="H46" s="142"/>
      <c r="I46" s="142"/>
      <c r="J46" s="142"/>
      <c r="K46" s="142"/>
      <c r="L46" s="142"/>
      <c r="M46" s="142"/>
      <c r="N46" s="142"/>
    </row>
    <row r="47" spans="3:14" ht="20.100000000000001" customHeight="1">
      <c r="C47" s="143" t="s">
        <v>52</v>
      </c>
      <c r="D47" s="143" t="s">
        <v>102</v>
      </c>
      <c r="E47" s="143"/>
      <c r="F47" s="142"/>
      <c r="G47" s="142"/>
      <c r="H47" s="142"/>
      <c r="I47" s="142"/>
      <c r="J47" s="142"/>
      <c r="K47" s="142"/>
      <c r="L47" s="142"/>
      <c r="M47" s="142"/>
      <c r="N47" s="142"/>
    </row>
    <row r="48" spans="3:14" ht="15" customHeight="1">
      <c r="C48" s="142"/>
      <c r="D48" s="142"/>
      <c r="E48" s="142"/>
      <c r="F48" s="142"/>
      <c r="G48" s="142"/>
      <c r="H48" s="142"/>
      <c r="I48" s="142"/>
      <c r="J48" s="142"/>
      <c r="K48" s="142"/>
      <c r="L48" s="142"/>
      <c r="M48" s="142"/>
      <c r="N48" s="142"/>
    </row>
    <row r="49" spans="2:14" ht="20.100000000000001" customHeight="1">
      <c r="C49" s="150" t="s">
        <v>97</v>
      </c>
      <c r="D49" s="150" t="s">
        <v>103</v>
      </c>
      <c r="E49" s="142"/>
      <c r="F49" s="142"/>
      <c r="G49" s="142"/>
      <c r="H49" s="142"/>
      <c r="I49" s="142"/>
      <c r="J49" s="142"/>
      <c r="K49" s="142"/>
      <c r="L49" s="142"/>
      <c r="M49" s="142"/>
      <c r="N49" s="142"/>
    </row>
    <row r="50" spans="2:14" ht="15" customHeight="1">
      <c r="C50" s="142"/>
      <c r="D50" s="142"/>
      <c r="E50" s="142"/>
      <c r="F50" s="142"/>
      <c r="G50" s="142"/>
      <c r="H50" s="142"/>
      <c r="I50" s="142"/>
      <c r="J50" s="142"/>
      <c r="K50" s="142"/>
      <c r="L50" s="142"/>
      <c r="M50" s="142"/>
      <c r="N50" s="142"/>
    </row>
    <row r="51" spans="2:14" ht="15" customHeight="1">
      <c r="C51" s="143" t="s">
        <v>99</v>
      </c>
      <c r="D51" s="251" t="s">
        <v>128</v>
      </c>
      <c r="E51" s="251"/>
      <c r="F51" s="251"/>
      <c r="G51" s="251"/>
      <c r="H51" s="251"/>
      <c r="I51" s="251"/>
      <c r="J51" s="251"/>
      <c r="K51" s="251"/>
      <c r="L51" s="251"/>
      <c r="M51" s="251"/>
      <c r="N51" s="251"/>
    </row>
    <row r="52" spans="2:14" ht="15" customHeight="1">
      <c r="C52" s="142"/>
      <c r="D52" s="251"/>
      <c r="E52" s="251"/>
      <c r="F52" s="251"/>
      <c r="G52" s="251"/>
      <c r="H52" s="251"/>
      <c r="I52" s="251"/>
      <c r="J52" s="251"/>
      <c r="K52" s="251"/>
      <c r="L52" s="251"/>
      <c r="M52" s="251"/>
      <c r="N52" s="251"/>
    </row>
    <row r="53" spans="2:14" ht="15" customHeight="1">
      <c r="C53" s="142"/>
      <c r="D53" s="251"/>
      <c r="E53" s="251"/>
      <c r="F53" s="251"/>
      <c r="G53" s="251"/>
      <c r="H53" s="251"/>
      <c r="I53" s="251"/>
      <c r="J53" s="251"/>
      <c r="K53" s="251"/>
      <c r="L53" s="251"/>
      <c r="M53" s="251"/>
      <c r="N53" s="251"/>
    </row>
    <row r="54" spans="2:14" ht="20.100000000000001" customHeight="1">
      <c r="B54" s="138" t="s">
        <v>157</v>
      </c>
      <c r="C54" s="137"/>
      <c r="D54" s="137"/>
      <c r="E54" s="137"/>
      <c r="F54" s="137"/>
      <c r="G54" s="137"/>
      <c r="H54" s="137"/>
      <c r="I54" s="137"/>
      <c r="J54" s="137"/>
      <c r="K54" s="137"/>
      <c r="L54" s="137"/>
      <c r="M54" s="137"/>
      <c r="N54" s="137"/>
    </row>
    <row r="55" spans="2:14" ht="15" customHeight="1"/>
    <row r="56" spans="2:14" ht="15" customHeight="1">
      <c r="C56" s="144" t="s">
        <v>97</v>
      </c>
      <c r="D56" s="253" t="s">
        <v>158</v>
      </c>
      <c r="E56" s="253"/>
      <c r="F56" s="253"/>
      <c r="G56" s="253"/>
      <c r="H56" s="253"/>
      <c r="I56" s="253"/>
      <c r="J56" s="253"/>
      <c r="K56" s="253"/>
      <c r="L56" s="253"/>
      <c r="M56" s="253"/>
      <c r="N56" s="253"/>
    </row>
    <row r="57" spans="2:14" ht="15" customHeight="1">
      <c r="C57" s="141"/>
      <c r="D57" s="253"/>
      <c r="E57" s="253"/>
      <c r="F57" s="253"/>
      <c r="G57" s="253"/>
      <c r="H57" s="253"/>
      <c r="I57" s="253"/>
      <c r="J57" s="253"/>
      <c r="K57" s="253"/>
      <c r="L57" s="253"/>
      <c r="M57" s="253"/>
      <c r="N57" s="253"/>
    </row>
    <row r="58" spans="2:14" ht="15" customHeight="1">
      <c r="C58" s="141"/>
      <c r="D58" s="253"/>
      <c r="E58" s="253"/>
      <c r="F58" s="253"/>
      <c r="G58" s="253"/>
      <c r="H58" s="253"/>
      <c r="I58" s="253"/>
      <c r="J58" s="253"/>
      <c r="K58" s="253"/>
      <c r="L58" s="253"/>
      <c r="M58" s="253"/>
      <c r="N58" s="253"/>
    </row>
    <row r="59" spans="2:14" ht="15" customHeight="1">
      <c r="C59" s="141"/>
      <c r="D59" s="253"/>
      <c r="E59" s="253"/>
      <c r="F59" s="253"/>
      <c r="G59" s="253"/>
      <c r="H59" s="253"/>
      <c r="I59" s="253"/>
      <c r="J59" s="253"/>
      <c r="K59" s="253"/>
      <c r="L59" s="253"/>
      <c r="M59" s="253"/>
      <c r="N59" s="253"/>
    </row>
    <row r="60" spans="2:14" ht="15" customHeight="1">
      <c r="C60" s="168" t="s">
        <v>136</v>
      </c>
      <c r="D60" s="251" t="s">
        <v>135</v>
      </c>
      <c r="E60" s="251"/>
      <c r="F60" s="251"/>
      <c r="G60" s="251"/>
      <c r="H60" s="251"/>
      <c r="I60" s="251"/>
      <c r="J60" s="251"/>
      <c r="K60" s="251"/>
      <c r="L60" s="251"/>
      <c r="M60" s="251"/>
      <c r="N60" s="251"/>
    </row>
    <row r="61" spans="2:14" ht="15" customHeight="1">
      <c r="C61" s="168"/>
      <c r="D61" s="251"/>
      <c r="E61" s="251"/>
      <c r="F61" s="251"/>
      <c r="G61" s="251"/>
      <c r="H61" s="251"/>
      <c r="I61" s="251"/>
      <c r="J61" s="251"/>
      <c r="K61" s="251"/>
      <c r="L61" s="251"/>
      <c r="M61" s="251"/>
      <c r="N61" s="251"/>
    </row>
    <row r="62" spans="2:14" ht="15" customHeight="1">
      <c r="C62" s="143" t="s">
        <v>50</v>
      </c>
      <c r="D62" s="250" t="s">
        <v>182</v>
      </c>
      <c r="E62" s="250"/>
      <c r="F62" s="250"/>
      <c r="G62" s="250"/>
      <c r="H62" s="250"/>
      <c r="I62" s="250"/>
      <c r="J62" s="250"/>
      <c r="K62" s="250"/>
      <c r="L62" s="250"/>
      <c r="M62" s="250"/>
      <c r="N62" s="250"/>
    </row>
    <row r="63" spans="2:14" ht="15" customHeight="1">
      <c r="C63" s="143"/>
      <c r="D63" s="250"/>
      <c r="E63" s="250"/>
      <c r="F63" s="250"/>
      <c r="G63" s="250"/>
      <c r="H63" s="250"/>
      <c r="I63" s="250"/>
      <c r="J63" s="250"/>
      <c r="K63" s="250"/>
      <c r="L63" s="250"/>
      <c r="M63" s="250"/>
      <c r="N63" s="250"/>
    </row>
    <row r="64" spans="2:14" ht="15" customHeight="1">
      <c r="C64" s="143"/>
      <c r="D64" s="250"/>
      <c r="E64" s="250"/>
      <c r="F64" s="250"/>
      <c r="G64" s="250"/>
      <c r="H64" s="250"/>
      <c r="I64" s="250"/>
      <c r="J64" s="250"/>
      <c r="K64" s="250"/>
      <c r="L64" s="250"/>
      <c r="M64" s="250"/>
      <c r="N64" s="250"/>
    </row>
    <row r="65" spans="3:14" ht="15" customHeight="1">
      <c r="C65" s="143" t="s">
        <v>124</v>
      </c>
      <c r="D65" s="251" t="s">
        <v>129</v>
      </c>
      <c r="E65" s="251"/>
      <c r="F65" s="251"/>
      <c r="G65" s="251"/>
      <c r="H65" s="251"/>
      <c r="I65" s="251"/>
      <c r="J65" s="251"/>
      <c r="K65" s="251"/>
      <c r="L65" s="251"/>
      <c r="M65" s="251"/>
      <c r="N65" s="251"/>
    </row>
    <row r="66" spans="3:14" ht="15" customHeight="1">
      <c r="C66" s="143"/>
      <c r="D66" s="251"/>
      <c r="E66" s="251"/>
      <c r="F66" s="251"/>
      <c r="G66" s="251"/>
      <c r="H66" s="251"/>
      <c r="I66" s="251"/>
      <c r="J66" s="251"/>
      <c r="K66" s="251"/>
      <c r="L66" s="251"/>
      <c r="M66" s="251"/>
      <c r="N66" s="251"/>
    </row>
    <row r="67" spans="3:14" ht="15" customHeight="1">
      <c r="C67" s="143"/>
      <c r="D67" s="251"/>
      <c r="E67" s="251"/>
      <c r="F67" s="251"/>
      <c r="G67" s="251"/>
      <c r="H67" s="251"/>
      <c r="I67" s="251"/>
      <c r="J67" s="251"/>
      <c r="K67" s="251"/>
      <c r="L67" s="251"/>
      <c r="M67" s="251"/>
      <c r="N67" s="251"/>
    </row>
    <row r="68" spans="3:14" ht="15" customHeight="1">
      <c r="C68" s="143"/>
      <c r="D68" s="251"/>
      <c r="E68" s="251"/>
      <c r="F68" s="251"/>
      <c r="G68" s="251"/>
      <c r="H68" s="251"/>
      <c r="I68" s="251"/>
      <c r="J68" s="251"/>
      <c r="K68" s="251"/>
      <c r="L68" s="251"/>
      <c r="M68" s="251"/>
      <c r="N68" s="251"/>
    </row>
    <row r="69" spans="3:14" ht="15" customHeight="1">
      <c r="C69" s="143" t="s">
        <v>52</v>
      </c>
      <c r="D69" s="251" t="s">
        <v>130</v>
      </c>
      <c r="E69" s="251"/>
      <c r="F69" s="251"/>
      <c r="G69" s="251"/>
      <c r="H69" s="251"/>
      <c r="I69" s="251"/>
      <c r="J69" s="251"/>
      <c r="K69" s="251"/>
      <c r="L69" s="251"/>
      <c r="M69" s="251"/>
      <c r="N69" s="251"/>
    </row>
    <row r="70" spans="3:14" ht="15" customHeight="1">
      <c r="C70" s="143"/>
      <c r="D70" s="251"/>
      <c r="E70" s="251"/>
      <c r="F70" s="251"/>
      <c r="G70" s="251"/>
      <c r="H70" s="251"/>
      <c r="I70" s="251"/>
      <c r="J70" s="251"/>
      <c r="K70" s="251"/>
      <c r="L70" s="251"/>
      <c r="M70" s="251"/>
      <c r="N70" s="251"/>
    </row>
    <row r="71" spans="3:14" ht="15" customHeight="1">
      <c r="C71" s="143"/>
      <c r="D71" s="251"/>
      <c r="E71" s="251"/>
      <c r="F71" s="251"/>
      <c r="G71" s="251"/>
      <c r="H71" s="251"/>
      <c r="I71" s="251"/>
      <c r="J71" s="251"/>
      <c r="K71" s="251"/>
      <c r="L71" s="251"/>
      <c r="M71" s="251"/>
      <c r="N71" s="251"/>
    </row>
    <row r="72" spans="3:14" ht="15" customHeight="1">
      <c r="C72" s="143" t="s">
        <v>99</v>
      </c>
      <c r="D72" s="251" t="s">
        <v>131</v>
      </c>
      <c r="E72" s="251"/>
      <c r="F72" s="251"/>
      <c r="G72" s="251"/>
      <c r="H72" s="251"/>
      <c r="I72" s="251"/>
      <c r="J72" s="251"/>
      <c r="K72" s="251"/>
      <c r="L72" s="251"/>
      <c r="M72" s="251"/>
      <c r="N72" s="251"/>
    </row>
    <row r="73" spans="3:14" ht="15" customHeight="1">
      <c r="C73" s="143"/>
      <c r="D73" s="251"/>
      <c r="E73" s="251"/>
      <c r="F73" s="251"/>
      <c r="G73" s="251"/>
      <c r="H73" s="251"/>
      <c r="I73" s="251"/>
      <c r="J73" s="251"/>
      <c r="K73" s="251"/>
      <c r="L73" s="251"/>
      <c r="M73" s="251"/>
      <c r="N73" s="251"/>
    </row>
    <row r="74" spans="3:14" ht="15" customHeight="1">
      <c r="C74" s="143"/>
      <c r="D74" s="251"/>
      <c r="E74" s="251"/>
      <c r="F74" s="251"/>
      <c r="G74" s="251"/>
      <c r="H74" s="251"/>
      <c r="I74" s="251"/>
      <c r="J74" s="251"/>
      <c r="K74" s="251"/>
      <c r="L74" s="251"/>
      <c r="M74" s="251"/>
      <c r="N74" s="251"/>
    </row>
    <row r="75" spans="3:14" ht="15" customHeight="1">
      <c r="C75" s="143" t="s">
        <v>127</v>
      </c>
      <c r="D75" s="251" t="s">
        <v>132</v>
      </c>
      <c r="E75" s="251"/>
      <c r="F75" s="251"/>
      <c r="G75" s="251"/>
      <c r="H75" s="251"/>
      <c r="I75" s="251"/>
      <c r="J75" s="251"/>
      <c r="K75" s="251"/>
      <c r="L75" s="251"/>
      <c r="M75" s="251"/>
      <c r="N75" s="251"/>
    </row>
    <row r="76" spans="3:14" ht="15" customHeight="1">
      <c r="C76" s="143"/>
      <c r="D76" s="251"/>
      <c r="E76" s="251"/>
      <c r="F76" s="251"/>
      <c r="G76" s="251"/>
      <c r="H76" s="251"/>
      <c r="I76" s="251"/>
      <c r="J76" s="251"/>
      <c r="K76" s="251"/>
      <c r="L76" s="251"/>
      <c r="M76" s="251"/>
      <c r="N76" s="251"/>
    </row>
    <row r="77" spans="3:14" ht="15" customHeight="1">
      <c r="C77" s="143"/>
      <c r="D77" s="251"/>
      <c r="E77" s="251"/>
      <c r="F77" s="251"/>
      <c r="G77" s="251"/>
      <c r="H77" s="251"/>
      <c r="I77" s="251"/>
      <c r="J77" s="251"/>
      <c r="K77" s="251"/>
      <c r="L77" s="251"/>
      <c r="M77" s="251"/>
      <c r="N77" s="251"/>
    </row>
    <row r="78" spans="3:14" ht="15" customHeight="1">
      <c r="C78" s="143"/>
      <c r="D78" s="251"/>
      <c r="E78" s="251"/>
      <c r="F78" s="251"/>
      <c r="G78" s="251"/>
      <c r="H78" s="251"/>
      <c r="I78" s="251"/>
      <c r="J78" s="251"/>
      <c r="K78" s="251"/>
      <c r="L78" s="251"/>
      <c r="M78" s="251"/>
      <c r="N78" s="251"/>
    </row>
    <row r="79" spans="3:14" ht="15" customHeight="1">
      <c r="C79" s="143"/>
      <c r="D79" s="251"/>
      <c r="E79" s="251"/>
      <c r="F79" s="251"/>
      <c r="G79" s="251"/>
      <c r="H79" s="251"/>
      <c r="I79" s="251"/>
      <c r="J79" s="251"/>
      <c r="K79" s="251"/>
      <c r="L79" s="251"/>
      <c r="M79" s="251"/>
      <c r="N79" s="251"/>
    </row>
    <row r="80" spans="3:14" ht="15" customHeight="1">
      <c r="C80" s="143"/>
      <c r="D80" s="251"/>
      <c r="E80" s="251"/>
      <c r="F80" s="251"/>
      <c r="G80" s="251"/>
      <c r="H80" s="251"/>
      <c r="I80" s="251"/>
      <c r="J80" s="251"/>
      <c r="K80" s="251"/>
      <c r="L80" s="251"/>
      <c r="M80" s="251"/>
      <c r="N80" s="251"/>
    </row>
    <row r="81" spans="2:14" ht="15" customHeight="1">
      <c r="C81" s="143"/>
      <c r="D81" s="251"/>
      <c r="E81" s="251"/>
      <c r="F81" s="251"/>
      <c r="G81" s="251"/>
      <c r="H81" s="251"/>
      <c r="I81" s="251"/>
      <c r="J81" s="251"/>
      <c r="K81" s="251"/>
      <c r="L81" s="251"/>
      <c r="M81" s="251"/>
      <c r="N81" s="251"/>
    </row>
    <row r="82" spans="2:14" ht="15" customHeight="1">
      <c r="C82" s="143" t="s">
        <v>100</v>
      </c>
      <c r="D82" s="251" t="s">
        <v>160</v>
      </c>
      <c r="E82" s="251"/>
      <c r="F82" s="251"/>
      <c r="G82" s="251"/>
      <c r="H82" s="251"/>
      <c r="I82" s="251"/>
      <c r="J82" s="251"/>
      <c r="K82" s="251"/>
      <c r="L82" s="251"/>
      <c r="M82" s="251"/>
      <c r="N82" s="251"/>
    </row>
    <row r="83" spans="2:14" ht="15" customHeight="1">
      <c r="C83" s="143"/>
      <c r="D83" s="251"/>
      <c r="E83" s="251"/>
      <c r="F83" s="251"/>
      <c r="G83" s="251"/>
      <c r="H83" s="251"/>
      <c r="I83" s="251"/>
      <c r="J83" s="251"/>
      <c r="K83" s="251"/>
      <c r="L83" s="251"/>
      <c r="M83" s="251"/>
      <c r="N83" s="251"/>
    </row>
    <row r="84" spans="2:14" ht="15" customHeight="1">
      <c r="C84" s="143"/>
      <c r="D84" s="251"/>
      <c r="E84" s="251"/>
      <c r="F84" s="251"/>
      <c r="G84" s="251"/>
      <c r="H84" s="251"/>
      <c r="I84" s="251"/>
      <c r="J84" s="251"/>
      <c r="K84" s="251"/>
      <c r="L84" s="251"/>
      <c r="M84" s="251"/>
      <c r="N84" s="251"/>
    </row>
    <row r="85" spans="2:14" ht="15" customHeight="1">
      <c r="C85" s="143"/>
      <c r="D85" s="251"/>
      <c r="E85" s="251"/>
      <c r="F85" s="251"/>
      <c r="G85" s="251"/>
      <c r="H85" s="251"/>
      <c r="I85" s="251"/>
      <c r="J85" s="251"/>
      <c r="K85" s="251"/>
      <c r="L85" s="251"/>
      <c r="M85" s="251"/>
      <c r="N85" s="251"/>
    </row>
    <row r="86" spans="2:14" ht="15" customHeight="1">
      <c r="C86" s="143" t="s">
        <v>101</v>
      </c>
      <c r="D86" s="251" t="s">
        <v>134</v>
      </c>
      <c r="E86" s="251"/>
      <c r="F86" s="251"/>
      <c r="G86" s="251"/>
      <c r="H86" s="251"/>
      <c r="I86" s="251"/>
      <c r="J86" s="251"/>
      <c r="K86" s="251"/>
      <c r="L86" s="251"/>
      <c r="M86" s="251"/>
      <c r="N86" s="251"/>
    </row>
    <row r="87" spans="2:14" ht="15" customHeight="1">
      <c r="C87" s="143"/>
      <c r="D87" s="251"/>
      <c r="E87" s="251"/>
      <c r="F87" s="251"/>
      <c r="G87" s="251"/>
      <c r="H87" s="251"/>
      <c r="I87" s="251"/>
      <c r="J87" s="251"/>
      <c r="K87" s="251"/>
      <c r="L87" s="251"/>
      <c r="M87" s="251"/>
      <c r="N87" s="251"/>
    </row>
    <row r="88" spans="2:14" ht="15" customHeight="1">
      <c r="C88" s="143"/>
      <c r="D88" s="251"/>
      <c r="E88" s="251"/>
      <c r="F88" s="251"/>
      <c r="G88" s="251"/>
      <c r="H88" s="251"/>
      <c r="I88" s="251"/>
      <c r="J88" s="251"/>
      <c r="K88" s="251"/>
      <c r="L88" s="251"/>
      <c r="M88" s="251"/>
      <c r="N88" s="251"/>
    </row>
    <row r="89" spans="2:14" ht="15" customHeight="1">
      <c r="C89" s="143"/>
      <c r="D89" s="251"/>
      <c r="E89" s="251"/>
      <c r="F89" s="251"/>
      <c r="G89" s="251"/>
      <c r="H89" s="251"/>
      <c r="I89" s="251"/>
      <c r="J89" s="251"/>
      <c r="K89" s="251"/>
      <c r="L89" s="251"/>
      <c r="M89" s="251"/>
      <c r="N89" s="251"/>
    </row>
    <row r="90" spans="2:14" s="146" customFormat="1" ht="20.100000000000001" customHeight="1">
      <c r="B90" s="147" t="s">
        <v>43</v>
      </c>
      <c r="C90" s="148"/>
      <c r="D90" s="148"/>
      <c r="E90" s="145"/>
      <c r="F90" s="145"/>
      <c r="G90" s="145"/>
      <c r="H90" s="145"/>
      <c r="I90" s="145"/>
      <c r="J90" s="145"/>
      <c r="K90" s="145"/>
      <c r="L90" s="145"/>
      <c r="M90" s="145"/>
      <c r="N90" s="145"/>
    </row>
    <row r="91" spans="2:14" ht="15" customHeight="1"/>
    <row r="92" spans="2:14" ht="15" customHeight="1">
      <c r="C92" s="143" t="s">
        <v>49</v>
      </c>
      <c r="D92" s="250" t="s">
        <v>159</v>
      </c>
      <c r="E92" s="250"/>
      <c r="F92" s="250"/>
      <c r="G92" s="250"/>
      <c r="H92" s="250"/>
      <c r="I92" s="250"/>
      <c r="J92" s="250"/>
      <c r="K92" s="250"/>
      <c r="L92" s="250"/>
      <c r="M92" s="250"/>
      <c r="N92" s="250"/>
    </row>
    <row r="93" spans="2:14" ht="15" customHeight="1">
      <c r="C93" s="143"/>
      <c r="D93" s="250"/>
      <c r="E93" s="250"/>
      <c r="F93" s="250"/>
      <c r="G93" s="250"/>
      <c r="H93" s="250"/>
      <c r="I93" s="250"/>
      <c r="J93" s="250"/>
      <c r="K93" s="250"/>
      <c r="L93" s="250"/>
      <c r="M93" s="250"/>
      <c r="N93" s="250"/>
    </row>
    <row r="94" spans="2:14" ht="15" customHeight="1">
      <c r="C94" s="143"/>
      <c r="D94" s="250"/>
      <c r="E94" s="250"/>
      <c r="F94" s="250"/>
      <c r="G94" s="250"/>
      <c r="H94" s="250"/>
      <c r="I94" s="250"/>
      <c r="J94" s="250"/>
      <c r="K94" s="250"/>
      <c r="L94" s="250"/>
      <c r="M94" s="250"/>
      <c r="N94" s="250"/>
    </row>
    <row r="95" spans="2:14" ht="15" customHeight="1">
      <c r="C95" s="143" t="s">
        <v>50</v>
      </c>
      <c r="D95" s="250" t="s">
        <v>44</v>
      </c>
      <c r="E95" s="250"/>
      <c r="F95" s="250"/>
      <c r="G95" s="250"/>
      <c r="H95" s="250"/>
      <c r="I95" s="250"/>
      <c r="J95" s="250"/>
      <c r="K95" s="250"/>
      <c r="L95" s="250"/>
      <c r="M95" s="250"/>
      <c r="N95" s="250"/>
    </row>
    <row r="96" spans="2:14" ht="15" customHeight="1">
      <c r="C96" s="143"/>
      <c r="D96" s="250"/>
      <c r="E96" s="250"/>
      <c r="F96" s="250"/>
      <c r="G96" s="250"/>
      <c r="H96" s="250"/>
      <c r="I96" s="250"/>
      <c r="J96" s="250"/>
      <c r="K96" s="250"/>
      <c r="L96" s="250"/>
      <c r="M96" s="250"/>
      <c r="N96" s="250"/>
    </row>
    <row r="97" spans="3:14" ht="15" customHeight="1">
      <c r="C97" s="143"/>
      <c r="D97" s="250"/>
      <c r="E97" s="250"/>
      <c r="F97" s="250"/>
      <c r="G97" s="250"/>
      <c r="H97" s="250"/>
      <c r="I97" s="250"/>
      <c r="J97" s="250"/>
      <c r="K97" s="250"/>
      <c r="L97" s="250"/>
      <c r="M97" s="250"/>
      <c r="N97" s="250"/>
    </row>
    <row r="98" spans="3:14" ht="15" customHeight="1">
      <c r="C98" s="143" t="s">
        <v>51</v>
      </c>
      <c r="D98" s="143" t="s">
        <v>45</v>
      </c>
      <c r="E98" s="143"/>
      <c r="F98" s="143"/>
      <c r="G98" s="143"/>
      <c r="H98" s="143"/>
      <c r="I98" s="143"/>
      <c r="J98" s="143"/>
      <c r="K98" s="143"/>
      <c r="L98" s="143"/>
      <c r="M98" s="143"/>
      <c r="N98" s="143"/>
    </row>
    <row r="99" spans="3:14" ht="15" customHeight="1">
      <c r="C99" s="143"/>
      <c r="D99" s="143"/>
      <c r="E99" s="143"/>
      <c r="F99" s="143"/>
      <c r="G99" s="143"/>
      <c r="H99" s="143"/>
      <c r="I99" s="143"/>
      <c r="J99" s="143"/>
      <c r="K99" s="143"/>
      <c r="L99" s="143"/>
      <c r="M99" s="143"/>
      <c r="N99" s="143"/>
    </row>
    <row r="100" spans="3:14" ht="15" customHeight="1">
      <c r="C100" s="143" t="s">
        <v>52</v>
      </c>
      <c r="D100" s="143" t="s">
        <v>48</v>
      </c>
      <c r="E100" s="143"/>
      <c r="F100" s="143"/>
      <c r="G100" s="143"/>
      <c r="H100" s="143"/>
      <c r="I100" s="143"/>
      <c r="J100" s="143"/>
      <c r="K100" s="143"/>
      <c r="L100" s="143"/>
      <c r="M100" s="143"/>
      <c r="N100" s="143"/>
    </row>
    <row r="101" spans="3:14" ht="15" customHeight="1" thickBot="1"/>
    <row r="102" spans="3:14" ht="15" customHeight="1" thickTop="1">
      <c r="C102" s="106"/>
      <c r="D102" s="107"/>
      <c r="E102" s="107"/>
      <c r="F102" s="107"/>
      <c r="G102" s="107"/>
      <c r="H102" s="107"/>
      <c r="I102" s="108"/>
    </row>
    <row r="103" spans="3:14" ht="15" customHeight="1">
      <c r="C103" s="109"/>
      <c r="D103" s="110" t="s">
        <v>47</v>
      </c>
      <c r="E103" s="110"/>
      <c r="F103" s="110"/>
      <c r="G103" s="110"/>
      <c r="H103" s="110"/>
      <c r="I103" s="111"/>
    </row>
    <row r="104" spans="3:14" ht="15" customHeight="1">
      <c r="C104" s="109"/>
      <c r="D104" s="110" t="s">
        <v>183</v>
      </c>
      <c r="E104" s="110"/>
      <c r="F104" s="110"/>
      <c r="G104" s="110"/>
      <c r="H104" s="110"/>
      <c r="I104" s="111"/>
    </row>
    <row r="105" spans="3:14" ht="15" customHeight="1">
      <c r="C105" s="109"/>
      <c r="D105" s="110" t="s">
        <v>54</v>
      </c>
      <c r="E105" s="110"/>
      <c r="F105" s="110"/>
      <c r="G105" s="110"/>
      <c r="H105" s="110"/>
      <c r="I105" s="111"/>
    </row>
    <row r="106" spans="3:14" ht="15" customHeight="1">
      <c r="C106" s="109"/>
      <c r="D106" s="110" t="s">
        <v>46</v>
      </c>
      <c r="E106" s="110"/>
      <c r="F106" s="110"/>
      <c r="G106" s="110"/>
      <c r="H106" s="110"/>
      <c r="I106" s="111"/>
    </row>
    <row r="107" spans="3:14" ht="15" customHeight="1" thickBot="1">
      <c r="C107" s="112"/>
      <c r="D107" s="113"/>
      <c r="E107" s="113"/>
      <c r="F107" s="113"/>
      <c r="G107" s="113"/>
      <c r="H107" s="113"/>
      <c r="I107" s="114"/>
    </row>
    <row r="108" spans="3:14" ht="15" customHeight="1" thickTop="1"/>
  </sheetData>
  <mergeCells count="21">
    <mergeCell ref="D86:N88"/>
    <mergeCell ref="C7:N18"/>
    <mergeCell ref="D35:N36"/>
    <mergeCell ref="D34:N34"/>
    <mergeCell ref="D60:N61"/>
    <mergeCell ref="D95:N97"/>
    <mergeCell ref="D62:N64"/>
    <mergeCell ref="D22:N24"/>
    <mergeCell ref="D32:N32"/>
    <mergeCell ref="D37:N37"/>
    <mergeCell ref="D92:N94"/>
    <mergeCell ref="D56:N59"/>
    <mergeCell ref="D65:N68"/>
    <mergeCell ref="D69:N71"/>
    <mergeCell ref="D89:N89"/>
    <mergeCell ref="D82:N85"/>
    <mergeCell ref="D72:N74"/>
    <mergeCell ref="D51:N53"/>
    <mergeCell ref="E25:N31"/>
    <mergeCell ref="D38:N44"/>
    <mergeCell ref="D75:N8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B1:N55"/>
  <sheetViews>
    <sheetView showGridLines="0" zoomScaleNormal="100" workbookViewId="0"/>
  </sheetViews>
  <sheetFormatPr defaultRowHeight="10.8"/>
  <cols>
    <col min="1" max="1" width="1.875" customWidth="1"/>
    <col min="2" max="2" width="4" customWidth="1"/>
    <col min="3" max="3" width="4" style="61" customWidth="1"/>
    <col min="4" max="4" width="14.375" customWidth="1"/>
    <col min="5" max="5" width="12.875" customWidth="1"/>
    <col min="6" max="6" width="4.5" customWidth="1"/>
    <col min="7" max="7" width="15.375" customWidth="1"/>
    <col min="8" max="8" width="16.875" customWidth="1"/>
    <col min="9" max="9" width="11.5" customWidth="1"/>
    <col min="11" max="11" width="7.875" customWidth="1"/>
    <col min="15" max="15" width="1.875" customWidth="1"/>
  </cols>
  <sheetData>
    <row r="1" spans="2:14" ht="9.9" customHeight="1"/>
    <row r="2" spans="2:14" ht="24.9" customHeight="1">
      <c r="B2" s="255" t="s">
        <v>162</v>
      </c>
      <c r="C2" s="255"/>
      <c r="D2" s="255"/>
      <c r="E2" s="255"/>
      <c r="F2" s="255"/>
      <c r="G2" s="255"/>
      <c r="H2" s="255"/>
      <c r="I2" s="255"/>
      <c r="J2" s="255"/>
      <c r="K2" s="255"/>
      <c r="L2" s="255"/>
      <c r="M2" s="255"/>
      <c r="N2" s="255"/>
    </row>
    <row r="3" spans="2:14" ht="15" customHeight="1">
      <c r="B3" s="102"/>
    </row>
    <row r="4" spans="2:14" ht="20.100000000000001" customHeight="1">
      <c r="B4" s="102"/>
      <c r="C4" s="149" t="s">
        <v>109</v>
      </c>
      <c r="D4" s="153"/>
    </row>
    <row r="5" spans="2:14" ht="12" customHeight="1"/>
    <row r="6" spans="2:14" ht="33.75" customHeight="1">
      <c r="C6" s="267" t="s">
        <v>40</v>
      </c>
      <c r="D6" s="268"/>
      <c r="E6" s="269" t="s">
        <v>186</v>
      </c>
      <c r="F6" s="270"/>
      <c r="G6" s="270"/>
      <c r="H6" s="270"/>
      <c r="I6" s="270"/>
      <c r="J6" s="270"/>
      <c r="K6" s="271"/>
    </row>
    <row r="7" spans="2:14" ht="20.100000000000001" customHeight="1">
      <c r="C7" s="115"/>
      <c r="D7" s="115"/>
      <c r="E7" s="84"/>
      <c r="F7" s="84"/>
      <c r="G7" s="84"/>
      <c r="H7" s="84"/>
      <c r="I7" s="84"/>
      <c r="J7" s="84"/>
      <c r="K7" s="84"/>
    </row>
    <row r="8" spans="2:14" ht="20.100000000000001" customHeight="1">
      <c r="C8" s="149" t="s">
        <v>140</v>
      </c>
      <c r="D8" s="154"/>
      <c r="E8" s="71"/>
      <c r="F8" s="151"/>
    </row>
    <row r="9" spans="2:14" ht="12" customHeight="1">
      <c r="D9" s="118"/>
      <c r="E9" s="71"/>
      <c r="F9" s="152"/>
    </row>
    <row r="10" spans="2:14" ht="15" customHeight="1">
      <c r="C10" s="256" t="s">
        <v>137</v>
      </c>
      <c r="D10" s="257"/>
      <c r="E10" s="258"/>
      <c r="F10" s="262" t="s">
        <v>112</v>
      </c>
      <c r="G10" s="263"/>
      <c r="H10" s="264"/>
    </row>
    <row r="11" spans="2:14" ht="15" customHeight="1">
      <c r="C11" s="259"/>
      <c r="D11" s="260"/>
      <c r="E11" s="261"/>
      <c r="F11" s="265" t="s">
        <v>138</v>
      </c>
      <c r="G11" s="266"/>
      <c r="H11" s="185" t="s">
        <v>139</v>
      </c>
    </row>
    <row r="12" spans="2:14" ht="20.100000000000001" customHeight="1">
      <c r="C12" s="53">
        <v>1</v>
      </c>
      <c r="D12" s="6" t="s">
        <v>0</v>
      </c>
      <c r="E12" s="6"/>
      <c r="F12" s="231"/>
      <c r="G12" s="158"/>
      <c r="H12" s="221"/>
    </row>
    <row r="13" spans="2:14" ht="20.100000000000001" customHeight="1">
      <c r="C13" s="53">
        <v>2</v>
      </c>
      <c r="D13" s="6" t="s">
        <v>1</v>
      </c>
      <c r="E13" s="6"/>
      <c r="F13" s="232"/>
      <c r="G13" s="158"/>
      <c r="H13" s="222"/>
    </row>
    <row r="14" spans="2:14" ht="20.100000000000001" customHeight="1">
      <c r="C14" s="53">
        <v>3</v>
      </c>
      <c r="D14" s="6" t="s">
        <v>2</v>
      </c>
      <c r="E14" s="6"/>
      <c r="F14" s="232"/>
      <c r="G14" s="158"/>
      <c r="H14" s="222"/>
    </row>
    <row r="15" spans="2:14" ht="20.100000000000001" customHeight="1">
      <c r="C15" s="53">
        <v>4</v>
      </c>
      <c r="D15" s="6" t="s">
        <v>3</v>
      </c>
      <c r="E15" s="6"/>
      <c r="F15" s="232"/>
      <c r="G15" s="158"/>
      <c r="H15" s="222"/>
    </row>
    <row r="16" spans="2:14" ht="20.100000000000001" customHeight="1">
      <c r="C16" s="53">
        <v>5</v>
      </c>
      <c r="D16" s="6" t="s">
        <v>4</v>
      </c>
      <c r="E16" s="6"/>
      <c r="F16" s="232"/>
      <c r="G16" s="158"/>
      <c r="H16" s="222"/>
    </row>
    <row r="17" spans="3:8" ht="20.100000000000001" customHeight="1">
      <c r="C17" s="54">
        <v>6</v>
      </c>
      <c r="D17" s="7" t="s">
        <v>5</v>
      </c>
      <c r="E17" s="7"/>
      <c r="F17" s="233"/>
      <c r="G17" s="159"/>
      <c r="H17" s="223"/>
    </row>
    <row r="18" spans="3:8" ht="20.100000000000001" customHeight="1">
      <c r="C18" s="53">
        <v>7</v>
      </c>
      <c r="D18" s="6" t="s">
        <v>6</v>
      </c>
      <c r="E18" s="6"/>
      <c r="F18" s="232"/>
      <c r="G18" s="158"/>
      <c r="H18" s="222"/>
    </row>
    <row r="19" spans="3:8" ht="20.100000000000001" customHeight="1">
      <c r="C19" s="53">
        <v>8</v>
      </c>
      <c r="D19" s="6" t="s">
        <v>7</v>
      </c>
      <c r="E19" s="6"/>
      <c r="F19" s="232"/>
      <c r="G19" s="158"/>
      <c r="H19" s="222"/>
    </row>
    <row r="20" spans="3:8" ht="20.100000000000001" customHeight="1">
      <c r="C20" s="53">
        <v>9</v>
      </c>
      <c r="D20" s="6" t="s">
        <v>8</v>
      </c>
      <c r="E20" s="6"/>
      <c r="F20" s="232"/>
      <c r="G20" s="158"/>
      <c r="H20" s="222"/>
    </row>
    <row r="21" spans="3:8" ht="20.100000000000001" customHeight="1">
      <c r="C21" s="55">
        <v>10</v>
      </c>
      <c r="D21" s="8" t="s">
        <v>9</v>
      </c>
      <c r="E21" s="8"/>
      <c r="F21" s="234"/>
      <c r="G21" s="160"/>
      <c r="H21" s="224"/>
    </row>
    <row r="22" spans="3:8" ht="20.100000000000001" customHeight="1">
      <c r="C22" s="53">
        <v>11</v>
      </c>
      <c r="D22" s="6" t="s">
        <v>10</v>
      </c>
      <c r="E22" s="6"/>
      <c r="F22" s="232"/>
      <c r="G22" s="158"/>
      <c r="H22" s="222"/>
    </row>
    <row r="23" spans="3:8" ht="20.100000000000001" customHeight="1">
      <c r="C23" s="53">
        <v>12</v>
      </c>
      <c r="D23" s="6" t="s">
        <v>11</v>
      </c>
      <c r="E23" s="6"/>
      <c r="F23" s="232"/>
      <c r="G23" s="158"/>
      <c r="H23" s="222"/>
    </row>
    <row r="24" spans="3:8" ht="20.100000000000001" customHeight="1">
      <c r="C24" s="53">
        <v>13</v>
      </c>
      <c r="D24" s="6" t="s">
        <v>12</v>
      </c>
      <c r="E24" s="6"/>
      <c r="F24" s="232"/>
      <c r="G24" s="158"/>
      <c r="H24" s="222"/>
    </row>
    <row r="25" spans="3:8" ht="20.100000000000001" customHeight="1">
      <c r="C25" s="53">
        <v>14</v>
      </c>
      <c r="D25" s="6" t="s">
        <v>13</v>
      </c>
      <c r="E25" s="6"/>
      <c r="F25" s="232"/>
      <c r="G25" s="158"/>
      <c r="H25" s="222"/>
    </row>
    <row r="26" spans="3:8" ht="20.100000000000001" customHeight="1">
      <c r="C26" s="53">
        <v>15</v>
      </c>
      <c r="D26" s="6" t="s">
        <v>16</v>
      </c>
      <c r="E26" s="6"/>
      <c r="F26" s="232"/>
      <c r="G26" s="158"/>
      <c r="H26" s="222"/>
    </row>
    <row r="27" spans="3:8" ht="20.100000000000001" customHeight="1">
      <c r="C27" s="54">
        <v>16</v>
      </c>
      <c r="D27" s="7" t="s">
        <v>55</v>
      </c>
      <c r="E27" s="7"/>
      <c r="F27" s="233"/>
      <c r="G27" s="159"/>
      <c r="H27" s="223"/>
    </row>
    <row r="28" spans="3:8" ht="20.100000000000001" customHeight="1">
      <c r="C28" s="53">
        <v>17</v>
      </c>
      <c r="D28" s="6" t="s">
        <v>15</v>
      </c>
      <c r="E28" s="6"/>
      <c r="F28" s="232"/>
      <c r="G28" s="158"/>
      <c r="H28" s="222"/>
    </row>
    <row r="29" spans="3:8" ht="20.100000000000001" customHeight="1">
      <c r="C29" s="53">
        <v>18</v>
      </c>
      <c r="D29" s="6" t="s">
        <v>17</v>
      </c>
      <c r="E29" s="6"/>
      <c r="F29" s="232"/>
      <c r="G29" s="158"/>
      <c r="H29" s="222"/>
    </row>
    <row r="30" spans="3:8" ht="20.100000000000001" customHeight="1">
      <c r="C30" s="53">
        <v>19</v>
      </c>
      <c r="D30" s="6" t="s">
        <v>180</v>
      </c>
      <c r="E30" s="6"/>
      <c r="F30" s="232"/>
      <c r="G30" s="158"/>
      <c r="H30" s="222"/>
    </row>
    <row r="31" spans="3:8" ht="20.100000000000001" customHeight="1">
      <c r="C31" s="55">
        <v>20</v>
      </c>
      <c r="D31" s="8" t="s">
        <v>19</v>
      </c>
      <c r="E31" s="8"/>
      <c r="F31" s="234"/>
      <c r="G31" s="160"/>
      <c r="H31" s="222"/>
    </row>
    <row r="32" spans="3:8" ht="20.100000000000001" customHeight="1">
      <c r="C32" s="53">
        <v>21</v>
      </c>
      <c r="D32" s="6" t="s">
        <v>20</v>
      </c>
      <c r="E32" s="6"/>
      <c r="F32" s="232"/>
      <c r="G32" s="158"/>
      <c r="H32" s="223"/>
    </row>
    <row r="33" spans="3:8" ht="20.100000000000001" customHeight="1">
      <c r="C33" s="53">
        <v>22</v>
      </c>
      <c r="D33" s="6" t="s">
        <v>56</v>
      </c>
      <c r="E33" s="6"/>
      <c r="F33" s="232"/>
      <c r="G33" s="158"/>
      <c r="H33" s="222"/>
    </row>
    <row r="34" spans="3:8" ht="20.100000000000001" customHeight="1">
      <c r="C34" s="53">
        <v>23</v>
      </c>
      <c r="D34" s="6" t="s">
        <v>57</v>
      </c>
      <c r="E34" s="6"/>
      <c r="F34" s="232"/>
      <c r="G34" s="158"/>
      <c r="H34" s="222"/>
    </row>
    <row r="35" spans="3:8" ht="20.100000000000001" customHeight="1">
      <c r="C35" s="53">
        <v>24</v>
      </c>
      <c r="D35" s="6" t="s">
        <v>21</v>
      </c>
      <c r="E35" s="6"/>
      <c r="F35" s="232"/>
      <c r="G35" s="158"/>
      <c r="H35" s="222"/>
    </row>
    <row r="36" spans="3:8" ht="20.100000000000001" customHeight="1">
      <c r="C36" s="53">
        <v>25</v>
      </c>
      <c r="D36" s="6" t="s">
        <v>22</v>
      </c>
      <c r="E36" s="6"/>
      <c r="F36" s="232"/>
      <c r="G36" s="158"/>
      <c r="H36" s="224"/>
    </row>
    <row r="37" spans="3:8" ht="20.100000000000001" customHeight="1">
      <c r="C37" s="54">
        <v>26</v>
      </c>
      <c r="D37" s="7" t="s">
        <v>23</v>
      </c>
      <c r="E37" s="7"/>
      <c r="F37" s="233"/>
      <c r="G37" s="159"/>
      <c r="H37" s="222"/>
    </row>
    <row r="38" spans="3:8" ht="20.100000000000001" customHeight="1">
      <c r="C38" s="53">
        <v>27</v>
      </c>
      <c r="D38" s="6" t="s">
        <v>24</v>
      </c>
      <c r="E38" s="6"/>
      <c r="F38" s="232"/>
      <c r="G38" s="158"/>
      <c r="H38" s="222"/>
    </row>
    <row r="39" spans="3:8" ht="20.100000000000001" customHeight="1">
      <c r="C39" s="53">
        <v>28</v>
      </c>
      <c r="D39" s="6" t="s">
        <v>25</v>
      </c>
      <c r="E39" s="6"/>
      <c r="F39" s="232"/>
      <c r="G39" s="158"/>
      <c r="H39" s="222"/>
    </row>
    <row r="40" spans="3:8" ht="20.100000000000001" customHeight="1">
      <c r="C40" s="53">
        <v>29</v>
      </c>
      <c r="D40" s="6" t="s">
        <v>26</v>
      </c>
      <c r="E40" s="6"/>
      <c r="F40" s="232"/>
      <c r="G40" s="158"/>
      <c r="H40" s="222"/>
    </row>
    <row r="41" spans="3:8" ht="20.100000000000001" customHeight="1">
      <c r="C41" s="55">
        <v>30</v>
      </c>
      <c r="D41" s="8" t="s">
        <v>27</v>
      </c>
      <c r="E41" s="8"/>
      <c r="F41" s="234"/>
      <c r="G41" s="160"/>
      <c r="H41" s="224"/>
    </row>
    <row r="42" spans="3:8" ht="20.100000000000001" customHeight="1">
      <c r="C42" s="54">
        <v>31</v>
      </c>
      <c r="D42" s="7" t="s">
        <v>58</v>
      </c>
      <c r="E42" s="7"/>
      <c r="F42" s="233"/>
      <c r="G42" s="159"/>
      <c r="H42" s="222"/>
    </row>
    <row r="43" spans="3:8" ht="20.100000000000001" customHeight="1">
      <c r="C43" s="53">
        <v>32</v>
      </c>
      <c r="D43" s="6" t="s">
        <v>59</v>
      </c>
      <c r="E43" s="6"/>
      <c r="F43" s="232"/>
      <c r="G43" s="158"/>
      <c r="H43" s="222"/>
    </row>
    <row r="44" spans="3:8" ht="20.100000000000001" customHeight="1">
      <c r="C44" s="53">
        <v>33</v>
      </c>
      <c r="D44" s="6" t="s">
        <v>28</v>
      </c>
      <c r="E44" s="6"/>
      <c r="F44" s="232"/>
      <c r="G44" s="158"/>
      <c r="H44" s="222"/>
    </row>
    <row r="45" spans="3:8" ht="20.100000000000001" customHeight="1">
      <c r="C45" s="53">
        <v>34</v>
      </c>
      <c r="D45" s="6" t="s">
        <v>29</v>
      </c>
      <c r="E45" s="6"/>
      <c r="F45" s="232"/>
      <c r="G45" s="158"/>
      <c r="H45" s="222"/>
    </row>
    <row r="46" spans="3:8" ht="20.100000000000001" customHeight="1">
      <c r="C46" s="55">
        <v>35</v>
      </c>
      <c r="D46" s="8" t="s">
        <v>30</v>
      </c>
      <c r="E46" s="8"/>
      <c r="F46" s="234"/>
      <c r="G46" s="160"/>
      <c r="H46" s="222"/>
    </row>
    <row r="47" spans="3:8" ht="20.100000000000001" customHeight="1">
      <c r="C47" s="56">
        <v>36</v>
      </c>
      <c r="D47" s="9" t="s">
        <v>31</v>
      </c>
      <c r="E47" s="9"/>
      <c r="F47" s="235"/>
      <c r="G47" s="161"/>
      <c r="H47" s="225"/>
    </row>
    <row r="48" spans="3:8" ht="20.100000000000001" customHeight="1">
      <c r="C48" s="60"/>
      <c r="D48" s="83" t="s">
        <v>35</v>
      </c>
      <c r="E48" s="83"/>
      <c r="F48" s="186"/>
      <c r="G48" s="157">
        <f>SUM(G12:G47)</f>
        <v>0</v>
      </c>
      <c r="H48" s="187">
        <f>SUM(H12:H47)</f>
        <v>0</v>
      </c>
    </row>
    <row r="49" spans="3:7" ht="24.9" customHeight="1">
      <c r="C49" s="72"/>
      <c r="D49" s="84"/>
      <c r="E49" s="84"/>
      <c r="F49" s="62"/>
      <c r="G49" t="s">
        <v>181</v>
      </c>
    </row>
    <row r="50" spans="3:7" ht="20.100000000000001" customHeight="1">
      <c r="D50" s="119"/>
    </row>
    <row r="51" spans="3:7">
      <c r="D51" s="119"/>
    </row>
    <row r="52" spans="3:7">
      <c r="D52" s="120"/>
    </row>
    <row r="53" spans="3:7">
      <c r="D53" s="120"/>
    </row>
    <row r="54" spans="3:7">
      <c r="D54" s="120"/>
    </row>
    <row r="55" spans="3:7">
      <c r="D55" s="5"/>
    </row>
  </sheetData>
  <mergeCells count="6">
    <mergeCell ref="B2:N2"/>
    <mergeCell ref="C10:E11"/>
    <mergeCell ref="F10:H10"/>
    <mergeCell ref="F11:G11"/>
    <mergeCell ref="C6:D6"/>
    <mergeCell ref="E6:K6"/>
  </mergeCells>
  <phoneticPr fontId="4"/>
  <dataValidations count="1">
    <dataValidation type="custom" allowBlank="1" showInputMessage="1" showErrorMessage="1" sqref="G13:G47">
      <formula1>$B$2&lt;&gt;""</formula1>
    </dataValidation>
  </dataValidations>
  <printOptions horizontalCentered="1"/>
  <pageMargins left="0.70866141732283472" right="0.70866141732283472" top="0.74803149606299213" bottom="0.74803149606299213" header="0.31496062992125984" footer="0.31496062992125984"/>
  <pageSetup paperSize="9" scale="82" orientation="portrait" horizontalDpi="300" verticalDpi="300"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5" r:id="rId4" name="Option Button 15">
              <controlPr locked="0" defaultSize="0" autoFill="0" autoLine="0" autoPict="0">
                <anchor moveWithCells="1">
                  <from>
                    <xdr:col>5</xdr:col>
                    <xdr:colOff>22860</xdr:colOff>
                    <xdr:row>11</xdr:row>
                    <xdr:rowOff>7620</xdr:rowOff>
                  </from>
                  <to>
                    <xdr:col>5</xdr:col>
                    <xdr:colOff>236220</xdr:colOff>
                    <xdr:row>11</xdr:row>
                    <xdr:rowOff>228600</xdr:rowOff>
                  </to>
                </anchor>
              </controlPr>
            </control>
          </mc:Choice>
        </mc:AlternateContent>
        <mc:AlternateContent xmlns:mc="http://schemas.openxmlformats.org/markup-compatibility/2006">
          <mc:Choice Requires="x14">
            <control shapeId="20496" r:id="rId5" name="Option Button 16">
              <controlPr defaultSize="0" autoFill="0" autoLine="0" autoPict="0">
                <anchor moveWithCells="1">
                  <from>
                    <xdr:col>5</xdr:col>
                    <xdr:colOff>22860</xdr:colOff>
                    <xdr:row>12</xdr:row>
                    <xdr:rowOff>7620</xdr:rowOff>
                  </from>
                  <to>
                    <xdr:col>5</xdr:col>
                    <xdr:colOff>236220</xdr:colOff>
                    <xdr:row>12</xdr:row>
                    <xdr:rowOff>228600</xdr:rowOff>
                  </to>
                </anchor>
              </controlPr>
            </control>
          </mc:Choice>
        </mc:AlternateContent>
        <mc:AlternateContent xmlns:mc="http://schemas.openxmlformats.org/markup-compatibility/2006">
          <mc:Choice Requires="x14">
            <control shapeId="20497" r:id="rId6" name="Option Button 17">
              <controlPr defaultSize="0" autoFill="0" autoLine="0" autoPict="0">
                <anchor moveWithCells="1">
                  <from>
                    <xdr:col>5</xdr:col>
                    <xdr:colOff>22860</xdr:colOff>
                    <xdr:row>13</xdr:row>
                    <xdr:rowOff>7620</xdr:rowOff>
                  </from>
                  <to>
                    <xdr:col>5</xdr:col>
                    <xdr:colOff>236220</xdr:colOff>
                    <xdr:row>13</xdr:row>
                    <xdr:rowOff>228600</xdr:rowOff>
                  </to>
                </anchor>
              </controlPr>
            </control>
          </mc:Choice>
        </mc:AlternateContent>
        <mc:AlternateContent xmlns:mc="http://schemas.openxmlformats.org/markup-compatibility/2006">
          <mc:Choice Requires="x14">
            <control shapeId="20498" r:id="rId7" name="Option Button 18">
              <controlPr defaultSize="0" autoFill="0" autoLine="0" autoPict="0">
                <anchor moveWithCells="1">
                  <from>
                    <xdr:col>5</xdr:col>
                    <xdr:colOff>22860</xdr:colOff>
                    <xdr:row>14</xdr:row>
                    <xdr:rowOff>22860</xdr:rowOff>
                  </from>
                  <to>
                    <xdr:col>5</xdr:col>
                    <xdr:colOff>236220</xdr:colOff>
                    <xdr:row>14</xdr:row>
                    <xdr:rowOff>236220</xdr:rowOff>
                  </to>
                </anchor>
              </controlPr>
            </control>
          </mc:Choice>
        </mc:AlternateContent>
        <mc:AlternateContent xmlns:mc="http://schemas.openxmlformats.org/markup-compatibility/2006">
          <mc:Choice Requires="x14">
            <control shapeId="20499" r:id="rId8" name="Option Button 19">
              <controlPr defaultSize="0" autoFill="0" autoLine="0" autoPict="0">
                <anchor moveWithCells="1">
                  <from>
                    <xdr:col>5</xdr:col>
                    <xdr:colOff>22860</xdr:colOff>
                    <xdr:row>15</xdr:row>
                    <xdr:rowOff>22860</xdr:rowOff>
                  </from>
                  <to>
                    <xdr:col>5</xdr:col>
                    <xdr:colOff>236220</xdr:colOff>
                    <xdr:row>15</xdr:row>
                    <xdr:rowOff>236220</xdr:rowOff>
                  </to>
                </anchor>
              </controlPr>
            </control>
          </mc:Choice>
        </mc:AlternateContent>
        <mc:AlternateContent xmlns:mc="http://schemas.openxmlformats.org/markup-compatibility/2006">
          <mc:Choice Requires="x14">
            <control shapeId="20500" r:id="rId9" name="Option Button 20">
              <controlPr defaultSize="0" autoFill="0" autoLine="0" autoPict="0">
                <anchor moveWithCells="1">
                  <from>
                    <xdr:col>5</xdr:col>
                    <xdr:colOff>22860</xdr:colOff>
                    <xdr:row>16</xdr:row>
                    <xdr:rowOff>30480</xdr:rowOff>
                  </from>
                  <to>
                    <xdr:col>5</xdr:col>
                    <xdr:colOff>236220</xdr:colOff>
                    <xdr:row>17</xdr:row>
                    <xdr:rowOff>0</xdr:rowOff>
                  </to>
                </anchor>
              </controlPr>
            </control>
          </mc:Choice>
        </mc:AlternateContent>
        <mc:AlternateContent xmlns:mc="http://schemas.openxmlformats.org/markup-compatibility/2006">
          <mc:Choice Requires="x14">
            <control shapeId="20501" r:id="rId10" name="Option Button 21">
              <controlPr defaultSize="0" autoFill="0" autoLine="0" autoPict="0">
                <anchor moveWithCells="1">
                  <from>
                    <xdr:col>5</xdr:col>
                    <xdr:colOff>22860</xdr:colOff>
                    <xdr:row>17</xdr:row>
                    <xdr:rowOff>22860</xdr:rowOff>
                  </from>
                  <to>
                    <xdr:col>5</xdr:col>
                    <xdr:colOff>236220</xdr:colOff>
                    <xdr:row>17</xdr:row>
                    <xdr:rowOff>236220</xdr:rowOff>
                  </to>
                </anchor>
              </controlPr>
            </control>
          </mc:Choice>
        </mc:AlternateContent>
        <mc:AlternateContent xmlns:mc="http://schemas.openxmlformats.org/markup-compatibility/2006">
          <mc:Choice Requires="x14">
            <control shapeId="20502" r:id="rId11" name="Option Button 22">
              <controlPr defaultSize="0" autoFill="0" autoLine="0" autoPict="0">
                <anchor moveWithCells="1">
                  <from>
                    <xdr:col>5</xdr:col>
                    <xdr:colOff>22860</xdr:colOff>
                    <xdr:row>18</xdr:row>
                    <xdr:rowOff>7620</xdr:rowOff>
                  </from>
                  <to>
                    <xdr:col>5</xdr:col>
                    <xdr:colOff>236220</xdr:colOff>
                    <xdr:row>18</xdr:row>
                    <xdr:rowOff>228600</xdr:rowOff>
                  </to>
                </anchor>
              </controlPr>
            </control>
          </mc:Choice>
        </mc:AlternateContent>
        <mc:AlternateContent xmlns:mc="http://schemas.openxmlformats.org/markup-compatibility/2006">
          <mc:Choice Requires="x14">
            <control shapeId="20503" r:id="rId12" name="Option Button 23">
              <controlPr defaultSize="0" autoFill="0" autoLine="0" autoPict="0">
                <anchor moveWithCells="1">
                  <from>
                    <xdr:col>5</xdr:col>
                    <xdr:colOff>22860</xdr:colOff>
                    <xdr:row>19</xdr:row>
                    <xdr:rowOff>22860</xdr:rowOff>
                  </from>
                  <to>
                    <xdr:col>5</xdr:col>
                    <xdr:colOff>236220</xdr:colOff>
                    <xdr:row>19</xdr:row>
                    <xdr:rowOff>236220</xdr:rowOff>
                  </to>
                </anchor>
              </controlPr>
            </control>
          </mc:Choice>
        </mc:AlternateContent>
        <mc:AlternateContent xmlns:mc="http://schemas.openxmlformats.org/markup-compatibility/2006">
          <mc:Choice Requires="x14">
            <control shapeId="20504" r:id="rId13" name="Option Button 24">
              <controlPr defaultSize="0" autoFill="0" autoLine="0" autoPict="0">
                <anchor moveWithCells="1">
                  <from>
                    <xdr:col>5</xdr:col>
                    <xdr:colOff>22860</xdr:colOff>
                    <xdr:row>20</xdr:row>
                    <xdr:rowOff>22860</xdr:rowOff>
                  </from>
                  <to>
                    <xdr:col>5</xdr:col>
                    <xdr:colOff>236220</xdr:colOff>
                    <xdr:row>20</xdr:row>
                    <xdr:rowOff>236220</xdr:rowOff>
                  </to>
                </anchor>
              </controlPr>
            </control>
          </mc:Choice>
        </mc:AlternateContent>
        <mc:AlternateContent xmlns:mc="http://schemas.openxmlformats.org/markup-compatibility/2006">
          <mc:Choice Requires="x14">
            <control shapeId="20505" r:id="rId14" name="Option Button 25">
              <controlPr defaultSize="0" autoFill="0" autoLine="0" autoPict="0">
                <anchor moveWithCells="1">
                  <from>
                    <xdr:col>5</xdr:col>
                    <xdr:colOff>22860</xdr:colOff>
                    <xdr:row>21</xdr:row>
                    <xdr:rowOff>22860</xdr:rowOff>
                  </from>
                  <to>
                    <xdr:col>5</xdr:col>
                    <xdr:colOff>236220</xdr:colOff>
                    <xdr:row>21</xdr:row>
                    <xdr:rowOff>236220</xdr:rowOff>
                  </to>
                </anchor>
              </controlPr>
            </control>
          </mc:Choice>
        </mc:AlternateContent>
        <mc:AlternateContent xmlns:mc="http://schemas.openxmlformats.org/markup-compatibility/2006">
          <mc:Choice Requires="x14">
            <control shapeId="20506" r:id="rId15" name="Option Button 26">
              <controlPr defaultSize="0" autoFill="0" autoLine="0" autoPict="0">
                <anchor moveWithCells="1">
                  <from>
                    <xdr:col>5</xdr:col>
                    <xdr:colOff>22860</xdr:colOff>
                    <xdr:row>22</xdr:row>
                    <xdr:rowOff>22860</xdr:rowOff>
                  </from>
                  <to>
                    <xdr:col>5</xdr:col>
                    <xdr:colOff>236220</xdr:colOff>
                    <xdr:row>22</xdr:row>
                    <xdr:rowOff>236220</xdr:rowOff>
                  </to>
                </anchor>
              </controlPr>
            </control>
          </mc:Choice>
        </mc:AlternateContent>
        <mc:AlternateContent xmlns:mc="http://schemas.openxmlformats.org/markup-compatibility/2006">
          <mc:Choice Requires="x14">
            <control shapeId="20507" r:id="rId16" name="Option Button 27">
              <controlPr defaultSize="0" autoFill="0" autoLine="0" autoPict="0">
                <anchor moveWithCells="1">
                  <from>
                    <xdr:col>5</xdr:col>
                    <xdr:colOff>22860</xdr:colOff>
                    <xdr:row>23</xdr:row>
                    <xdr:rowOff>7620</xdr:rowOff>
                  </from>
                  <to>
                    <xdr:col>5</xdr:col>
                    <xdr:colOff>236220</xdr:colOff>
                    <xdr:row>23</xdr:row>
                    <xdr:rowOff>228600</xdr:rowOff>
                  </to>
                </anchor>
              </controlPr>
            </control>
          </mc:Choice>
        </mc:AlternateContent>
        <mc:AlternateContent xmlns:mc="http://schemas.openxmlformats.org/markup-compatibility/2006">
          <mc:Choice Requires="x14">
            <control shapeId="20508" r:id="rId17" name="Option Button 28">
              <controlPr defaultSize="0" autoFill="0" autoLine="0" autoPict="0">
                <anchor moveWithCells="1">
                  <from>
                    <xdr:col>5</xdr:col>
                    <xdr:colOff>22860</xdr:colOff>
                    <xdr:row>24</xdr:row>
                    <xdr:rowOff>7620</xdr:rowOff>
                  </from>
                  <to>
                    <xdr:col>5</xdr:col>
                    <xdr:colOff>236220</xdr:colOff>
                    <xdr:row>24</xdr:row>
                    <xdr:rowOff>228600</xdr:rowOff>
                  </to>
                </anchor>
              </controlPr>
            </control>
          </mc:Choice>
        </mc:AlternateContent>
        <mc:AlternateContent xmlns:mc="http://schemas.openxmlformats.org/markup-compatibility/2006">
          <mc:Choice Requires="x14">
            <control shapeId="20509" r:id="rId18" name="Option Button 29">
              <controlPr defaultSize="0" autoFill="0" autoLine="0" autoPict="0">
                <anchor moveWithCells="1">
                  <from>
                    <xdr:col>5</xdr:col>
                    <xdr:colOff>22860</xdr:colOff>
                    <xdr:row>25</xdr:row>
                    <xdr:rowOff>7620</xdr:rowOff>
                  </from>
                  <to>
                    <xdr:col>5</xdr:col>
                    <xdr:colOff>236220</xdr:colOff>
                    <xdr:row>25</xdr:row>
                    <xdr:rowOff>228600</xdr:rowOff>
                  </to>
                </anchor>
              </controlPr>
            </control>
          </mc:Choice>
        </mc:AlternateContent>
        <mc:AlternateContent xmlns:mc="http://schemas.openxmlformats.org/markup-compatibility/2006">
          <mc:Choice Requires="x14">
            <control shapeId="20510" r:id="rId19" name="Option Button 30">
              <controlPr defaultSize="0" autoFill="0" autoLine="0" autoPict="0">
                <anchor moveWithCells="1">
                  <from>
                    <xdr:col>5</xdr:col>
                    <xdr:colOff>22860</xdr:colOff>
                    <xdr:row>26</xdr:row>
                    <xdr:rowOff>22860</xdr:rowOff>
                  </from>
                  <to>
                    <xdr:col>5</xdr:col>
                    <xdr:colOff>236220</xdr:colOff>
                    <xdr:row>26</xdr:row>
                    <xdr:rowOff>236220</xdr:rowOff>
                  </to>
                </anchor>
              </controlPr>
            </control>
          </mc:Choice>
        </mc:AlternateContent>
        <mc:AlternateContent xmlns:mc="http://schemas.openxmlformats.org/markup-compatibility/2006">
          <mc:Choice Requires="x14">
            <control shapeId="20511" r:id="rId20" name="Option Button 31">
              <controlPr defaultSize="0" autoFill="0" autoLine="0" autoPict="0">
                <anchor moveWithCells="1">
                  <from>
                    <xdr:col>5</xdr:col>
                    <xdr:colOff>22860</xdr:colOff>
                    <xdr:row>27</xdr:row>
                    <xdr:rowOff>22860</xdr:rowOff>
                  </from>
                  <to>
                    <xdr:col>5</xdr:col>
                    <xdr:colOff>236220</xdr:colOff>
                    <xdr:row>27</xdr:row>
                    <xdr:rowOff>236220</xdr:rowOff>
                  </to>
                </anchor>
              </controlPr>
            </control>
          </mc:Choice>
        </mc:AlternateContent>
        <mc:AlternateContent xmlns:mc="http://schemas.openxmlformats.org/markup-compatibility/2006">
          <mc:Choice Requires="x14">
            <control shapeId="20512" r:id="rId21" name="Option Button 32">
              <controlPr defaultSize="0" autoFill="0" autoLine="0" autoPict="0">
                <anchor moveWithCells="1">
                  <from>
                    <xdr:col>5</xdr:col>
                    <xdr:colOff>22860</xdr:colOff>
                    <xdr:row>28</xdr:row>
                    <xdr:rowOff>22860</xdr:rowOff>
                  </from>
                  <to>
                    <xdr:col>5</xdr:col>
                    <xdr:colOff>236220</xdr:colOff>
                    <xdr:row>28</xdr:row>
                    <xdr:rowOff>236220</xdr:rowOff>
                  </to>
                </anchor>
              </controlPr>
            </control>
          </mc:Choice>
        </mc:AlternateContent>
        <mc:AlternateContent xmlns:mc="http://schemas.openxmlformats.org/markup-compatibility/2006">
          <mc:Choice Requires="x14">
            <control shapeId="20513" r:id="rId22" name="Option Button 33">
              <controlPr defaultSize="0" autoFill="0" autoLine="0" autoPict="0">
                <anchor moveWithCells="1">
                  <from>
                    <xdr:col>5</xdr:col>
                    <xdr:colOff>22860</xdr:colOff>
                    <xdr:row>29</xdr:row>
                    <xdr:rowOff>22860</xdr:rowOff>
                  </from>
                  <to>
                    <xdr:col>5</xdr:col>
                    <xdr:colOff>236220</xdr:colOff>
                    <xdr:row>29</xdr:row>
                    <xdr:rowOff>236220</xdr:rowOff>
                  </to>
                </anchor>
              </controlPr>
            </control>
          </mc:Choice>
        </mc:AlternateContent>
        <mc:AlternateContent xmlns:mc="http://schemas.openxmlformats.org/markup-compatibility/2006">
          <mc:Choice Requires="x14">
            <control shapeId="20514" r:id="rId23" name="Option Button 34">
              <controlPr defaultSize="0" autoFill="0" autoLine="0" autoPict="0">
                <anchor moveWithCells="1">
                  <from>
                    <xdr:col>5</xdr:col>
                    <xdr:colOff>22860</xdr:colOff>
                    <xdr:row>30</xdr:row>
                    <xdr:rowOff>7620</xdr:rowOff>
                  </from>
                  <to>
                    <xdr:col>5</xdr:col>
                    <xdr:colOff>236220</xdr:colOff>
                    <xdr:row>30</xdr:row>
                    <xdr:rowOff>228600</xdr:rowOff>
                  </to>
                </anchor>
              </controlPr>
            </control>
          </mc:Choice>
        </mc:AlternateContent>
        <mc:AlternateContent xmlns:mc="http://schemas.openxmlformats.org/markup-compatibility/2006">
          <mc:Choice Requires="x14">
            <control shapeId="20515" r:id="rId24" name="Option Button 35">
              <controlPr defaultSize="0" autoFill="0" autoLine="0" autoPict="0">
                <anchor moveWithCells="1">
                  <from>
                    <xdr:col>5</xdr:col>
                    <xdr:colOff>22860</xdr:colOff>
                    <xdr:row>31</xdr:row>
                    <xdr:rowOff>30480</xdr:rowOff>
                  </from>
                  <to>
                    <xdr:col>5</xdr:col>
                    <xdr:colOff>236220</xdr:colOff>
                    <xdr:row>32</xdr:row>
                    <xdr:rowOff>0</xdr:rowOff>
                  </to>
                </anchor>
              </controlPr>
            </control>
          </mc:Choice>
        </mc:AlternateContent>
        <mc:AlternateContent xmlns:mc="http://schemas.openxmlformats.org/markup-compatibility/2006">
          <mc:Choice Requires="x14">
            <control shapeId="20516" r:id="rId25" name="Option Button 36">
              <controlPr defaultSize="0" autoFill="0" autoLine="0" autoPict="0">
                <anchor moveWithCells="1">
                  <from>
                    <xdr:col>5</xdr:col>
                    <xdr:colOff>22860</xdr:colOff>
                    <xdr:row>32</xdr:row>
                    <xdr:rowOff>22860</xdr:rowOff>
                  </from>
                  <to>
                    <xdr:col>5</xdr:col>
                    <xdr:colOff>236220</xdr:colOff>
                    <xdr:row>32</xdr:row>
                    <xdr:rowOff>236220</xdr:rowOff>
                  </to>
                </anchor>
              </controlPr>
            </control>
          </mc:Choice>
        </mc:AlternateContent>
        <mc:AlternateContent xmlns:mc="http://schemas.openxmlformats.org/markup-compatibility/2006">
          <mc:Choice Requires="x14">
            <control shapeId="20517" r:id="rId26" name="Option Button 37">
              <controlPr defaultSize="0" autoFill="0" autoLine="0" autoPict="0">
                <anchor moveWithCells="1">
                  <from>
                    <xdr:col>5</xdr:col>
                    <xdr:colOff>22860</xdr:colOff>
                    <xdr:row>33</xdr:row>
                    <xdr:rowOff>22860</xdr:rowOff>
                  </from>
                  <to>
                    <xdr:col>5</xdr:col>
                    <xdr:colOff>236220</xdr:colOff>
                    <xdr:row>33</xdr:row>
                    <xdr:rowOff>236220</xdr:rowOff>
                  </to>
                </anchor>
              </controlPr>
            </control>
          </mc:Choice>
        </mc:AlternateContent>
        <mc:AlternateContent xmlns:mc="http://schemas.openxmlformats.org/markup-compatibility/2006">
          <mc:Choice Requires="x14">
            <control shapeId="20518" r:id="rId27" name="Option Button 38">
              <controlPr defaultSize="0" autoFill="0" autoLine="0" autoPict="0">
                <anchor moveWithCells="1">
                  <from>
                    <xdr:col>5</xdr:col>
                    <xdr:colOff>22860</xdr:colOff>
                    <xdr:row>34</xdr:row>
                    <xdr:rowOff>22860</xdr:rowOff>
                  </from>
                  <to>
                    <xdr:col>5</xdr:col>
                    <xdr:colOff>236220</xdr:colOff>
                    <xdr:row>34</xdr:row>
                    <xdr:rowOff>236220</xdr:rowOff>
                  </to>
                </anchor>
              </controlPr>
            </control>
          </mc:Choice>
        </mc:AlternateContent>
        <mc:AlternateContent xmlns:mc="http://schemas.openxmlformats.org/markup-compatibility/2006">
          <mc:Choice Requires="x14">
            <control shapeId="20519" r:id="rId28" name="Option Button 39">
              <controlPr defaultSize="0" autoFill="0" autoLine="0" autoPict="0">
                <anchor moveWithCells="1">
                  <from>
                    <xdr:col>5</xdr:col>
                    <xdr:colOff>22860</xdr:colOff>
                    <xdr:row>35</xdr:row>
                    <xdr:rowOff>22860</xdr:rowOff>
                  </from>
                  <to>
                    <xdr:col>5</xdr:col>
                    <xdr:colOff>236220</xdr:colOff>
                    <xdr:row>35</xdr:row>
                    <xdr:rowOff>236220</xdr:rowOff>
                  </to>
                </anchor>
              </controlPr>
            </control>
          </mc:Choice>
        </mc:AlternateContent>
        <mc:AlternateContent xmlns:mc="http://schemas.openxmlformats.org/markup-compatibility/2006">
          <mc:Choice Requires="x14">
            <control shapeId="20520" r:id="rId29" name="Option Button 40">
              <controlPr defaultSize="0" autoFill="0" autoLine="0" autoPict="0">
                <anchor moveWithCells="1">
                  <from>
                    <xdr:col>5</xdr:col>
                    <xdr:colOff>22860</xdr:colOff>
                    <xdr:row>36</xdr:row>
                    <xdr:rowOff>22860</xdr:rowOff>
                  </from>
                  <to>
                    <xdr:col>5</xdr:col>
                    <xdr:colOff>236220</xdr:colOff>
                    <xdr:row>36</xdr:row>
                    <xdr:rowOff>236220</xdr:rowOff>
                  </to>
                </anchor>
              </controlPr>
            </control>
          </mc:Choice>
        </mc:AlternateContent>
        <mc:AlternateContent xmlns:mc="http://schemas.openxmlformats.org/markup-compatibility/2006">
          <mc:Choice Requires="x14">
            <control shapeId="20521" r:id="rId30" name="Option Button 41">
              <controlPr defaultSize="0" autoFill="0" autoLine="0" autoPict="0">
                <anchor moveWithCells="1">
                  <from>
                    <xdr:col>5</xdr:col>
                    <xdr:colOff>22860</xdr:colOff>
                    <xdr:row>37</xdr:row>
                    <xdr:rowOff>22860</xdr:rowOff>
                  </from>
                  <to>
                    <xdr:col>5</xdr:col>
                    <xdr:colOff>236220</xdr:colOff>
                    <xdr:row>37</xdr:row>
                    <xdr:rowOff>236220</xdr:rowOff>
                  </to>
                </anchor>
              </controlPr>
            </control>
          </mc:Choice>
        </mc:AlternateContent>
        <mc:AlternateContent xmlns:mc="http://schemas.openxmlformats.org/markup-compatibility/2006">
          <mc:Choice Requires="x14">
            <control shapeId="20522" r:id="rId31" name="Option Button 42">
              <controlPr defaultSize="0" autoFill="0" autoLine="0" autoPict="0">
                <anchor moveWithCells="1">
                  <from>
                    <xdr:col>5</xdr:col>
                    <xdr:colOff>22860</xdr:colOff>
                    <xdr:row>38</xdr:row>
                    <xdr:rowOff>7620</xdr:rowOff>
                  </from>
                  <to>
                    <xdr:col>5</xdr:col>
                    <xdr:colOff>236220</xdr:colOff>
                    <xdr:row>38</xdr:row>
                    <xdr:rowOff>228600</xdr:rowOff>
                  </to>
                </anchor>
              </controlPr>
            </control>
          </mc:Choice>
        </mc:AlternateContent>
        <mc:AlternateContent xmlns:mc="http://schemas.openxmlformats.org/markup-compatibility/2006">
          <mc:Choice Requires="x14">
            <control shapeId="20523" r:id="rId32" name="Option Button 43">
              <controlPr defaultSize="0" autoFill="0" autoLine="0" autoPict="0">
                <anchor moveWithCells="1">
                  <from>
                    <xdr:col>5</xdr:col>
                    <xdr:colOff>22860</xdr:colOff>
                    <xdr:row>39</xdr:row>
                    <xdr:rowOff>7620</xdr:rowOff>
                  </from>
                  <to>
                    <xdr:col>5</xdr:col>
                    <xdr:colOff>236220</xdr:colOff>
                    <xdr:row>39</xdr:row>
                    <xdr:rowOff>228600</xdr:rowOff>
                  </to>
                </anchor>
              </controlPr>
            </control>
          </mc:Choice>
        </mc:AlternateContent>
        <mc:AlternateContent xmlns:mc="http://schemas.openxmlformats.org/markup-compatibility/2006">
          <mc:Choice Requires="x14">
            <control shapeId="20524" r:id="rId33" name="Option Button 44">
              <controlPr defaultSize="0" autoFill="0" autoLine="0" autoPict="0">
                <anchor moveWithCells="1">
                  <from>
                    <xdr:col>5</xdr:col>
                    <xdr:colOff>22860</xdr:colOff>
                    <xdr:row>40</xdr:row>
                    <xdr:rowOff>22860</xdr:rowOff>
                  </from>
                  <to>
                    <xdr:col>5</xdr:col>
                    <xdr:colOff>236220</xdr:colOff>
                    <xdr:row>40</xdr:row>
                    <xdr:rowOff>236220</xdr:rowOff>
                  </to>
                </anchor>
              </controlPr>
            </control>
          </mc:Choice>
        </mc:AlternateContent>
        <mc:AlternateContent xmlns:mc="http://schemas.openxmlformats.org/markup-compatibility/2006">
          <mc:Choice Requires="x14">
            <control shapeId="20525" r:id="rId34" name="Option Button 45">
              <controlPr defaultSize="0" autoFill="0" autoLine="0" autoPict="0">
                <anchor moveWithCells="1">
                  <from>
                    <xdr:col>5</xdr:col>
                    <xdr:colOff>22860</xdr:colOff>
                    <xdr:row>41</xdr:row>
                    <xdr:rowOff>22860</xdr:rowOff>
                  </from>
                  <to>
                    <xdr:col>5</xdr:col>
                    <xdr:colOff>236220</xdr:colOff>
                    <xdr:row>41</xdr:row>
                    <xdr:rowOff>236220</xdr:rowOff>
                  </to>
                </anchor>
              </controlPr>
            </control>
          </mc:Choice>
        </mc:AlternateContent>
        <mc:AlternateContent xmlns:mc="http://schemas.openxmlformats.org/markup-compatibility/2006">
          <mc:Choice Requires="x14">
            <control shapeId="20526" r:id="rId35" name="Option Button 46">
              <controlPr defaultSize="0" autoFill="0" autoLine="0" autoPict="0">
                <anchor moveWithCells="1">
                  <from>
                    <xdr:col>5</xdr:col>
                    <xdr:colOff>22860</xdr:colOff>
                    <xdr:row>42</xdr:row>
                    <xdr:rowOff>22860</xdr:rowOff>
                  </from>
                  <to>
                    <xdr:col>5</xdr:col>
                    <xdr:colOff>236220</xdr:colOff>
                    <xdr:row>42</xdr:row>
                    <xdr:rowOff>236220</xdr:rowOff>
                  </to>
                </anchor>
              </controlPr>
            </control>
          </mc:Choice>
        </mc:AlternateContent>
        <mc:AlternateContent xmlns:mc="http://schemas.openxmlformats.org/markup-compatibility/2006">
          <mc:Choice Requires="x14">
            <control shapeId="20527" r:id="rId36" name="Option Button 47">
              <controlPr defaultSize="0" autoFill="0" autoLine="0" autoPict="0">
                <anchor moveWithCells="1">
                  <from>
                    <xdr:col>5</xdr:col>
                    <xdr:colOff>22860</xdr:colOff>
                    <xdr:row>43</xdr:row>
                    <xdr:rowOff>22860</xdr:rowOff>
                  </from>
                  <to>
                    <xdr:col>5</xdr:col>
                    <xdr:colOff>236220</xdr:colOff>
                    <xdr:row>43</xdr:row>
                    <xdr:rowOff>228600</xdr:rowOff>
                  </to>
                </anchor>
              </controlPr>
            </control>
          </mc:Choice>
        </mc:AlternateContent>
        <mc:AlternateContent xmlns:mc="http://schemas.openxmlformats.org/markup-compatibility/2006">
          <mc:Choice Requires="x14">
            <control shapeId="20528" r:id="rId37" name="Option Button 48">
              <controlPr defaultSize="0" autoFill="0" autoLine="0" autoPict="0">
                <anchor moveWithCells="1">
                  <from>
                    <xdr:col>5</xdr:col>
                    <xdr:colOff>22860</xdr:colOff>
                    <xdr:row>44</xdr:row>
                    <xdr:rowOff>22860</xdr:rowOff>
                  </from>
                  <to>
                    <xdr:col>5</xdr:col>
                    <xdr:colOff>236220</xdr:colOff>
                    <xdr:row>44</xdr:row>
                    <xdr:rowOff>236220</xdr:rowOff>
                  </to>
                </anchor>
              </controlPr>
            </control>
          </mc:Choice>
        </mc:AlternateContent>
        <mc:AlternateContent xmlns:mc="http://schemas.openxmlformats.org/markup-compatibility/2006">
          <mc:Choice Requires="x14">
            <control shapeId="20529" r:id="rId38" name="Option Button 49">
              <controlPr defaultSize="0" autoFill="0" autoLine="0" autoPict="0">
                <anchor moveWithCells="1">
                  <from>
                    <xdr:col>5</xdr:col>
                    <xdr:colOff>22860</xdr:colOff>
                    <xdr:row>45</xdr:row>
                    <xdr:rowOff>22860</xdr:rowOff>
                  </from>
                  <to>
                    <xdr:col>5</xdr:col>
                    <xdr:colOff>236220</xdr:colOff>
                    <xdr:row>45</xdr:row>
                    <xdr:rowOff>236220</xdr:rowOff>
                  </to>
                </anchor>
              </controlPr>
            </control>
          </mc:Choice>
        </mc:AlternateContent>
        <mc:AlternateContent xmlns:mc="http://schemas.openxmlformats.org/markup-compatibility/2006">
          <mc:Choice Requires="x14">
            <control shapeId="20530" r:id="rId39" name="Option Button 50">
              <controlPr defaultSize="0" autoFill="0" autoLine="0" autoPict="0">
                <anchor moveWithCells="1">
                  <from>
                    <xdr:col>5</xdr:col>
                    <xdr:colOff>22860</xdr:colOff>
                    <xdr:row>46</xdr:row>
                    <xdr:rowOff>22860</xdr:rowOff>
                  </from>
                  <to>
                    <xdr:col>5</xdr:col>
                    <xdr:colOff>236220</xdr:colOff>
                    <xdr:row>46</xdr:row>
                    <xdr:rowOff>236220</xdr:rowOff>
                  </to>
                </anchor>
              </controlPr>
            </control>
          </mc:Choice>
        </mc:AlternateContent>
        <mc:AlternateContent xmlns:mc="http://schemas.openxmlformats.org/markup-compatibility/2006">
          <mc:Choice Requires="x14">
            <control shapeId="20531" r:id="rId40" name="Option Button 51">
              <controlPr defaultSize="0" autoFill="0" autoLine="0" autoPict="0">
                <anchor moveWithCells="1">
                  <from>
                    <xdr:col>5</xdr:col>
                    <xdr:colOff>22860</xdr:colOff>
                    <xdr:row>48</xdr:row>
                    <xdr:rowOff>45720</xdr:rowOff>
                  </from>
                  <to>
                    <xdr:col>5</xdr:col>
                    <xdr:colOff>236220</xdr:colOff>
                    <xdr:row>48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J64"/>
  <sheetViews>
    <sheetView showGridLines="0" zoomScaleNormal="100" workbookViewId="0"/>
  </sheetViews>
  <sheetFormatPr defaultColWidth="9.375" defaultRowHeight="10.8"/>
  <cols>
    <col min="1" max="1" width="2.875" style="15" customWidth="1"/>
    <col min="2" max="2" width="4.625" style="15" bestFit="1" customWidth="1"/>
    <col min="3" max="3" width="5.125" style="15" customWidth="1"/>
    <col min="4" max="4" width="29.375" style="15" customWidth="1"/>
    <col min="5" max="9" width="10.875" style="15" customWidth="1"/>
    <col min="10" max="10" width="12.5" style="15" customWidth="1"/>
    <col min="11" max="11" width="2.875" style="15" customWidth="1"/>
    <col min="12" max="16384" width="9.375" style="15"/>
  </cols>
  <sheetData>
    <row r="1" spans="2:10" ht="9.9" customHeight="1"/>
    <row r="2" spans="2:10" s="94" customFormat="1" ht="18" customHeight="1">
      <c r="B2" s="196" t="s">
        <v>36</v>
      </c>
      <c r="C2" s="93"/>
      <c r="D2" s="93"/>
      <c r="E2" s="93"/>
      <c r="F2" s="93"/>
      <c r="G2" s="93"/>
      <c r="H2" s="93"/>
      <c r="I2" s="93"/>
      <c r="J2" s="93"/>
    </row>
    <row r="3" spans="2:10" s="94" customFormat="1" ht="8.25" customHeight="1">
      <c r="B3" s="93"/>
      <c r="C3" s="93"/>
      <c r="D3" s="93"/>
      <c r="E3" s="93"/>
      <c r="F3" s="93"/>
      <c r="G3" s="93"/>
      <c r="H3" s="93"/>
      <c r="I3" s="93"/>
      <c r="J3" s="93"/>
    </row>
    <row r="4" spans="2:10" s="94" customFormat="1" ht="18" customHeight="1">
      <c r="B4" s="197" t="s">
        <v>38</v>
      </c>
      <c r="C4" s="98"/>
      <c r="D4" s="98"/>
      <c r="E4" s="95"/>
      <c r="F4" s="95"/>
      <c r="G4" s="95"/>
      <c r="H4" s="95"/>
      <c r="I4" s="95"/>
      <c r="J4" s="95"/>
    </row>
    <row r="5" spans="2:10" s="94" customFormat="1" ht="30" customHeight="1">
      <c r="B5" s="93"/>
      <c r="C5" s="273" t="str">
        <f>+データ入力表!E6</f>
        <v>（例）電気料金（県内の生産価格）が10％上昇した場合、他の産業部門の価格への波及効果</v>
      </c>
      <c r="D5" s="273"/>
      <c r="E5" s="273"/>
      <c r="F5" s="273"/>
      <c r="G5" s="273"/>
      <c r="H5" s="273"/>
      <c r="I5" s="273"/>
      <c r="J5" s="273"/>
    </row>
    <row r="6" spans="2:10" s="94" customFormat="1" ht="18" customHeight="1">
      <c r="B6" s="93"/>
      <c r="C6" s="96"/>
      <c r="D6" s="96"/>
      <c r="E6" s="96"/>
      <c r="F6" s="96"/>
      <c r="G6" s="96"/>
      <c r="H6" s="96"/>
      <c r="I6" s="96"/>
      <c r="J6" s="96"/>
    </row>
    <row r="7" spans="2:10" s="94" customFormat="1" ht="18" customHeight="1">
      <c r="B7" s="197" t="s">
        <v>39</v>
      </c>
      <c r="C7" s="93"/>
      <c r="D7" s="96"/>
      <c r="E7" s="96"/>
      <c r="F7" s="96"/>
      <c r="G7" s="96"/>
      <c r="H7" s="96"/>
      <c r="I7" s="96"/>
      <c r="J7" s="96"/>
    </row>
    <row r="8" spans="2:10" s="94" customFormat="1" ht="36" customHeight="1">
      <c r="B8" s="93"/>
      <c r="C8" s="97"/>
      <c r="D8" s="99"/>
      <c r="E8" s="99"/>
      <c r="F8" s="99"/>
      <c r="G8" s="99"/>
      <c r="H8" s="99"/>
      <c r="I8" s="99"/>
      <c r="J8" s="100"/>
    </row>
    <row r="9" spans="2:10" s="94" customFormat="1" ht="18" customHeight="1">
      <c r="B9" s="93"/>
      <c r="C9" s="93"/>
      <c r="D9" s="93"/>
      <c r="E9" s="93"/>
      <c r="F9" s="93"/>
      <c r="G9" s="93"/>
      <c r="H9" s="93"/>
      <c r="I9" s="93"/>
      <c r="J9" s="93"/>
    </row>
    <row r="10" spans="2:10" ht="18" customHeight="1">
      <c r="B10" s="198" t="s">
        <v>122</v>
      </c>
      <c r="J10" s="74" t="s">
        <v>147</v>
      </c>
    </row>
    <row r="11" spans="2:10" ht="15" customHeight="1">
      <c r="C11" s="101"/>
      <c r="D11" s="85"/>
      <c r="E11" s="278" t="s">
        <v>148</v>
      </c>
      <c r="F11" s="279"/>
      <c r="G11" s="286" t="s">
        <v>151</v>
      </c>
      <c r="H11" s="287"/>
      <c r="I11" s="288"/>
      <c r="J11" s="292" t="s">
        <v>118</v>
      </c>
    </row>
    <row r="12" spans="2:10" ht="15" customHeight="1">
      <c r="C12" s="86"/>
      <c r="D12" s="176" t="s">
        <v>37</v>
      </c>
      <c r="E12" s="280"/>
      <c r="F12" s="281"/>
      <c r="G12" s="289"/>
      <c r="H12" s="290"/>
      <c r="I12" s="291"/>
      <c r="J12" s="293"/>
    </row>
    <row r="13" spans="2:10" ht="20.100000000000001" customHeight="1">
      <c r="C13" s="86"/>
      <c r="D13" s="176"/>
      <c r="E13" s="282" t="s">
        <v>138</v>
      </c>
      <c r="F13" s="284" t="s">
        <v>139</v>
      </c>
      <c r="G13" s="274" t="s">
        <v>152</v>
      </c>
      <c r="H13" s="275"/>
      <c r="I13" s="194"/>
      <c r="J13" s="293"/>
    </row>
    <row r="14" spans="2:10" ht="20.100000000000001" customHeight="1">
      <c r="C14" s="87"/>
      <c r="D14" s="193"/>
      <c r="E14" s="283"/>
      <c r="F14" s="285"/>
      <c r="G14" s="184" t="s">
        <v>138</v>
      </c>
      <c r="H14" s="184" t="s">
        <v>139</v>
      </c>
      <c r="I14" s="195"/>
      <c r="J14" s="294"/>
    </row>
    <row r="15" spans="2:10" ht="15" customHeight="1">
      <c r="C15" s="88">
        <v>1</v>
      </c>
      <c r="D15" s="39" t="s">
        <v>0</v>
      </c>
      <c r="E15" s="169">
        <f>計算!C7</f>
        <v>0</v>
      </c>
      <c r="F15" s="155">
        <f>データ入力表!H12</f>
        <v>0</v>
      </c>
      <c r="G15" s="177">
        <f>計算!D7</f>
        <v>0</v>
      </c>
      <c r="H15" s="177">
        <f>計算!H7</f>
        <v>0</v>
      </c>
      <c r="I15" s="177">
        <f>計算!K7</f>
        <v>0</v>
      </c>
      <c r="J15" s="155">
        <f>計算!L7</f>
        <v>0</v>
      </c>
    </row>
    <row r="16" spans="2:10" ht="15" customHeight="1">
      <c r="C16" s="88">
        <v>2</v>
      </c>
      <c r="D16" s="39" t="s">
        <v>1</v>
      </c>
      <c r="E16" s="169">
        <f>計算!C8</f>
        <v>0</v>
      </c>
      <c r="F16" s="189">
        <f>データ入力表!H13</f>
        <v>0</v>
      </c>
      <c r="G16" s="226">
        <f>計算!D8</f>
        <v>0</v>
      </c>
      <c r="H16" s="226">
        <f>計算!H8</f>
        <v>0</v>
      </c>
      <c r="I16" s="178">
        <f>計算!K8</f>
        <v>0</v>
      </c>
      <c r="J16" s="156">
        <f>計算!L8</f>
        <v>0</v>
      </c>
    </row>
    <row r="17" spans="3:10" ht="15" customHeight="1">
      <c r="C17" s="88">
        <v>3</v>
      </c>
      <c r="D17" s="39" t="s">
        <v>2</v>
      </c>
      <c r="E17" s="169">
        <f>計算!C9</f>
        <v>0</v>
      </c>
      <c r="F17" s="189">
        <f>データ入力表!H14</f>
        <v>0</v>
      </c>
      <c r="G17" s="226">
        <f>計算!D9</f>
        <v>0</v>
      </c>
      <c r="H17" s="226">
        <f>計算!H9</f>
        <v>0</v>
      </c>
      <c r="I17" s="178">
        <f>計算!K9</f>
        <v>0</v>
      </c>
      <c r="J17" s="156">
        <f>計算!L9</f>
        <v>0</v>
      </c>
    </row>
    <row r="18" spans="3:10" ht="15" customHeight="1">
      <c r="C18" s="88">
        <v>6</v>
      </c>
      <c r="D18" s="39" t="s">
        <v>3</v>
      </c>
      <c r="E18" s="169">
        <f>計算!C10</f>
        <v>0</v>
      </c>
      <c r="F18" s="189">
        <f>データ入力表!H15</f>
        <v>0</v>
      </c>
      <c r="G18" s="226">
        <f>計算!D10</f>
        <v>0</v>
      </c>
      <c r="H18" s="226">
        <f>計算!H10</f>
        <v>0</v>
      </c>
      <c r="I18" s="178">
        <f>計算!K10</f>
        <v>0</v>
      </c>
      <c r="J18" s="156">
        <f>計算!L10</f>
        <v>0</v>
      </c>
    </row>
    <row r="19" spans="3:10" ht="15" customHeight="1">
      <c r="C19" s="88">
        <v>11</v>
      </c>
      <c r="D19" s="39" t="s">
        <v>4</v>
      </c>
      <c r="E19" s="169">
        <f>計算!C11</f>
        <v>0</v>
      </c>
      <c r="F19" s="189">
        <f>データ入力表!H16</f>
        <v>0</v>
      </c>
      <c r="G19" s="226">
        <f>計算!D11</f>
        <v>0</v>
      </c>
      <c r="H19" s="226">
        <f>計算!H11</f>
        <v>0</v>
      </c>
      <c r="I19" s="178">
        <f>計算!K11</f>
        <v>0</v>
      </c>
      <c r="J19" s="156">
        <f>計算!L11</f>
        <v>0</v>
      </c>
    </row>
    <row r="20" spans="3:10" ht="15" customHeight="1">
      <c r="C20" s="89">
        <v>15</v>
      </c>
      <c r="D20" s="40" t="s">
        <v>5</v>
      </c>
      <c r="E20" s="170">
        <f>計算!C12</f>
        <v>0</v>
      </c>
      <c r="F20" s="190">
        <f>データ入力表!H17</f>
        <v>0</v>
      </c>
      <c r="G20" s="227">
        <f>計算!D12</f>
        <v>0</v>
      </c>
      <c r="H20" s="227">
        <f>計算!H12</f>
        <v>0</v>
      </c>
      <c r="I20" s="179">
        <f>計算!K12</f>
        <v>0</v>
      </c>
      <c r="J20" s="171">
        <f>計算!L12</f>
        <v>0</v>
      </c>
    </row>
    <row r="21" spans="3:10" ht="15" customHeight="1">
      <c r="C21" s="88">
        <v>16</v>
      </c>
      <c r="D21" s="39" t="s">
        <v>6</v>
      </c>
      <c r="E21" s="169">
        <f>計算!C13</f>
        <v>0</v>
      </c>
      <c r="F21" s="189">
        <f>データ入力表!H18</f>
        <v>0</v>
      </c>
      <c r="G21" s="226">
        <f>計算!D13</f>
        <v>0</v>
      </c>
      <c r="H21" s="226">
        <f>計算!H13</f>
        <v>0</v>
      </c>
      <c r="I21" s="178">
        <f>計算!K13</f>
        <v>0</v>
      </c>
      <c r="J21" s="156">
        <f>計算!L13</f>
        <v>0</v>
      </c>
    </row>
    <row r="22" spans="3:10" ht="15" customHeight="1">
      <c r="C22" s="88">
        <v>20</v>
      </c>
      <c r="D22" s="39" t="s">
        <v>7</v>
      </c>
      <c r="E22" s="169">
        <f>計算!C14</f>
        <v>0</v>
      </c>
      <c r="F22" s="189">
        <f>データ入力表!H19</f>
        <v>0</v>
      </c>
      <c r="G22" s="226">
        <f>計算!D14</f>
        <v>0</v>
      </c>
      <c r="H22" s="226">
        <f>計算!H14</f>
        <v>0</v>
      </c>
      <c r="I22" s="178">
        <f>計算!K14</f>
        <v>0</v>
      </c>
      <c r="J22" s="156">
        <f>計算!L14</f>
        <v>0</v>
      </c>
    </row>
    <row r="23" spans="3:10" ht="15" customHeight="1">
      <c r="C23" s="88">
        <v>21</v>
      </c>
      <c r="D23" s="39" t="s">
        <v>8</v>
      </c>
      <c r="E23" s="169">
        <f>計算!C15</f>
        <v>0</v>
      </c>
      <c r="F23" s="189">
        <f>データ入力表!H20</f>
        <v>0</v>
      </c>
      <c r="G23" s="226">
        <f>計算!D15</f>
        <v>0</v>
      </c>
      <c r="H23" s="226">
        <f>計算!H15</f>
        <v>0</v>
      </c>
      <c r="I23" s="178">
        <f>計算!K15</f>
        <v>0</v>
      </c>
      <c r="J23" s="156">
        <f>計算!L15</f>
        <v>0</v>
      </c>
    </row>
    <row r="24" spans="3:10" ht="15" customHeight="1">
      <c r="C24" s="90">
        <v>25</v>
      </c>
      <c r="D24" s="41" t="s">
        <v>9</v>
      </c>
      <c r="E24" s="172">
        <f>計算!C16</f>
        <v>0</v>
      </c>
      <c r="F24" s="191">
        <f>データ入力表!H21</f>
        <v>0</v>
      </c>
      <c r="G24" s="228">
        <f>計算!D16</f>
        <v>0</v>
      </c>
      <c r="H24" s="228">
        <f>計算!H16</f>
        <v>0</v>
      </c>
      <c r="I24" s="180">
        <f>計算!K16</f>
        <v>0</v>
      </c>
      <c r="J24" s="173">
        <f>計算!L16</f>
        <v>0</v>
      </c>
    </row>
    <row r="25" spans="3:10" ht="15" customHeight="1">
      <c r="C25" s="88">
        <v>26</v>
      </c>
      <c r="D25" s="39" t="s">
        <v>10</v>
      </c>
      <c r="E25" s="169">
        <f>計算!C17</f>
        <v>0</v>
      </c>
      <c r="F25" s="189">
        <f>データ入力表!H22</f>
        <v>0</v>
      </c>
      <c r="G25" s="226">
        <f>計算!D17</f>
        <v>0</v>
      </c>
      <c r="H25" s="226">
        <f>計算!H17</f>
        <v>0</v>
      </c>
      <c r="I25" s="178">
        <f>計算!K17</f>
        <v>0</v>
      </c>
      <c r="J25" s="156">
        <f>計算!L17</f>
        <v>0</v>
      </c>
    </row>
    <row r="26" spans="3:10" ht="15" customHeight="1">
      <c r="C26" s="88">
        <v>27</v>
      </c>
      <c r="D26" s="39" t="s">
        <v>11</v>
      </c>
      <c r="E26" s="169">
        <f>計算!C18</f>
        <v>0</v>
      </c>
      <c r="F26" s="189">
        <f>データ入力表!H23</f>
        <v>0</v>
      </c>
      <c r="G26" s="226">
        <f>計算!D18</f>
        <v>0</v>
      </c>
      <c r="H26" s="226">
        <f>計算!H18</f>
        <v>0</v>
      </c>
      <c r="I26" s="178">
        <f>計算!K18</f>
        <v>0</v>
      </c>
      <c r="J26" s="156">
        <f>計算!L18</f>
        <v>0</v>
      </c>
    </row>
    <row r="27" spans="3:10" ht="15" customHeight="1">
      <c r="C27" s="88">
        <v>28</v>
      </c>
      <c r="D27" s="39" t="s">
        <v>12</v>
      </c>
      <c r="E27" s="169">
        <f>計算!C19</f>
        <v>0</v>
      </c>
      <c r="F27" s="189">
        <f>データ入力表!H24</f>
        <v>0</v>
      </c>
      <c r="G27" s="226">
        <f>計算!D19</f>
        <v>0</v>
      </c>
      <c r="H27" s="226">
        <f>計算!H19</f>
        <v>0</v>
      </c>
      <c r="I27" s="178">
        <f>計算!K19</f>
        <v>0</v>
      </c>
      <c r="J27" s="156">
        <f>計算!L19</f>
        <v>0</v>
      </c>
    </row>
    <row r="28" spans="3:10" ht="15" customHeight="1">
      <c r="C28" s="88">
        <v>29</v>
      </c>
      <c r="D28" s="39" t="s">
        <v>13</v>
      </c>
      <c r="E28" s="169">
        <f>計算!C20</f>
        <v>0</v>
      </c>
      <c r="F28" s="189">
        <f>データ入力表!H25</f>
        <v>0</v>
      </c>
      <c r="G28" s="226">
        <f>計算!D20</f>
        <v>0</v>
      </c>
      <c r="H28" s="226">
        <f>計算!H20</f>
        <v>0</v>
      </c>
      <c r="I28" s="178">
        <f>計算!K20</f>
        <v>0</v>
      </c>
      <c r="J28" s="156">
        <f>計算!L20</f>
        <v>0</v>
      </c>
    </row>
    <row r="29" spans="3:10" ht="15" customHeight="1">
      <c r="C29" s="88">
        <v>32</v>
      </c>
      <c r="D29" s="39" t="s">
        <v>16</v>
      </c>
      <c r="E29" s="169">
        <f>計算!C21</f>
        <v>0</v>
      </c>
      <c r="F29" s="189">
        <f>データ入力表!H26</f>
        <v>0</v>
      </c>
      <c r="G29" s="226">
        <f>計算!D21</f>
        <v>0</v>
      </c>
      <c r="H29" s="226">
        <f>計算!H21</f>
        <v>0</v>
      </c>
      <c r="I29" s="178">
        <f>計算!K21</f>
        <v>0</v>
      </c>
      <c r="J29" s="156">
        <f>計算!L21</f>
        <v>0</v>
      </c>
    </row>
    <row r="30" spans="3:10" ht="15" customHeight="1">
      <c r="C30" s="89">
        <v>33</v>
      </c>
      <c r="D30" s="40" t="s">
        <v>14</v>
      </c>
      <c r="E30" s="170">
        <f>計算!C22</f>
        <v>0</v>
      </c>
      <c r="F30" s="190">
        <f>データ入力表!H27</f>
        <v>0</v>
      </c>
      <c r="G30" s="227">
        <f>計算!D22</f>
        <v>0</v>
      </c>
      <c r="H30" s="227">
        <f>計算!H22</f>
        <v>0</v>
      </c>
      <c r="I30" s="179">
        <f>計算!K22</f>
        <v>0</v>
      </c>
      <c r="J30" s="171">
        <f>計算!L22</f>
        <v>0</v>
      </c>
    </row>
    <row r="31" spans="3:10" ht="15" customHeight="1">
      <c r="C31" s="88">
        <v>34</v>
      </c>
      <c r="D31" s="39" t="s">
        <v>15</v>
      </c>
      <c r="E31" s="169">
        <f>計算!C23</f>
        <v>0</v>
      </c>
      <c r="F31" s="189">
        <f>データ入力表!H28</f>
        <v>0</v>
      </c>
      <c r="G31" s="226">
        <f>計算!D23</f>
        <v>0</v>
      </c>
      <c r="H31" s="226">
        <f>計算!H23</f>
        <v>0</v>
      </c>
      <c r="I31" s="178">
        <f>計算!K23</f>
        <v>0</v>
      </c>
      <c r="J31" s="156">
        <f>計算!L23</f>
        <v>0</v>
      </c>
    </row>
    <row r="32" spans="3:10" ht="15" customHeight="1">
      <c r="C32" s="88">
        <v>35</v>
      </c>
      <c r="D32" s="39" t="s">
        <v>17</v>
      </c>
      <c r="E32" s="169">
        <f>計算!C24</f>
        <v>0</v>
      </c>
      <c r="F32" s="189">
        <f>データ入力表!H29</f>
        <v>0</v>
      </c>
      <c r="G32" s="226">
        <f>計算!D24</f>
        <v>0</v>
      </c>
      <c r="H32" s="226">
        <f>計算!H24</f>
        <v>0</v>
      </c>
      <c r="I32" s="178">
        <f>計算!K24</f>
        <v>0</v>
      </c>
      <c r="J32" s="156">
        <f>計算!L24</f>
        <v>0</v>
      </c>
    </row>
    <row r="33" spans="3:10" ht="15" customHeight="1">
      <c r="C33" s="88">
        <v>39</v>
      </c>
      <c r="D33" s="39" t="s">
        <v>18</v>
      </c>
      <c r="E33" s="169">
        <f>計算!C25</f>
        <v>0</v>
      </c>
      <c r="F33" s="189">
        <f>データ入力表!H30</f>
        <v>0</v>
      </c>
      <c r="G33" s="226">
        <f>計算!D25</f>
        <v>0</v>
      </c>
      <c r="H33" s="226">
        <f>計算!H25</f>
        <v>0</v>
      </c>
      <c r="I33" s="178">
        <f>計算!K25</f>
        <v>0</v>
      </c>
      <c r="J33" s="156">
        <f>計算!L25</f>
        <v>0</v>
      </c>
    </row>
    <row r="34" spans="3:10" ht="15" customHeight="1">
      <c r="C34" s="90">
        <v>41</v>
      </c>
      <c r="D34" s="41" t="s">
        <v>19</v>
      </c>
      <c r="E34" s="172">
        <f>計算!C26</f>
        <v>0</v>
      </c>
      <c r="F34" s="191">
        <f>データ入力表!H31</f>
        <v>0</v>
      </c>
      <c r="G34" s="228">
        <f>計算!D26</f>
        <v>0</v>
      </c>
      <c r="H34" s="228">
        <f>計算!H26</f>
        <v>0</v>
      </c>
      <c r="I34" s="180">
        <f>計算!K26</f>
        <v>0</v>
      </c>
      <c r="J34" s="173">
        <f>計算!L26</f>
        <v>0</v>
      </c>
    </row>
    <row r="35" spans="3:10" ht="15" customHeight="1">
      <c r="C35" s="88">
        <v>46</v>
      </c>
      <c r="D35" s="39" t="s">
        <v>20</v>
      </c>
      <c r="E35" s="169">
        <f>計算!C27</f>
        <v>0</v>
      </c>
      <c r="F35" s="189">
        <f>データ入力表!H32</f>
        <v>0</v>
      </c>
      <c r="G35" s="226">
        <f>計算!D27</f>
        <v>0</v>
      </c>
      <c r="H35" s="226">
        <f>計算!H27</f>
        <v>0</v>
      </c>
      <c r="I35" s="178">
        <f>計算!K27</f>
        <v>0</v>
      </c>
      <c r="J35" s="156">
        <f>計算!L27</f>
        <v>0</v>
      </c>
    </row>
    <row r="36" spans="3:10" ht="15" customHeight="1">
      <c r="C36" s="88">
        <v>47</v>
      </c>
      <c r="D36" s="39" t="s">
        <v>56</v>
      </c>
      <c r="E36" s="169">
        <f>計算!C28</f>
        <v>0</v>
      </c>
      <c r="F36" s="189">
        <f>データ入力表!H33</f>
        <v>0</v>
      </c>
      <c r="G36" s="226">
        <f>計算!D28</f>
        <v>0</v>
      </c>
      <c r="H36" s="226">
        <f>計算!H28</f>
        <v>0</v>
      </c>
      <c r="I36" s="178">
        <f>計算!K28</f>
        <v>0</v>
      </c>
      <c r="J36" s="156">
        <f>計算!L28</f>
        <v>0</v>
      </c>
    </row>
    <row r="37" spans="3:10" ht="15" customHeight="1">
      <c r="C37" s="88">
        <v>48</v>
      </c>
      <c r="D37" s="39" t="s">
        <v>57</v>
      </c>
      <c r="E37" s="169">
        <f>計算!C29</f>
        <v>0</v>
      </c>
      <c r="F37" s="189">
        <f>データ入力表!H34</f>
        <v>0</v>
      </c>
      <c r="G37" s="226">
        <f>計算!D29</f>
        <v>0</v>
      </c>
      <c r="H37" s="226">
        <f>計算!H29</f>
        <v>0</v>
      </c>
      <c r="I37" s="178">
        <f>計算!K29</f>
        <v>0</v>
      </c>
      <c r="J37" s="156">
        <f>計算!L29</f>
        <v>0</v>
      </c>
    </row>
    <row r="38" spans="3:10" ht="15" customHeight="1">
      <c r="C38" s="88">
        <v>51</v>
      </c>
      <c r="D38" s="39" t="s">
        <v>21</v>
      </c>
      <c r="E38" s="169">
        <f>計算!C30</f>
        <v>0</v>
      </c>
      <c r="F38" s="189">
        <f>データ入力表!H35</f>
        <v>0</v>
      </c>
      <c r="G38" s="226">
        <f>計算!D30</f>
        <v>0</v>
      </c>
      <c r="H38" s="226">
        <f>計算!H30</f>
        <v>0</v>
      </c>
      <c r="I38" s="178">
        <f>計算!K30</f>
        <v>0</v>
      </c>
      <c r="J38" s="156">
        <f>計算!L30</f>
        <v>0</v>
      </c>
    </row>
    <row r="39" spans="3:10" ht="15" customHeight="1">
      <c r="C39" s="88">
        <v>53</v>
      </c>
      <c r="D39" s="39" t="s">
        <v>22</v>
      </c>
      <c r="E39" s="169">
        <f>計算!C31</f>
        <v>0</v>
      </c>
      <c r="F39" s="189">
        <f>データ入力表!H36</f>
        <v>0</v>
      </c>
      <c r="G39" s="226">
        <f>計算!D31</f>
        <v>0</v>
      </c>
      <c r="H39" s="226">
        <f>計算!H31</f>
        <v>0</v>
      </c>
      <c r="I39" s="178">
        <f>計算!K31</f>
        <v>0</v>
      </c>
      <c r="J39" s="156">
        <f>計算!L31</f>
        <v>0</v>
      </c>
    </row>
    <row r="40" spans="3:10" ht="15" customHeight="1">
      <c r="C40" s="89">
        <v>55</v>
      </c>
      <c r="D40" s="40" t="s">
        <v>23</v>
      </c>
      <c r="E40" s="170">
        <f>計算!C32</f>
        <v>0</v>
      </c>
      <c r="F40" s="190">
        <f>データ入力表!H37</f>
        <v>0</v>
      </c>
      <c r="G40" s="227">
        <f>計算!D32</f>
        <v>0</v>
      </c>
      <c r="H40" s="227">
        <f>計算!H32</f>
        <v>0</v>
      </c>
      <c r="I40" s="179">
        <f>計算!K32</f>
        <v>0</v>
      </c>
      <c r="J40" s="171">
        <f>計算!L32</f>
        <v>0</v>
      </c>
    </row>
    <row r="41" spans="3:10" ht="15" customHeight="1">
      <c r="C41" s="88">
        <v>57</v>
      </c>
      <c r="D41" s="39" t="s">
        <v>64</v>
      </c>
      <c r="E41" s="169">
        <f>計算!C33</f>
        <v>0</v>
      </c>
      <c r="F41" s="189">
        <f>データ入力表!H38</f>
        <v>0</v>
      </c>
      <c r="G41" s="226">
        <f>計算!D33</f>
        <v>0</v>
      </c>
      <c r="H41" s="226">
        <f>計算!H33</f>
        <v>0</v>
      </c>
      <c r="I41" s="178">
        <f>計算!K33</f>
        <v>0</v>
      </c>
      <c r="J41" s="156">
        <f>計算!L33</f>
        <v>0</v>
      </c>
    </row>
    <row r="42" spans="3:10" ht="15" customHeight="1">
      <c r="C42" s="88">
        <v>59</v>
      </c>
      <c r="D42" s="39" t="s">
        <v>25</v>
      </c>
      <c r="E42" s="169">
        <f>計算!C34</f>
        <v>0</v>
      </c>
      <c r="F42" s="189">
        <f>データ入力表!H39</f>
        <v>0</v>
      </c>
      <c r="G42" s="226">
        <f>計算!D34</f>
        <v>0</v>
      </c>
      <c r="H42" s="226">
        <f>計算!H34</f>
        <v>0</v>
      </c>
      <c r="I42" s="178">
        <f>計算!K34</f>
        <v>0</v>
      </c>
      <c r="J42" s="156">
        <f>計算!L34</f>
        <v>0</v>
      </c>
    </row>
    <row r="43" spans="3:10" ht="15" customHeight="1">
      <c r="C43" s="88">
        <v>61</v>
      </c>
      <c r="D43" s="39" t="s">
        <v>26</v>
      </c>
      <c r="E43" s="169">
        <f>計算!C35</f>
        <v>0</v>
      </c>
      <c r="F43" s="189">
        <f>データ入力表!H40</f>
        <v>0</v>
      </c>
      <c r="G43" s="226">
        <f>計算!D35</f>
        <v>0</v>
      </c>
      <c r="H43" s="226">
        <f>計算!H35</f>
        <v>0</v>
      </c>
      <c r="I43" s="178">
        <f>計算!K35</f>
        <v>0</v>
      </c>
      <c r="J43" s="156">
        <f>計算!L35</f>
        <v>0</v>
      </c>
    </row>
    <row r="44" spans="3:10" ht="15" customHeight="1">
      <c r="C44" s="90">
        <v>63</v>
      </c>
      <c r="D44" s="41" t="s">
        <v>27</v>
      </c>
      <c r="E44" s="172">
        <f>計算!C36</f>
        <v>0</v>
      </c>
      <c r="F44" s="191">
        <f>データ入力表!H41</f>
        <v>0</v>
      </c>
      <c r="G44" s="228">
        <f>計算!D36</f>
        <v>0</v>
      </c>
      <c r="H44" s="228">
        <f>計算!H36</f>
        <v>0</v>
      </c>
      <c r="I44" s="180">
        <f>計算!K36</f>
        <v>0</v>
      </c>
      <c r="J44" s="173">
        <f>計算!L36</f>
        <v>0</v>
      </c>
    </row>
    <row r="45" spans="3:10" ht="15" customHeight="1">
      <c r="C45" s="89">
        <v>64</v>
      </c>
      <c r="D45" s="40" t="s">
        <v>60</v>
      </c>
      <c r="E45" s="170">
        <f>計算!C37</f>
        <v>0</v>
      </c>
      <c r="F45" s="190">
        <f>データ入力表!H42</f>
        <v>0</v>
      </c>
      <c r="G45" s="227">
        <f>計算!D37</f>
        <v>0</v>
      </c>
      <c r="H45" s="227">
        <f>計算!H37</f>
        <v>0</v>
      </c>
      <c r="I45" s="179">
        <f>計算!K37</f>
        <v>0</v>
      </c>
      <c r="J45" s="171">
        <f>計算!L37</f>
        <v>0</v>
      </c>
    </row>
    <row r="46" spans="3:10" ht="15" customHeight="1">
      <c r="C46" s="88">
        <v>65</v>
      </c>
      <c r="D46" s="39" t="s">
        <v>61</v>
      </c>
      <c r="E46" s="169">
        <f>計算!C38</f>
        <v>0</v>
      </c>
      <c r="F46" s="189">
        <f>データ入力表!H43</f>
        <v>0</v>
      </c>
      <c r="G46" s="226">
        <f>計算!D38</f>
        <v>0</v>
      </c>
      <c r="H46" s="226">
        <f>計算!H38</f>
        <v>0</v>
      </c>
      <c r="I46" s="178">
        <f>計算!K38</f>
        <v>0</v>
      </c>
      <c r="J46" s="156">
        <f>計算!L38</f>
        <v>0</v>
      </c>
    </row>
    <row r="47" spans="3:10" ht="15" customHeight="1">
      <c r="C47" s="88">
        <v>66</v>
      </c>
      <c r="D47" s="39" t="s">
        <v>28</v>
      </c>
      <c r="E47" s="169">
        <f>計算!C39</f>
        <v>0</v>
      </c>
      <c r="F47" s="189">
        <f>データ入力表!H44</f>
        <v>0</v>
      </c>
      <c r="G47" s="226">
        <f>計算!D39</f>
        <v>0</v>
      </c>
      <c r="H47" s="226">
        <f>計算!H39</f>
        <v>0</v>
      </c>
      <c r="I47" s="178">
        <f>計算!K39</f>
        <v>0</v>
      </c>
      <c r="J47" s="156">
        <f>計算!L39</f>
        <v>0</v>
      </c>
    </row>
    <row r="48" spans="3:10" ht="15" customHeight="1">
      <c r="C48" s="88">
        <v>67</v>
      </c>
      <c r="D48" s="39" t="s">
        <v>29</v>
      </c>
      <c r="E48" s="169">
        <f>計算!C40</f>
        <v>0</v>
      </c>
      <c r="F48" s="189">
        <f>データ入力表!H45</f>
        <v>0</v>
      </c>
      <c r="G48" s="226">
        <f>計算!D40</f>
        <v>0</v>
      </c>
      <c r="H48" s="226">
        <f>計算!H40</f>
        <v>0</v>
      </c>
      <c r="I48" s="178">
        <f>計算!K40</f>
        <v>0</v>
      </c>
      <c r="J48" s="156">
        <f>計算!L40</f>
        <v>0</v>
      </c>
    </row>
    <row r="49" spans="2:10" ht="15" customHeight="1">
      <c r="C49" s="90">
        <v>68</v>
      </c>
      <c r="D49" s="41" t="s">
        <v>30</v>
      </c>
      <c r="E49" s="172">
        <f>計算!C41</f>
        <v>0</v>
      </c>
      <c r="F49" s="191">
        <f>データ入力表!H46</f>
        <v>0</v>
      </c>
      <c r="G49" s="228">
        <f>計算!D41</f>
        <v>0</v>
      </c>
      <c r="H49" s="228">
        <f>計算!H41</f>
        <v>0</v>
      </c>
      <c r="I49" s="180">
        <f>計算!K41</f>
        <v>0</v>
      </c>
      <c r="J49" s="173">
        <f>計算!L41</f>
        <v>0</v>
      </c>
    </row>
    <row r="50" spans="2:10" ht="15" customHeight="1">
      <c r="C50" s="91">
        <v>69</v>
      </c>
      <c r="D50" s="39" t="s">
        <v>31</v>
      </c>
      <c r="E50" s="174">
        <f>計算!C42</f>
        <v>0</v>
      </c>
      <c r="F50" s="189">
        <f>データ入力表!H47</f>
        <v>0</v>
      </c>
      <c r="G50" s="226">
        <f>計算!D42</f>
        <v>0</v>
      </c>
      <c r="H50" s="226">
        <f>計算!H42</f>
        <v>0</v>
      </c>
      <c r="I50" s="178">
        <f>計算!K42</f>
        <v>0</v>
      </c>
      <c r="J50" s="156">
        <f>計算!L42</f>
        <v>0</v>
      </c>
    </row>
    <row r="51" spans="2:10" ht="15" customHeight="1">
      <c r="C51" s="92"/>
      <c r="D51" s="44" t="s">
        <v>35</v>
      </c>
      <c r="E51" s="175">
        <f>計算!C43</f>
        <v>0</v>
      </c>
      <c r="F51" s="192">
        <f>データ入力表!H48</f>
        <v>0</v>
      </c>
      <c r="G51" s="229">
        <f>計算!D43</f>
        <v>0</v>
      </c>
      <c r="H51" s="229">
        <f>計算!H43</f>
        <v>0</v>
      </c>
      <c r="I51" s="181">
        <f>計算!K43</f>
        <v>0</v>
      </c>
      <c r="J51" s="157">
        <f>計算!L43</f>
        <v>0</v>
      </c>
    </row>
    <row r="52" spans="2:10" ht="15" customHeight="1">
      <c r="C52" s="93" t="s">
        <v>53</v>
      </c>
    </row>
    <row r="53" spans="2:10" ht="3.75" customHeight="1">
      <c r="C53" s="93"/>
    </row>
    <row r="54" spans="2:10" ht="15" customHeight="1">
      <c r="C54" s="93"/>
      <c r="H54" s="74" t="s">
        <v>185</v>
      </c>
      <c r="I54" s="220">
        <f>計算!P43</f>
        <v>0</v>
      </c>
    </row>
    <row r="55" spans="2:10" ht="15" customHeight="1">
      <c r="C55" s="93"/>
      <c r="H55" s="74" t="s">
        <v>153</v>
      </c>
    </row>
    <row r="56" spans="2:10" ht="4.5" customHeight="1"/>
    <row r="57" spans="2:10" s="94" customFormat="1" ht="18" customHeight="1">
      <c r="B57" s="198" t="s">
        <v>119</v>
      </c>
      <c r="C57" s="93"/>
      <c r="D57" s="93"/>
      <c r="E57" s="93"/>
      <c r="F57" s="93"/>
      <c r="G57" s="93"/>
      <c r="H57" s="93"/>
      <c r="I57" s="93"/>
      <c r="J57" s="93"/>
    </row>
    <row r="58" spans="2:10" s="94" customFormat="1" ht="18" customHeight="1">
      <c r="B58" s="93"/>
      <c r="C58" s="94" t="s">
        <v>120</v>
      </c>
      <c r="E58" s="93"/>
      <c r="F58" s="93"/>
      <c r="G58" s="93"/>
      <c r="H58" s="93"/>
      <c r="I58" s="93"/>
      <c r="J58" s="93"/>
    </row>
    <row r="59" spans="2:10" s="94" customFormat="1" ht="18" customHeight="1">
      <c r="B59" s="93"/>
      <c r="C59" s="230" t="s">
        <v>164</v>
      </c>
      <c r="D59" s="276" t="s">
        <v>163</v>
      </c>
      <c r="E59" s="276"/>
      <c r="F59" s="276"/>
      <c r="G59" s="276"/>
      <c r="H59" s="276"/>
      <c r="I59" s="276"/>
      <c r="J59" s="276"/>
    </row>
    <row r="60" spans="2:10" s="94" customFormat="1" ht="26.1" customHeight="1">
      <c r="B60" s="93"/>
      <c r="C60" s="230" t="s">
        <v>166</v>
      </c>
      <c r="D60" s="277" t="s">
        <v>165</v>
      </c>
      <c r="E60" s="277"/>
      <c r="F60" s="277"/>
      <c r="G60" s="277"/>
      <c r="H60" s="277"/>
      <c r="I60" s="277"/>
      <c r="J60" s="277"/>
    </row>
    <row r="61" spans="2:10" s="94" customFormat="1" ht="26.1" customHeight="1">
      <c r="B61" s="93"/>
      <c r="C61" s="230" t="s">
        <v>168</v>
      </c>
      <c r="D61" s="272" t="s">
        <v>167</v>
      </c>
      <c r="E61" s="272"/>
      <c r="F61" s="272"/>
      <c r="G61" s="272"/>
      <c r="H61" s="272"/>
      <c r="I61" s="272"/>
      <c r="J61" s="272"/>
    </row>
    <row r="62" spans="2:10" s="94" customFormat="1" ht="26.1" customHeight="1">
      <c r="B62" s="93"/>
      <c r="C62" s="230" t="s">
        <v>170</v>
      </c>
      <c r="D62" s="272" t="s">
        <v>169</v>
      </c>
      <c r="E62" s="272"/>
      <c r="F62" s="272"/>
      <c r="G62" s="272"/>
      <c r="H62" s="272"/>
      <c r="I62" s="272"/>
      <c r="J62" s="272"/>
    </row>
    <row r="63" spans="2:10" s="94" customFormat="1" ht="18" customHeight="1">
      <c r="B63" s="93"/>
      <c r="C63" s="230" t="s">
        <v>172</v>
      </c>
      <c r="D63" s="272" t="s">
        <v>171</v>
      </c>
      <c r="E63" s="276"/>
      <c r="F63" s="276"/>
      <c r="G63" s="276"/>
      <c r="H63" s="276"/>
      <c r="I63" s="276"/>
      <c r="J63" s="276"/>
    </row>
    <row r="64" spans="2:10" s="94" customFormat="1" ht="51.9" customHeight="1">
      <c r="B64" s="93"/>
      <c r="C64" s="230" t="s">
        <v>174</v>
      </c>
      <c r="D64" s="272" t="s">
        <v>173</v>
      </c>
      <c r="E64" s="272"/>
      <c r="F64" s="272"/>
      <c r="G64" s="272"/>
      <c r="H64" s="272"/>
      <c r="I64" s="272"/>
      <c r="J64" s="272"/>
    </row>
  </sheetData>
  <mergeCells count="13">
    <mergeCell ref="D64:J64"/>
    <mergeCell ref="C5:J5"/>
    <mergeCell ref="G13:H13"/>
    <mergeCell ref="D59:J59"/>
    <mergeCell ref="D60:J60"/>
    <mergeCell ref="D61:J61"/>
    <mergeCell ref="D62:J62"/>
    <mergeCell ref="D63:J63"/>
    <mergeCell ref="E11:F12"/>
    <mergeCell ref="E13:E14"/>
    <mergeCell ref="F13:F14"/>
    <mergeCell ref="G11:I12"/>
    <mergeCell ref="J11:J14"/>
  </mergeCells>
  <phoneticPr fontId="4"/>
  <printOptions horizontalCentered="1"/>
  <pageMargins left="0.70866141732283472" right="0.70866141732283472" top="0.35433070866141736" bottom="0.35433070866141736" header="0" footer="0"/>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70"/>
  <sheetViews>
    <sheetView showGridLines="0" zoomScaleNormal="100" workbookViewId="0"/>
  </sheetViews>
  <sheetFormatPr defaultRowHeight="10.8"/>
  <cols>
    <col min="1" max="1" width="1.875" customWidth="1"/>
    <col min="13" max="13" width="1.875" customWidth="1"/>
  </cols>
  <sheetData>
    <row r="1" spans="1:13" ht="5.0999999999999996" customHeight="1">
      <c r="A1" s="237"/>
      <c r="B1" s="238"/>
      <c r="C1" s="238"/>
      <c r="D1" s="238"/>
      <c r="E1" s="238"/>
      <c r="F1" s="238"/>
      <c r="G1" s="238"/>
      <c r="H1" s="238"/>
      <c r="I1" s="238"/>
      <c r="J1" s="238"/>
      <c r="K1" s="238"/>
      <c r="L1" s="238"/>
      <c r="M1" s="239"/>
    </row>
    <row r="2" spans="1:13" ht="22.2">
      <c r="A2" s="240"/>
      <c r="B2" s="241" t="s">
        <v>121</v>
      </c>
      <c r="C2" s="84"/>
      <c r="D2" s="84"/>
      <c r="E2" s="84"/>
      <c r="F2" s="84"/>
      <c r="G2" s="84"/>
      <c r="H2" s="84"/>
      <c r="I2" s="84"/>
      <c r="J2" s="84"/>
      <c r="K2" s="84"/>
      <c r="L2" s="84"/>
      <c r="M2" s="242"/>
    </row>
    <row r="3" spans="1:13" ht="3.75" customHeight="1">
      <c r="A3" s="240"/>
      <c r="B3" s="84"/>
      <c r="C3" s="84"/>
      <c r="D3" s="84"/>
      <c r="E3" s="84"/>
      <c r="F3" s="84"/>
      <c r="G3" s="84"/>
      <c r="H3" s="84"/>
      <c r="I3" s="84"/>
      <c r="J3" s="84"/>
      <c r="K3" s="84"/>
      <c r="L3" s="84"/>
      <c r="M3" s="242"/>
    </row>
    <row r="4" spans="1:13" ht="42.75" customHeight="1">
      <c r="A4" s="240"/>
      <c r="B4" s="265" t="s">
        <v>40</v>
      </c>
      <c r="C4" s="266"/>
      <c r="D4" s="295" t="str">
        <f>+データ入力表!E6</f>
        <v>（例）電気料金（県内の生産価格）が10％上昇した場合、他の産業部門の価格への波及効果</v>
      </c>
      <c r="E4" s="296"/>
      <c r="F4" s="296"/>
      <c r="G4" s="296"/>
      <c r="H4" s="296"/>
      <c r="I4" s="296"/>
      <c r="J4" s="296"/>
      <c r="K4" s="296"/>
      <c r="L4" s="297"/>
      <c r="M4" s="242"/>
    </row>
    <row r="5" spans="1:13" ht="11.25" customHeight="1">
      <c r="A5" s="240"/>
      <c r="B5" s="84"/>
      <c r="C5" s="84"/>
      <c r="D5" s="84"/>
      <c r="E5" s="84"/>
      <c r="F5" s="84"/>
      <c r="G5" s="84"/>
      <c r="H5" s="84"/>
      <c r="I5" s="84"/>
      <c r="J5" s="84"/>
      <c r="K5" s="84"/>
      <c r="L5" s="84"/>
      <c r="M5" s="242"/>
    </row>
    <row r="6" spans="1:13">
      <c r="A6" s="240"/>
      <c r="B6" s="84"/>
      <c r="C6" s="84"/>
      <c r="D6" s="84"/>
      <c r="E6" s="84"/>
      <c r="F6" s="84"/>
      <c r="G6" s="84"/>
      <c r="H6" s="84"/>
      <c r="I6" s="84"/>
      <c r="J6" s="84"/>
      <c r="K6" s="84"/>
      <c r="L6" s="84"/>
      <c r="M6" s="242"/>
    </row>
    <row r="7" spans="1:13">
      <c r="A7" s="240"/>
      <c r="B7" s="84"/>
      <c r="C7" s="84"/>
      <c r="D7" s="84"/>
      <c r="E7" s="84"/>
      <c r="F7" s="84"/>
      <c r="G7" s="84"/>
      <c r="H7" s="84"/>
      <c r="I7" s="84"/>
      <c r="J7" s="84"/>
      <c r="K7" s="84"/>
      <c r="L7" s="84"/>
      <c r="M7" s="242"/>
    </row>
    <row r="8" spans="1:13">
      <c r="A8" s="240"/>
      <c r="B8" s="84"/>
      <c r="C8" s="84"/>
      <c r="D8" s="84"/>
      <c r="E8" s="84"/>
      <c r="F8" s="84"/>
      <c r="G8" s="84"/>
      <c r="H8" s="84"/>
      <c r="I8" s="84"/>
      <c r="J8" s="84"/>
      <c r="K8" s="84"/>
      <c r="L8" s="84"/>
      <c r="M8" s="242"/>
    </row>
    <row r="9" spans="1:13">
      <c r="A9" s="240"/>
      <c r="B9" s="84"/>
      <c r="C9" s="84"/>
      <c r="D9" s="84"/>
      <c r="E9" s="84"/>
      <c r="F9" s="84"/>
      <c r="G9" s="84"/>
      <c r="H9" s="84"/>
      <c r="I9" s="84"/>
      <c r="J9" s="84"/>
      <c r="K9" s="84"/>
      <c r="L9" s="84"/>
      <c r="M9" s="242"/>
    </row>
    <row r="10" spans="1:13">
      <c r="A10" s="240"/>
      <c r="B10" s="84"/>
      <c r="C10" s="84"/>
      <c r="D10" s="84"/>
      <c r="E10" s="84"/>
      <c r="F10" s="84"/>
      <c r="G10" s="84"/>
      <c r="H10" s="84"/>
      <c r="I10" s="84"/>
      <c r="J10" s="84"/>
      <c r="K10" s="84"/>
      <c r="L10" s="84"/>
      <c r="M10" s="242"/>
    </row>
    <row r="11" spans="1:13">
      <c r="A11" s="240"/>
      <c r="B11" s="84"/>
      <c r="C11" s="84"/>
      <c r="D11" s="84"/>
      <c r="E11" s="84"/>
      <c r="F11" s="84"/>
      <c r="G11" s="84"/>
      <c r="H11" s="84"/>
      <c r="I11" s="84"/>
      <c r="J11" s="84"/>
      <c r="K11" s="84"/>
      <c r="L11" s="84"/>
      <c r="M11" s="242"/>
    </row>
    <row r="12" spans="1:13">
      <c r="A12" s="240"/>
      <c r="B12" s="84"/>
      <c r="C12" s="84"/>
      <c r="D12" s="84"/>
      <c r="E12" s="84"/>
      <c r="F12" s="84"/>
      <c r="G12" s="84"/>
      <c r="H12" s="84"/>
      <c r="I12" s="84"/>
      <c r="J12" s="84"/>
      <c r="K12" s="84"/>
      <c r="L12" s="84"/>
      <c r="M12" s="242"/>
    </row>
    <row r="13" spans="1:13">
      <c r="A13" s="240"/>
      <c r="B13" s="84"/>
      <c r="C13" s="84"/>
      <c r="D13" s="84"/>
      <c r="E13" s="84"/>
      <c r="F13" s="84"/>
      <c r="G13" s="84"/>
      <c r="H13" s="84"/>
      <c r="I13" s="84"/>
      <c r="J13" s="84"/>
      <c r="K13" s="84"/>
      <c r="L13" s="84"/>
      <c r="M13" s="242"/>
    </row>
    <row r="14" spans="1:13">
      <c r="A14" s="240"/>
      <c r="B14" s="84"/>
      <c r="C14" s="84"/>
      <c r="D14" s="84"/>
      <c r="E14" s="84"/>
      <c r="F14" s="84"/>
      <c r="G14" s="84"/>
      <c r="H14" s="84"/>
      <c r="I14" s="84"/>
      <c r="J14" s="84"/>
      <c r="K14" s="84"/>
      <c r="L14" s="84"/>
      <c r="M14" s="242"/>
    </row>
    <row r="15" spans="1:13">
      <c r="A15" s="240"/>
      <c r="B15" s="84"/>
      <c r="C15" s="84"/>
      <c r="D15" s="84"/>
      <c r="E15" s="84"/>
      <c r="F15" s="84"/>
      <c r="G15" s="84"/>
      <c r="H15" s="84"/>
      <c r="I15" s="84"/>
      <c r="J15" s="84"/>
      <c r="K15" s="84"/>
      <c r="L15" s="84"/>
      <c r="M15" s="242"/>
    </row>
    <row r="16" spans="1:13">
      <c r="A16" s="240"/>
      <c r="B16" s="84"/>
      <c r="C16" s="84"/>
      <c r="D16" s="84"/>
      <c r="E16" s="84"/>
      <c r="F16" s="84"/>
      <c r="G16" s="84"/>
      <c r="H16" s="84"/>
      <c r="I16" s="84"/>
      <c r="J16" s="84"/>
      <c r="K16" s="84"/>
      <c r="L16" s="84"/>
      <c r="M16" s="242"/>
    </row>
    <row r="17" spans="1:13">
      <c r="A17" s="240"/>
      <c r="B17" s="84"/>
      <c r="C17" s="84"/>
      <c r="D17" s="84"/>
      <c r="E17" s="84"/>
      <c r="F17" s="84"/>
      <c r="G17" s="84"/>
      <c r="H17" s="84"/>
      <c r="I17" s="84"/>
      <c r="J17" s="84"/>
      <c r="K17" s="84"/>
      <c r="L17" s="84"/>
      <c r="M17" s="242"/>
    </row>
    <row r="18" spans="1:13">
      <c r="A18" s="240"/>
      <c r="B18" s="84"/>
      <c r="C18" s="84"/>
      <c r="D18" s="84"/>
      <c r="E18" s="84"/>
      <c r="F18" s="84"/>
      <c r="G18" s="84"/>
      <c r="H18" s="84"/>
      <c r="I18" s="84"/>
      <c r="J18" s="84"/>
      <c r="K18" s="84"/>
      <c r="L18" s="84"/>
      <c r="M18" s="242"/>
    </row>
    <row r="19" spans="1:13">
      <c r="A19" s="240"/>
      <c r="B19" s="84"/>
      <c r="C19" s="84"/>
      <c r="D19" s="84"/>
      <c r="E19" s="84"/>
      <c r="F19" s="84"/>
      <c r="G19" s="84"/>
      <c r="H19" s="84"/>
      <c r="I19" s="84"/>
      <c r="J19" s="84"/>
      <c r="K19" s="84"/>
      <c r="L19" s="84"/>
      <c r="M19" s="242"/>
    </row>
    <row r="20" spans="1:13">
      <c r="A20" s="240"/>
      <c r="B20" s="84"/>
      <c r="C20" s="84"/>
      <c r="D20" s="84"/>
      <c r="E20" s="84"/>
      <c r="F20" s="84"/>
      <c r="G20" s="84"/>
      <c r="H20" s="84"/>
      <c r="I20" s="84"/>
      <c r="J20" s="84"/>
      <c r="K20" s="84"/>
      <c r="L20" s="84"/>
      <c r="M20" s="242"/>
    </row>
    <row r="21" spans="1:13">
      <c r="A21" s="240"/>
      <c r="B21" s="84"/>
      <c r="C21" s="84"/>
      <c r="D21" s="84"/>
      <c r="E21" s="84"/>
      <c r="F21" s="84"/>
      <c r="G21" s="84"/>
      <c r="H21" s="84"/>
      <c r="I21" s="84"/>
      <c r="J21" s="84"/>
      <c r="K21" s="84"/>
      <c r="L21" s="84"/>
      <c r="M21" s="242"/>
    </row>
    <row r="22" spans="1:13">
      <c r="A22" s="240"/>
      <c r="B22" s="84"/>
      <c r="C22" s="84"/>
      <c r="D22" s="84"/>
      <c r="E22" s="84"/>
      <c r="F22" s="84"/>
      <c r="G22" s="84"/>
      <c r="H22" s="84"/>
      <c r="I22" s="84"/>
      <c r="J22" s="84"/>
      <c r="K22" s="84"/>
      <c r="L22" s="84"/>
      <c r="M22" s="242"/>
    </row>
    <row r="23" spans="1:13">
      <c r="A23" s="240"/>
      <c r="B23" s="84"/>
      <c r="C23" s="84"/>
      <c r="D23" s="84"/>
      <c r="E23" s="84"/>
      <c r="F23" s="84"/>
      <c r="G23" s="84"/>
      <c r="H23" s="84"/>
      <c r="I23" s="84"/>
      <c r="J23" s="84"/>
      <c r="K23" s="84"/>
      <c r="L23" s="84"/>
      <c r="M23" s="242"/>
    </row>
    <row r="24" spans="1:13">
      <c r="A24" s="240"/>
      <c r="B24" s="84"/>
      <c r="C24" s="84"/>
      <c r="D24" s="84"/>
      <c r="E24" s="84"/>
      <c r="F24" s="84"/>
      <c r="G24" s="84"/>
      <c r="H24" s="84"/>
      <c r="I24" s="84"/>
      <c r="J24" s="84"/>
      <c r="K24" s="84"/>
      <c r="L24" s="84"/>
      <c r="M24" s="242"/>
    </row>
    <row r="25" spans="1:13">
      <c r="A25" s="240"/>
      <c r="B25" s="84"/>
      <c r="C25" s="84"/>
      <c r="D25" s="84"/>
      <c r="E25" s="84"/>
      <c r="F25" s="84"/>
      <c r="G25" s="84"/>
      <c r="H25" s="84"/>
      <c r="I25" s="84"/>
      <c r="J25" s="84"/>
      <c r="K25" s="84"/>
      <c r="L25" s="84"/>
      <c r="M25" s="242"/>
    </row>
    <row r="26" spans="1:13">
      <c r="A26" s="240"/>
      <c r="B26" s="84"/>
      <c r="C26" s="84"/>
      <c r="D26" s="84"/>
      <c r="E26" s="84"/>
      <c r="F26" s="84"/>
      <c r="G26" s="84"/>
      <c r="H26" s="84"/>
      <c r="I26" s="84"/>
      <c r="J26" s="84"/>
      <c r="K26" s="84"/>
      <c r="L26" s="84"/>
      <c r="M26" s="242"/>
    </row>
    <row r="27" spans="1:13">
      <c r="A27" s="240"/>
      <c r="B27" s="84"/>
      <c r="C27" s="84"/>
      <c r="D27" s="84"/>
      <c r="E27" s="84"/>
      <c r="F27" s="84"/>
      <c r="G27" s="84"/>
      <c r="H27" s="84"/>
      <c r="I27" s="84"/>
      <c r="J27" s="84"/>
      <c r="K27" s="84"/>
      <c r="L27" s="84"/>
      <c r="M27" s="242"/>
    </row>
    <row r="28" spans="1:13">
      <c r="A28" s="240"/>
      <c r="B28" s="84"/>
      <c r="C28" s="84"/>
      <c r="D28" s="84"/>
      <c r="E28" s="84"/>
      <c r="F28" s="84"/>
      <c r="G28" s="84"/>
      <c r="H28" s="84"/>
      <c r="I28" s="84"/>
      <c r="J28" s="84"/>
      <c r="K28" s="84"/>
      <c r="L28" s="84"/>
      <c r="M28" s="242"/>
    </row>
    <row r="29" spans="1:13">
      <c r="A29" s="240"/>
      <c r="B29" s="84"/>
      <c r="C29" s="84"/>
      <c r="D29" s="84"/>
      <c r="E29" s="84"/>
      <c r="F29" s="84"/>
      <c r="G29" s="84"/>
      <c r="H29" s="84"/>
      <c r="I29" s="84"/>
      <c r="J29" s="84"/>
      <c r="K29" s="84"/>
      <c r="L29" s="84"/>
      <c r="M29" s="242"/>
    </row>
    <row r="30" spans="1:13">
      <c r="A30" s="240"/>
      <c r="B30" s="84"/>
      <c r="C30" s="84"/>
      <c r="D30" s="84"/>
      <c r="E30" s="84"/>
      <c r="F30" s="84"/>
      <c r="G30" s="84"/>
      <c r="H30" s="84"/>
      <c r="I30" s="84"/>
      <c r="J30" s="84"/>
      <c r="K30" s="84"/>
      <c r="L30" s="84"/>
      <c r="M30" s="242"/>
    </row>
    <row r="31" spans="1:13">
      <c r="A31" s="240"/>
      <c r="B31" s="84"/>
      <c r="C31" s="84"/>
      <c r="D31" s="84"/>
      <c r="E31" s="84"/>
      <c r="F31" s="84"/>
      <c r="G31" s="84"/>
      <c r="H31" s="84"/>
      <c r="I31" s="84"/>
      <c r="J31" s="84"/>
      <c r="K31" s="84"/>
      <c r="L31" s="84"/>
      <c r="M31" s="242"/>
    </row>
    <row r="32" spans="1:13">
      <c r="A32" s="240"/>
      <c r="B32" s="84"/>
      <c r="C32" s="84"/>
      <c r="D32" s="84"/>
      <c r="E32" s="84"/>
      <c r="F32" s="84"/>
      <c r="G32" s="84"/>
      <c r="H32" s="84"/>
      <c r="I32" s="84"/>
      <c r="J32" s="84"/>
      <c r="K32" s="84"/>
      <c r="L32" s="84"/>
      <c r="M32" s="242"/>
    </row>
    <row r="33" spans="1:13">
      <c r="A33" s="240"/>
      <c r="B33" s="84"/>
      <c r="C33" s="84"/>
      <c r="D33" s="84"/>
      <c r="E33" s="84"/>
      <c r="F33" s="84"/>
      <c r="G33" s="84"/>
      <c r="H33" s="84"/>
      <c r="I33" s="84"/>
      <c r="J33" s="84"/>
      <c r="K33" s="84"/>
      <c r="L33" s="84"/>
      <c r="M33" s="242"/>
    </row>
    <row r="34" spans="1:13">
      <c r="A34" s="240"/>
      <c r="B34" s="84"/>
      <c r="C34" s="84"/>
      <c r="D34" s="84"/>
      <c r="E34" s="84"/>
      <c r="F34" s="84"/>
      <c r="G34" s="84"/>
      <c r="H34" s="84"/>
      <c r="I34" s="84"/>
      <c r="J34" s="84"/>
      <c r="K34" s="84"/>
      <c r="L34" s="84"/>
      <c r="M34" s="242"/>
    </row>
    <row r="35" spans="1:13">
      <c r="A35" s="240"/>
      <c r="B35" s="84"/>
      <c r="C35" s="84"/>
      <c r="D35" s="84"/>
      <c r="E35" s="84"/>
      <c r="F35" s="84"/>
      <c r="G35" s="84"/>
      <c r="H35" s="84"/>
      <c r="I35" s="84"/>
      <c r="J35" s="84"/>
      <c r="K35" s="84"/>
      <c r="L35" s="84"/>
      <c r="M35" s="242"/>
    </row>
    <row r="36" spans="1:13">
      <c r="A36" s="240"/>
      <c r="B36" s="84"/>
      <c r="C36" s="84"/>
      <c r="D36" s="84"/>
      <c r="E36" s="84"/>
      <c r="F36" s="84"/>
      <c r="G36" s="84"/>
      <c r="H36" s="84"/>
      <c r="I36" s="84"/>
      <c r="J36" s="84"/>
      <c r="K36" s="84"/>
      <c r="L36" s="84"/>
      <c r="M36" s="242"/>
    </row>
    <row r="37" spans="1:13">
      <c r="A37" s="240"/>
      <c r="B37" s="84"/>
      <c r="C37" s="84"/>
      <c r="D37" s="84"/>
      <c r="E37" s="84"/>
      <c r="F37" s="84"/>
      <c r="G37" s="84"/>
      <c r="H37" s="84"/>
      <c r="I37" s="84"/>
      <c r="J37" s="84"/>
      <c r="K37" s="84"/>
      <c r="L37" s="84"/>
      <c r="M37" s="242"/>
    </row>
    <row r="38" spans="1:13">
      <c r="A38" s="240"/>
      <c r="B38" s="84"/>
      <c r="C38" s="84"/>
      <c r="D38" s="84"/>
      <c r="E38" s="84"/>
      <c r="F38" s="84"/>
      <c r="G38" s="84"/>
      <c r="H38" s="84"/>
      <c r="I38" s="84"/>
      <c r="J38" s="84"/>
      <c r="K38" s="84"/>
      <c r="L38" s="84"/>
      <c r="M38" s="242"/>
    </row>
    <row r="39" spans="1:13">
      <c r="A39" s="240"/>
      <c r="B39" s="84"/>
      <c r="C39" s="84"/>
      <c r="D39" s="84"/>
      <c r="E39" s="84"/>
      <c r="F39" s="84"/>
      <c r="G39" s="84"/>
      <c r="H39" s="84"/>
      <c r="I39" s="84"/>
      <c r="J39" s="84"/>
      <c r="K39" s="84"/>
      <c r="L39" s="84"/>
      <c r="M39" s="242"/>
    </row>
    <row r="40" spans="1:13">
      <c r="A40" s="240"/>
      <c r="B40" s="84"/>
      <c r="C40" s="84"/>
      <c r="D40" s="84"/>
      <c r="E40" s="84"/>
      <c r="F40" s="84"/>
      <c r="G40" s="84"/>
      <c r="H40" s="84"/>
      <c r="I40" s="84"/>
      <c r="J40" s="84"/>
      <c r="K40" s="84"/>
      <c r="L40" s="84"/>
      <c r="M40" s="242"/>
    </row>
    <row r="41" spans="1:13">
      <c r="A41" s="240"/>
      <c r="B41" s="84"/>
      <c r="C41" s="84"/>
      <c r="D41" s="84"/>
      <c r="E41" s="84"/>
      <c r="F41" s="84"/>
      <c r="G41" s="84"/>
      <c r="H41" s="84"/>
      <c r="I41" s="84"/>
      <c r="J41" s="84"/>
      <c r="K41" s="84"/>
      <c r="L41" s="84"/>
      <c r="M41" s="242"/>
    </row>
    <row r="42" spans="1:13">
      <c r="A42" s="240"/>
      <c r="B42" s="84"/>
      <c r="C42" s="84"/>
      <c r="D42" s="84"/>
      <c r="E42" s="84"/>
      <c r="F42" s="84"/>
      <c r="G42" s="84"/>
      <c r="H42" s="84"/>
      <c r="I42" s="84"/>
      <c r="J42" s="84"/>
      <c r="K42" s="84"/>
      <c r="L42" s="84"/>
      <c r="M42" s="242"/>
    </row>
    <row r="43" spans="1:13">
      <c r="A43" s="240"/>
      <c r="B43" s="84"/>
      <c r="C43" s="84"/>
      <c r="D43" s="84"/>
      <c r="E43" s="84"/>
      <c r="F43" s="84"/>
      <c r="G43" s="84"/>
      <c r="H43" s="84"/>
      <c r="I43" s="84"/>
      <c r="J43" s="84"/>
      <c r="K43" s="84"/>
      <c r="L43" s="84"/>
      <c r="M43" s="242"/>
    </row>
    <row r="44" spans="1:13">
      <c r="A44" s="240"/>
      <c r="B44" s="84"/>
      <c r="C44" s="84"/>
      <c r="D44" s="84"/>
      <c r="E44" s="84"/>
      <c r="F44" s="84"/>
      <c r="G44" s="84"/>
      <c r="H44" s="84"/>
      <c r="I44" s="84"/>
      <c r="J44" s="84"/>
      <c r="K44" s="84"/>
      <c r="L44" s="84"/>
      <c r="M44" s="242"/>
    </row>
    <row r="45" spans="1:13">
      <c r="A45" s="240"/>
      <c r="B45" s="84"/>
      <c r="C45" s="84"/>
      <c r="D45" s="84"/>
      <c r="E45" s="84"/>
      <c r="F45" s="84"/>
      <c r="G45" s="84"/>
      <c r="H45" s="84"/>
      <c r="I45" s="84"/>
      <c r="J45" s="84"/>
      <c r="K45" s="84"/>
      <c r="L45" s="84"/>
      <c r="M45" s="242"/>
    </row>
    <row r="46" spans="1:13">
      <c r="A46" s="240"/>
      <c r="B46" s="84"/>
      <c r="C46" s="84"/>
      <c r="D46" s="84"/>
      <c r="E46" s="84"/>
      <c r="F46" s="84"/>
      <c r="G46" s="84"/>
      <c r="H46" s="84"/>
      <c r="I46" s="84"/>
      <c r="J46" s="84"/>
      <c r="K46" s="84"/>
      <c r="L46" s="84"/>
      <c r="M46" s="242"/>
    </row>
    <row r="47" spans="1:13">
      <c r="A47" s="240"/>
      <c r="B47" s="84"/>
      <c r="C47" s="84"/>
      <c r="D47" s="84"/>
      <c r="E47" s="84"/>
      <c r="F47" s="84"/>
      <c r="G47" s="84"/>
      <c r="H47" s="84"/>
      <c r="I47" s="84"/>
      <c r="J47" s="84"/>
      <c r="K47" s="84"/>
      <c r="L47" s="84"/>
      <c r="M47" s="242"/>
    </row>
    <row r="48" spans="1:13">
      <c r="A48" s="240"/>
      <c r="B48" s="84"/>
      <c r="C48" s="84"/>
      <c r="D48" s="84"/>
      <c r="E48" s="84"/>
      <c r="F48" s="84"/>
      <c r="G48" s="84"/>
      <c r="H48" s="84"/>
      <c r="I48" s="84"/>
      <c r="J48" s="84"/>
      <c r="K48" s="84"/>
      <c r="L48" s="84"/>
      <c r="M48" s="242"/>
    </row>
    <row r="49" spans="1:13">
      <c r="A49" s="240"/>
      <c r="B49" s="84"/>
      <c r="C49" s="84"/>
      <c r="D49" s="84"/>
      <c r="E49" s="84"/>
      <c r="F49" s="84"/>
      <c r="G49" s="84"/>
      <c r="H49" s="84"/>
      <c r="I49" s="84"/>
      <c r="J49" s="84"/>
      <c r="K49" s="84"/>
      <c r="L49" s="84"/>
      <c r="M49" s="242"/>
    </row>
    <row r="50" spans="1:13">
      <c r="A50" s="240"/>
      <c r="B50" s="84"/>
      <c r="C50" s="84"/>
      <c r="D50" s="84"/>
      <c r="E50" s="84"/>
      <c r="F50" s="84"/>
      <c r="G50" s="84"/>
      <c r="H50" s="84"/>
      <c r="I50" s="84"/>
      <c r="J50" s="84"/>
      <c r="K50" s="84"/>
      <c r="L50" s="84"/>
      <c r="M50" s="242"/>
    </row>
    <row r="51" spans="1:13">
      <c r="A51" s="240"/>
      <c r="B51" s="84"/>
      <c r="C51" s="84"/>
      <c r="D51" s="84"/>
      <c r="E51" s="84"/>
      <c r="F51" s="84"/>
      <c r="G51" s="84"/>
      <c r="H51" s="84"/>
      <c r="I51" s="84"/>
      <c r="J51" s="84"/>
      <c r="K51" s="84"/>
      <c r="L51" s="84"/>
      <c r="M51" s="242"/>
    </row>
    <row r="52" spans="1:13">
      <c r="A52" s="240"/>
      <c r="B52" s="84"/>
      <c r="C52" s="84"/>
      <c r="D52" s="84"/>
      <c r="E52" s="84"/>
      <c r="F52" s="84"/>
      <c r="G52" s="84"/>
      <c r="H52" s="84"/>
      <c r="I52" s="84"/>
      <c r="J52" s="84"/>
      <c r="K52" s="84"/>
      <c r="L52" s="84"/>
      <c r="M52" s="242"/>
    </row>
    <row r="53" spans="1:13">
      <c r="A53" s="240"/>
      <c r="B53" s="84"/>
      <c r="C53" s="84"/>
      <c r="D53" s="84"/>
      <c r="E53" s="84"/>
      <c r="F53" s="84"/>
      <c r="G53" s="84"/>
      <c r="H53" s="84"/>
      <c r="I53" s="84"/>
      <c r="J53" s="84"/>
      <c r="K53" s="84"/>
      <c r="L53" s="84"/>
      <c r="M53" s="242"/>
    </row>
    <row r="54" spans="1:13">
      <c r="A54" s="240"/>
      <c r="B54" s="84"/>
      <c r="C54" s="84"/>
      <c r="D54" s="84"/>
      <c r="E54" s="84"/>
      <c r="F54" s="84"/>
      <c r="G54" s="84"/>
      <c r="H54" s="84"/>
      <c r="I54" s="84"/>
      <c r="J54" s="84"/>
      <c r="K54" s="84"/>
      <c r="L54" s="84"/>
      <c r="M54" s="242"/>
    </row>
    <row r="55" spans="1:13">
      <c r="A55" s="240"/>
      <c r="B55" s="84"/>
      <c r="C55" s="84"/>
      <c r="D55" s="84"/>
      <c r="E55" s="84"/>
      <c r="F55" s="84"/>
      <c r="G55" s="84"/>
      <c r="H55" s="84"/>
      <c r="I55" s="84"/>
      <c r="J55" s="84"/>
      <c r="K55" s="84"/>
      <c r="L55" s="84"/>
      <c r="M55" s="242"/>
    </row>
    <row r="56" spans="1:13">
      <c r="A56" s="240"/>
      <c r="B56" s="84"/>
      <c r="C56" s="84"/>
      <c r="D56" s="84"/>
      <c r="E56" s="84"/>
      <c r="F56" s="84"/>
      <c r="G56" s="84"/>
      <c r="H56" s="84"/>
      <c r="I56" s="84"/>
      <c r="J56" s="84"/>
      <c r="K56" s="84"/>
      <c r="L56" s="84"/>
      <c r="M56" s="242"/>
    </row>
    <row r="57" spans="1:13">
      <c r="A57" s="240"/>
      <c r="B57" s="84"/>
      <c r="C57" s="84"/>
      <c r="D57" s="84"/>
      <c r="E57" s="84"/>
      <c r="F57" s="84"/>
      <c r="G57" s="84"/>
      <c r="H57" s="84"/>
      <c r="I57" s="84"/>
      <c r="J57" s="84"/>
      <c r="K57" s="84"/>
      <c r="L57" s="84"/>
      <c r="M57" s="242"/>
    </row>
    <row r="58" spans="1:13">
      <c r="A58" s="240"/>
      <c r="B58" s="84"/>
      <c r="C58" s="84"/>
      <c r="D58" s="84"/>
      <c r="E58" s="84"/>
      <c r="F58" s="84"/>
      <c r="G58" s="84"/>
      <c r="H58" s="84"/>
      <c r="I58" s="84"/>
      <c r="J58" s="84"/>
      <c r="K58" s="84"/>
      <c r="L58" s="84"/>
      <c r="M58" s="242"/>
    </row>
    <row r="59" spans="1:13">
      <c r="A59" s="240"/>
      <c r="B59" s="84"/>
      <c r="C59" s="84"/>
      <c r="D59" s="84"/>
      <c r="E59" s="84"/>
      <c r="F59" s="84"/>
      <c r="G59" s="84"/>
      <c r="H59" s="84"/>
      <c r="I59" s="84"/>
      <c r="J59" s="84"/>
      <c r="K59" s="84"/>
      <c r="L59" s="84"/>
      <c r="M59" s="242"/>
    </row>
    <row r="60" spans="1:13">
      <c r="A60" s="240"/>
      <c r="B60" s="84"/>
      <c r="C60" s="84"/>
      <c r="D60" s="84"/>
      <c r="E60" s="84"/>
      <c r="F60" s="84"/>
      <c r="G60" s="84"/>
      <c r="H60" s="84"/>
      <c r="I60" s="84"/>
      <c r="J60" s="84"/>
      <c r="K60" s="84"/>
      <c r="L60" s="84"/>
      <c r="M60" s="242"/>
    </row>
    <row r="61" spans="1:13">
      <c r="A61" s="240"/>
      <c r="B61" s="84"/>
      <c r="C61" s="84"/>
      <c r="D61" s="84"/>
      <c r="E61" s="84"/>
      <c r="F61" s="84"/>
      <c r="G61" s="84"/>
      <c r="H61" s="84"/>
      <c r="I61" s="84"/>
      <c r="J61" s="84"/>
      <c r="K61" s="84"/>
      <c r="L61" s="84"/>
      <c r="M61" s="242"/>
    </row>
    <row r="62" spans="1:13">
      <c r="A62" s="240"/>
      <c r="B62" s="84"/>
      <c r="C62" s="84"/>
      <c r="D62" s="84"/>
      <c r="E62" s="84"/>
      <c r="F62" s="84"/>
      <c r="G62" s="84"/>
      <c r="H62" s="84"/>
      <c r="I62" s="84"/>
      <c r="J62" s="84"/>
      <c r="K62" s="84"/>
      <c r="L62" s="84"/>
      <c r="M62" s="242"/>
    </row>
    <row r="63" spans="1:13">
      <c r="A63" s="240"/>
      <c r="B63" s="84"/>
      <c r="C63" s="84"/>
      <c r="D63" s="84"/>
      <c r="E63" s="84"/>
      <c r="F63" s="84"/>
      <c r="G63" s="84"/>
      <c r="H63" s="84"/>
      <c r="I63" s="84"/>
      <c r="J63" s="84"/>
      <c r="K63" s="84"/>
      <c r="L63" s="84"/>
      <c r="M63" s="242"/>
    </row>
    <row r="64" spans="1:13">
      <c r="A64" s="240"/>
      <c r="B64" s="84"/>
      <c r="C64" s="84"/>
      <c r="D64" s="84"/>
      <c r="E64" s="84"/>
      <c r="F64" s="84"/>
      <c r="G64" s="84"/>
      <c r="H64" s="84"/>
      <c r="I64" s="84"/>
      <c r="J64" s="84"/>
      <c r="K64" s="84"/>
      <c r="L64" s="84"/>
      <c r="M64" s="242"/>
    </row>
    <row r="65" spans="1:13">
      <c r="A65" s="240"/>
      <c r="B65" s="84"/>
      <c r="C65" s="84"/>
      <c r="D65" s="84"/>
      <c r="E65" s="84"/>
      <c r="F65" s="84"/>
      <c r="G65" s="84"/>
      <c r="H65" s="84"/>
      <c r="I65" s="84"/>
      <c r="J65" s="84"/>
      <c r="K65" s="84"/>
      <c r="L65" s="84"/>
      <c r="M65" s="242"/>
    </row>
    <row r="66" spans="1:13">
      <c r="A66" s="240"/>
      <c r="B66" s="84"/>
      <c r="C66" s="84"/>
      <c r="D66" s="84"/>
      <c r="E66" s="84"/>
      <c r="F66" s="84"/>
      <c r="G66" s="84"/>
      <c r="H66" s="84"/>
      <c r="I66" s="84"/>
      <c r="J66" s="84"/>
      <c r="K66" s="84"/>
      <c r="L66" s="84"/>
      <c r="M66" s="242"/>
    </row>
    <row r="67" spans="1:13">
      <c r="A67" s="240"/>
      <c r="B67" s="84"/>
      <c r="C67" s="84"/>
      <c r="D67" s="84"/>
      <c r="E67" s="84"/>
      <c r="F67" s="84"/>
      <c r="G67" s="84"/>
      <c r="H67" s="84"/>
      <c r="I67" s="84"/>
      <c r="J67" s="84"/>
      <c r="K67" s="84"/>
      <c r="L67" s="84"/>
      <c r="M67" s="242"/>
    </row>
    <row r="68" spans="1:13">
      <c r="A68" s="240"/>
      <c r="B68" s="84"/>
      <c r="C68" s="84"/>
      <c r="D68" s="84"/>
      <c r="E68" s="84"/>
      <c r="F68" s="84"/>
      <c r="G68" s="84"/>
      <c r="H68" s="84"/>
      <c r="I68" s="84"/>
      <c r="J68" s="84"/>
      <c r="K68" s="84"/>
      <c r="L68" s="84"/>
      <c r="M68" s="242"/>
    </row>
    <row r="69" spans="1:13">
      <c r="A69" s="240"/>
      <c r="B69" s="84"/>
      <c r="C69" s="84"/>
      <c r="D69" s="84"/>
      <c r="E69" s="84"/>
      <c r="F69" s="84"/>
      <c r="G69" s="84"/>
      <c r="H69" s="84"/>
      <c r="I69" s="84"/>
      <c r="J69" s="84"/>
      <c r="K69" s="84"/>
      <c r="L69" s="84"/>
      <c r="M69" s="242"/>
    </row>
    <row r="70" spans="1:13">
      <c r="A70" s="243"/>
      <c r="B70" s="244"/>
      <c r="C70" s="244"/>
      <c r="D70" s="244"/>
      <c r="E70" s="244"/>
      <c r="F70" s="244"/>
      <c r="G70" s="244"/>
      <c r="H70" s="244"/>
      <c r="I70" s="244"/>
      <c r="J70" s="244"/>
      <c r="K70" s="244"/>
      <c r="L70" s="244"/>
      <c r="M70" s="245"/>
    </row>
  </sheetData>
  <mergeCells count="2">
    <mergeCell ref="B4:C4"/>
    <mergeCell ref="D4:L4"/>
  </mergeCells>
  <phoneticPr fontId="4"/>
  <printOptions horizontalCentered="1"/>
  <pageMargins left="0.70866141732283472" right="0.70866141732283472" top="0.74803149606299213" bottom="0.74803149606299213" header="0.31496062992125984" footer="0.31496062992125984"/>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75" defaultRowHeight="10.8"/>
  <cols>
    <col min="1" max="1" width="4.625" style="15" bestFit="1" customWidth="1"/>
    <col min="2" max="2" width="31.625" style="15" bestFit="1" customWidth="1"/>
    <col min="3" max="16384" width="10.375" style="15"/>
  </cols>
  <sheetData>
    <row r="1" spans="1:38" ht="21" customHeight="1">
      <c r="A1" s="103" t="s">
        <v>105</v>
      </c>
      <c r="J1" s="103" t="s">
        <v>33</v>
      </c>
    </row>
    <row r="2" spans="1:38">
      <c r="A2" s="298" t="s">
        <v>106</v>
      </c>
      <c r="B2" s="299"/>
      <c r="C2" s="34">
        <v>1</v>
      </c>
      <c r="D2" s="35">
        <v>2</v>
      </c>
      <c r="E2" s="35">
        <v>3</v>
      </c>
      <c r="F2" s="35">
        <v>6</v>
      </c>
      <c r="G2" s="35">
        <v>11</v>
      </c>
      <c r="H2" s="35">
        <v>15</v>
      </c>
      <c r="I2" s="35">
        <v>16</v>
      </c>
      <c r="J2" s="35">
        <v>20</v>
      </c>
      <c r="K2" s="35">
        <v>21</v>
      </c>
      <c r="L2" s="35">
        <v>25</v>
      </c>
      <c r="M2" s="35">
        <v>26</v>
      </c>
      <c r="N2" s="35">
        <v>27</v>
      </c>
      <c r="O2" s="35">
        <v>28</v>
      </c>
      <c r="P2" s="35">
        <v>29</v>
      </c>
      <c r="Q2" s="35">
        <v>32</v>
      </c>
      <c r="R2" s="35">
        <v>33</v>
      </c>
      <c r="S2" s="35">
        <v>34</v>
      </c>
      <c r="T2" s="35">
        <v>35</v>
      </c>
      <c r="U2" s="35">
        <v>39</v>
      </c>
      <c r="V2" s="35">
        <v>41</v>
      </c>
      <c r="W2" s="35">
        <v>46</v>
      </c>
      <c r="X2" s="35">
        <v>47</v>
      </c>
      <c r="Y2" s="35">
        <v>48</v>
      </c>
      <c r="Z2" s="35">
        <v>51</v>
      </c>
      <c r="AA2" s="35">
        <v>53</v>
      </c>
      <c r="AB2" s="35">
        <v>55</v>
      </c>
      <c r="AC2" s="35">
        <v>57</v>
      </c>
      <c r="AD2" s="35">
        <v>59</v>
      </c>
      <c r="AE2" s="35">
        <v>61</v>
      </c>
      <c r="AF2" s="35">
        <v>63</v>
      </c>
      <c r="AG2" s="35">
        <v>64</v>
      </c>
      <c r="AH2" s="35">
        <v>65</v>
      </c>
      <c r="AI2" s="35">
        <v>66</v>
      </c>
      <c r="AJ2" s="35">
        <v>67</v>
      </c>
      <c r="AK2" s="35">
        <v>68</v>
      </c>
      <c r="AL2" s="36">
        <v>69</v>
      </c>
    </row>
    <row r="3" spans="1:38" ht="32.4">
      <c r="A3" s="300"/>
      <c r="B3" s="301"/>
      <c r="C3" s="20" t="s">
        <v>0</v>
      </c>
      <c r="D3" s="21" t="s">
        <v>1</v>
      </c>
      <c r="E3" s="21" t="s">
        <v>2</v>
      </c>
      <c r="F3" s="21" t="s">
        <v>3</v>
      </c>
      <c r="G3" s="21" t="s">
        <v>4</v>
      </c>
      <c r="H3" s="21" t="s">
        <v>5</v>
      </c>
      <c r="I3" s="21" t="s">
        <v>6</v>
      </c>
      <c r="J3" s="21" t="s">
        <v>7</v>
      </c>
      <c r="K3" s="21" t="s">
        <v>65</v>
      </c>
      <c r="L3" s="21" t="s">
        <v>66</v>
      </c>
      <c r="M3" s="21" t="s">
        <v>10</v>
      </c>
      <c r="N3" s="21" t="s">
        <v>11</v>
      </c>
      <c r="O3" s="21" t="s">
        <v>12</v>
      </c>
      <c r="P3" s="21" t="s">
        <v>13</v>
      </c>
      <c r="Q3" s="21" t="s">
        <v>16</v>
      </c>
      <c r="R3" s="21" t="s">
        <v>14</v>
      </c>
      <c r="S3" s="21" t="s">
        <v>67</v>
      </c>
      <c r="T3" s="21" t="s">
        <v>17</v>
      </c>
      <c r="U3" s="21" t="s">
        <v>18</v>
      </c>
      <c r="V3" s="21" t="s">
        <v>19</v>
      </c>
      <c r="W3" s="21" t="s">
        <v>68</v>
      </c>
      <c r="X3" s="21" t="s">
        <v>56</v>
      </c>
      <c r="Y3" s="21" t="s">
        <v>57</v>
      </c>
      <c r="Z3" s="21" t="s">
        <v>21</v>
      </c>
      <c r="AA3" s="21" t="s">
        <v>22</v>
      </c>
      <c r="AB3" s="21" t="s">
        <v>23</v>
      </c>
      <c r="AC3" s="21" t="s">
        <v>64</v>
      </c>
      <c r="AD3" s="21" t="s">
        <v>25</v>
      </c>
      <c r="AE3" s="21" t="s">
        <v>26</v>
      </c>
      <c r="AF3" s="21" t="s">
        <v>27</v>
      </c>
      <c r="AG3" s="21" t="s">
        <v>60</v>
      </c>
      <c r="AH3" s="21" t="s">
        <v>61</v>
      </c>
      <c r="AI3" s="21" t="s">
        <v>69</v>
      </c>
      <c r="AJ3" s="21" t="s">
        <v>70</v>
      </c>
      <c r="AK3" s="21" t="s">
        <v>30</v>
      </c>
      <c r="AL3" s="22" t="s">
        <v>31</v>
      </c>
    </row>
    <row r="4" spans="1:38">
      <c r="A4" s="58">
        <v>1</v>
      </c>
      <c r="B4" s="17" t="s">
        <v>0</v>
      </c>
      <c r="C4" s="125">
        <f>逆行列係数!C4/逆行列係数!$C$4</f>
        <v>1</v>
      </c>
      <c r="D4" s="126">
        <f>逆行列係数!D4/逆行列係数!$C$4</f>
        <v>2.6200123772998512E-3</v>
      </c>
      <c r="E4" s="126">
        <f>逆行列係数!E4/逆行列係数!$C$4</f>
        <v>4.3998138887759572E-3</v>
      </c>
      <c r="F4" s="126">
        <f>逆行列係数!F4/逆行列係数!$C$4</f>
        <v>2.6200123772998513E-5</v>
      </c>
      <c r="G4" s="126">
        <f>逆行列係数!G4/逆行列係数!$C$4</f>
        <v>0.11313755516707097</v>
      </c>
      <c r="H4" s="126">
        <f>逆行列係数!H4/逆行列係数!$C$4</f>
        <v>6.2347260054297499E-3</v>
      </c>
      <c r="I4" s="126">
        <f>逆行列係数!I4/逆行列係数!$C$4</f>
        <v>2.8458755132739768E-4</v>
      </c>
      <c r="J4" s="126">
        <f>逆行列係数!J4/逆行列係数!$C$4</f>
        <v>2.5658052246660618E-4</v>
      </c>
      <c r="K4" s="126">
        <f>逆行列係数!K4/逆行列係数!$C$4</f>
        <v>3.6138101755860017E-6</v>
      </c>
      <c r="L4" s="126">
        <f>逆行列係数!L4/逆行列係数!$C$4</f>
        <v>4.6979532282618025E-5</v>
      </c>
      <c r="M4" s="126">
        <f>逆行列係数!M4/逆行列係数!$C$4</f>
        <v>1.7165598334033509E-5</v>
      </c>
      <c r="N4" s="126">
        <f>逆行列係数!N4/逆行列係数!$C$4</f>
        <v>1.626214579013701E-5</v>
      </c>
      <c r="O4" s="126">
        <f>逆行列係数!O4/逆行列係数!$C$4</f>
        <v>1.7165598334033509E-5</v>
      </c>
      <c r="P4" s="126">
        <f>逆行列係数!P4/逆行列係数!$C$4</f>
        <v>2.981393394858452E-5</v>
      </c>
      <c r="Q4" s="126">
        <f>逆行列係数!Q4/逆行列係数!$C$4</f>
        <v>2.8910481404688014E-5</v>
      </c>
      <c r="R4" s="126">
        <f>逆行列係数!R4/逆行列係数!$C$4</f>
        <v>3.252429158027402E-5</v>
      </c>
      <c r="S4" s="126">
        <f>逆行列係数!S4/逆行列係数!$C$4</f>
        <v>2.6200123772998513E-5</v>
      </c>
      <c r="T4" s="126">
        <f>逆行列係数!T4/逆行列係数!$C$4</f>
        <v>2.4393218685205512E-5</v>
      </c>
      <c r="U4" s="126">
        <f>逆行列係数!U4/逆行列係数!$C$4</f>
        <v>1.4572689533050554E-3</v>
      </c>
      <c r="V4" s="126">
        <f>逆行列係数!V4/逆行列係数!$C$4</f>
        <v>8.4653503363102097E-4</v>
      </c>
      <c r="W4" s="126">
        <f>逆行列係数!W4/逆行列係数!$C$4</f>
        <v>2.1682861053516011E-5</v>
      </c>
      <c r="X4" s="126">
        <f>逆行列係数!X4/逆行列係数!$C$4</f>
        <v>6.8662393336134037E-5</v>
      </c>
      <c r="Y4" s="126">
        <f>逆行列係数!Y4/逆行列係数!$C$4</f>
        <v>2.2586313597412514E-5</v>
      </c>
      <c r="Z4" s="126">
        <f>逆行列係数!Z4/逆行列係数!$C$4</f>
        <v>1.1835228325044157E-4</v>
      </c>
      <c r="AA4" s="126">
        <f>逆行列係数!AA4/逆行列係数!$C$4</f>
        <v>2.5296671229102014E-5</v>
      </c>
      <c r="AB4" s="126">
        <f>逆行列係数!AB4/逆行列係数!$C$4</f>
        <v>1.626214579013701E-5</v>
      </c>
      <c r="AC4" s="126">
        <f>逆行列係数!AC4/逆行列係数!$C$4</f>
        <v>4.3365722107032022E-5</v>
      </c>
      <c r="AD4" s="126">
        <f>逆行列係数!AD4/逆行列係数!$C$4</f>
        <v>8.9441801845753545E-5</v>
      </c>
      <c r="AE4" s="126">
        <f>逆行列係数!AE4/逆行列係数!$C$4</f>
        <v>5.3303700089893529E-5</v>
      </c>
      <c r="AF4" s="126">
        <f>逆行列係数!AF4/逆行列係数!$C$4</f>
        <v>1.7644428182298656E-3</v>
      </c>
      <c r="AG4" s="126">
        <f>逆行列係数!AG4/逆行列係数!$C$4</f>
        <v>2.0418027492060909E-3</v>
      </c>
      <c r="AH4" s="126">
        <f>逆行列係数!AH4/逆行列係数!$C$4</f>
        <v>1.5295451568167753E-3</v>
      </c>
      <c r="AI4" s="126">
        <f>逆行列係数!AI4/逆行列係数!$C$4</f>
        <v>4.1558817019239024E-5</v>
      </c>
      <c r="AJ4" s="126">
        <f>逆行列係数!AJ4/逆行列係数!$C$4</f>
        <v>1.4455240702344009E-2</v>
      </c>
      <c r="AK4" s="126">
        <f>逆行列係数!AK4/逆行列係数!$C$4</f>
        <v>1.0841430526758006E-4</v>
      </c>
      <c r="AL4" s="127">
        <f>逆行列係数!AL4/逆行列係数!$C$4</f>
        <v>1.3732478667226807E-4</v>
      </c>
    </row>
    <row r="5" spans="1:38">
      <c r="A5" s="65">
        <v>2</v>
      </c>
      <c r="B5" s="25" t="s">
        <v>1</v>
      </c>
      <c r="C5" s="128">
        <f>逆行列係数!C5/逆行列係数!$D$5</f>
        <v>4.3162123576479959E-4</v>
      </c>
      <c r="D5" s="129">
        <f>逆行列係数!D5/逆行列係数!$D$5</f>
        <v>1</v>
      </c>
      <c r="E5" s="129">
        <f>逆行列係数!E5/逆行列係数!$D$5</f>
        <v>2.8134015772523379E-4</v>
      </c>
      <c r="F5" s="129">
        <f>逆行列係数!F5/逆行列係数!$D$5</f>
        <v>8.1256629405114097E-5</v>
      </c>
      <c r="G5" s="129">
        <f>逆行列係数!G5/逆行列係数!$D$5</f>
        <v>3.5385951515130333E-4</v>
      </c>
      <c r="H5" s="129">
        <f>逆行列係数!H5/逆行列係数!$D$5</f>
        <v>9.4362537373680888E-5</v>
      </c>
      <c r="I5" s="129">
        <f>逆行列係数!I5/逆行列係数!$D$5</f>
        <v>8.2767303730290884E-2</v>
      </c>
      <c r="J5" s="129">
        <f>逆行列係数!J5/逆行列係数!$D$5</f>
        <v>6.3782085447025046E-5</v>
      </c>
      <c r="K5" s="129">
        <f>逆行列係数!K5/逆行列係数!$D$5</f>
        <v>2.6211815937133581E-6</v>
      </c>
      <c r="L5" s="129">
        <f>逆行列係数!L5/逆行列係数!$D$5</f>
        <v>2.2105298106982654E-4</v>
      </c>
      <c r="M5" s="129">
        <f>逆行列係数!M5/逆行列係数!$D$5</f>
        <v>1.2232180770662337E-5</v>
      </c>
      <c r="N5" s="129">
        <f>逆行列係数!N5/逆行列係数!$D$5</f>
        <v>1.2232180770662337E-5</v>
      </c>
      <c r="O5" s="129">
        <f>逆行列係数!O5/逆行列係数!$D$5</f>
        <v>3.5822815114082558E-5</v>
      </c>
      <c r="P5" s="129">
        <f>逆行列係数!P5/逆行列係数!$D$5</f>
        <v>5.2423631874267159E-5</v>
      </c>
      <c r="Q5" s="129">
        <f>逆行列係数!Q5/逆行列係数!$D$5</f>
        <v>5.2423631874267159E-5</v>
      </c>
      <c r="R5" s="129">
        <f>逆行列係数!R5/逆行列係数!$D$5</f>
        <v>8.1256629405114097E-5</v>
      </c>
      <c r="S5" s="129">
        <f>逆行列係数!S5/逆行列係数!$D$5</f>
        <v>6.2908358249120597E-5</v>
      </c>
      <c r="T5" s="129">
        <f>逆行列係数!T5/逆行列係数!$D$5</f>
        <v>5.4171086270076064E-5</v>
      </c>
      <c r="U5" s="129">
        <f>逆行列係数!U5/逆行列係数!$D$5</f>
        <v>2.638656137671447E-4</v>
      </c>
      <c r="V5" s="129">
        <f>逆行列係数!V5/逆行列係数!$D$5</f>
        <v>4.8841350362858907E-4</v>
      </c>
      <c r="W5" s="129">
        <f>逆行列係数!W5/逆行列係数!$D$5</f>
        <v>4.8928723082649349E-5</v>
      </c>
      <c r="X5" s="129">
        <f>逆行列係数!X5/逆行列係数!$D$5</f>
        <v>7.2519357426069564E-5</v>
      </c>
      <c r="Y5" s="129">
        <f>逆行列係数!Y5/逆行列係数!$D$5</f>
        <v>6.2908358249120597E-5</v>
      </c>
      <c r="Z5" s="129">
        <f>逆行列係数!Z5/逆行列係数!$D$5</f>
        <v>1.0397353655062987E-4</v>
      </c>
      <c r="AA5" s="129">
        <f>逆行列係数!AA5/逆行列係数!$D$5</f>
        <v>7.7761720613496286E-5</v>
      </c>
      <c r="AB5" s="129">
        <f>逆行列係数!AB5/逆行列係数!$D$5</f>
        <v>1.6600816760184602E-5</v>
      </c>
      <c r="AC5" s="129">
        <f>逆行列係数!AC5/逆行列係数!$D$5</f>
        <v>4.8928723082649349E-5</v>
      </c>
      <c r="AD5" s="129">
        <f>逆行列係数!AD5/逆行列係数!$D$5</f>
        <v>1.8348271155993505E-4</v>
      </c>
      <c r="AE5" s="129">
        <f>逆行列係数!AE5/逆行列係数!$D$5</f>
        <v>4.2812632697318178E-5</v>
      </c>
      <c r="AF5" s="129">
        <f>逆行列係数!AF5/逆行列係数!$D$5</f>
        <v>1.0921589973805658E-4</v>
      </c>
      <c r="AG5" s="129">
        <f>逆行列係数!AG5/逆行列係数!$D$5</f>
        <v>1.2931162528985899E-4</v>
      </c>
      <c r="AH5" s="129">
        <f>逆行列係数!AH5/逆行列係数!$D$5</f>
        <v>2.2891652585096663E-4</v>
      </c>
      <c r="AI5" s="129">
        <f>逆行列係数!AI5/逆行列係数!$D$5</f>
        <v>7.3393084623974014E-5</v>
      </c>
      <c r="AJ5" s="129">
        <f>逆行列係数!AJ5/逆行列係数!$D$5</f>
        <v>7.3043593744812247E-4</v>
      </c>
      <c r="AK5" s="129">
        <f>逆行列係数!AK5/逆行列係数!$D$5</f>
        <v>4.408827440625868E-3</v>
      </c>
      <c r="AL5" s="130">
        <f>逆行列係数!AL5/逆行列係数!$D$5</f>
        <v>4.0191451103604824E-5</v>
      </c>
    </row>
    <row r="6" spans="1:38">
      <c r="A6" s="65">
        <v>3</v>
      </c>
      <c r="B6" s="25" t="s">
        <v>2</v>
      </c>
      <c r="C6" s="128">
        <f>逆行列係数!C6/逆行列係数!$E$6</f>
        <v>8.4334706412850084E-4</v>
      </c>
      <c r="D6" s="129">
        <f>逆行列係数!D6/逆行列係数!$E$6</f>
        <v>1.9596850854315453E-4</v>
      </c>
      <c r="E6" s="129">
        <f>逆行列係数!E6/逆行列係数!$E$6</f>
        <v>1</v>
      </c>
      <c r="F6" s="129">
        <f>逆行列係数!F6/逆行列係数!$E$6</f>
        <v>1.9499354083895973E-6</v>
      </c>
      <c r="G6" s="129">
        <f>逆行列係数!G6/逆行列係数!$E$6</f>
        <v>2.4367367830940605E-2</v>
      </c>
      <c r="H6" s="129">
        <f>逆行列係数!H6/逆行列係数!$E$6</f>
        <v>1.0724644746142784E-5</v>
      </c>
      <c r="I6" s="129">
        <f>逆行列係数!I6/逆行列係数!$E$6</f>
        <v>2.5349160309064764E-5</v>
      </c>
      <c r="J6" s="129">
        <f>逆行列係数!J6/逆行列係数!$E$6</f>
        <v>1.0724644746142784E-5</v>
      </c>
      <c r="K6" s="129">
        <f>逆行列係数!K6/逆行列係数!$E$6</f>
        <v>0</v>
      </c>
      <c r="L6" s="129">
        <f>逆行列係数!L6/逆行列係数!$E$6</f>
        <v>4.8748385209739933E-6</v>
      </c>
      <c r="M6" s="129">
        <f>逆行列係数!M6/逆行列係数!$E$6</f>
        <v>9.7496770419479866E-7</v>
      </c>
      <c r="N6" s="129">
        <f>逆行列係数!N6/逆行列係数!$E$6</f>
        <v>9.7496770419479866E-7</v>
      </c>
      <c r="O6" s="129">
        <f>逆行列係数!O6/逆行列係数!$E$6</f>
        <v>9.7496770419479866E-7</v>
      </c>
      <c r="P6" s="129">
        <f>逆行列係数!P6/逆行列係数!$E$6</f>
        <v>1.9499354083895973E-6</v>
      </c>
      <c r="Q6" s="129">
        <f>逆行列係数!Q6/逆行列係数!$E$6</f>
        <v>1.9499354083895973E-6</v>
      </c>
      <c r="R6" s="129">
        <f>逆行列係数!R6/逆行列係数!$E$6</f>
        <v>1.9499354083895973E-6</v>
      </c>
      <c r="S6" s="129">
        <f>逆行列係数!S6/逆行列係数!$E$6</f>
        <v>1.9499354083895973E-6</v>
      </c>
      <c r="T6" s="129">
        <f>逆行列係数!T6/逆行列係数!$E$6</f>
        <v>1.9499354083895973E-6</v>
      </c>
      <c r="U6" s="129">
        <f>逆行列係数!U6/逆行列係数!$E$6</f>
        <v>1.1602115679918104E-4</v>
      </c>
      <c r="V6" s="129">
        <f>逆行列係数!V6/逆行列係数!$E$6</f>
        <v>2.924903112584396E-6</v>
      </c>
      <c r="W6" s="129">
        <f>逆行列係数!W6/逆行列係数!$E$6</f>
        <v>9.7496770419479866E-7</v>
      </c>
      <c r="X6" s="129">
        <f>逆行列係数!X6/逆行列係数!$E$6</f>
        <v>2.924903112584396E-6</v>
      </c>
      <c r="Y6" s="129">
        <f>逆行列係数!Y6/逆行列係数!$E$6</f>
        <v>1.9499354083895973E-6</v>
      </c>
      <c r="Z6" s="129">
        <f>逆行列係数!Z6/逆行列係数!$E$6</f>
        <v>2.924903112584396E-6</v>
      </c>
      <c r="AA6" s="129">
        <f>逆行列係数!AA6/逆行列係数!$E$6</f>
        <v>1.9499354083895973E-6</v>
      </c>
      <c r="AB6" s="129">
        <f>逆行列係数!AB6/逆行列係数!$E$6</f>
        <v>9.7496770419479866E-7</v>
      </c>
      <c r="AC6" s="129">
        <f>逆行列係数!AC6/逆行列係数!$E$6</f>
        <v>3.8998708167791947E-6</v>
      </c>
      <c r="AD6" s="129">
        <f>逆行列係数!AD6/逆行列係数!$E$6</f>
        <v>1.0724644746142784E-5</v>
      </c>
      <c r="AE6" s="129">
        <f>逆行列係数!AE6/逆行列係数!$E$6</f>
        <v>5.849806225168792E-6</v>
      </c>
      <c r="AF6" s="129">
        <f>逆行列係数!AF6/逆行列係数!$E$6</f>
        <v>7.3122577814609889E-5</v>
      </c>
      <c r="AG6" s="129">
        <f>逆行列係数!AG6/逆行列係数!$E$6</f>
        <v>3.158895361591148E-4</v>
      </c>
      <c r="AH6" s="129">
        <f>逆行列係数!AH6/逆行列係数!$E$6</f>
        <v>1.5599483267116779E-5</v>
      </c>
      <c r="AI6" s="129">
        <f>逆行列係数!AI6/逆行列係数!$E$6</f>
        <v>2.924903112584396E-6</v>
      </c>
      <c r="AJ6" s="129">
        <f>逆行列係数!AJ6/逆行列係数!$E$6</f>
        <v>2.2512004289857901E-3</v>
      </c>
      <c r="AK6" s="129">
        <f>逆行列係数!AK6/逆行列係数!$E$6</f>
        <v>6.8247739293635906E-6</v>
      </c>
      <c r="AL6" s="130">
        <f>逆行列係数!AL6/逆行列係数!$E$6</f>
        <v>2.4374192604869967E-5</v>
      </c>
    </row>
    <row r="7" spans="1:38">
      <c r="A7" s="65">
        <v>6</v>
      </c>
      <c r="B7" s="25" t="s">
        <v>3</v>
      </c>
      <c r="C7" s="128">
        <f>逆行列係数!C7/逆行列係数!$F$7</f>
        <v>3.5995932459632061E-5</v>
      </c>
      <c r="D7" s="129">
        <f>逆行列係数!D7/逆行列係数!$F$7</f>
        <v>3.2996271421329389E-5</v>
      </c>
      <c r="E7" s="129">
        <f>逆行列係数!E7/逆行列係数!$F$7</f>
        <v>5.4993785702215651E-5</v>
      </c>
      <c r="F7" s="129">
        <f>逆行列係数!F7/逆行列係数!$F$7</f>
        <v>1</v>
      </c>
      <c r="G7" s="129">
        <f>逆行列係数!G7/逆行列係数!$F$7</f>
        <v>3.0996497395794277E-5</v>
      </c>
      <c r="H7" s="129">
        <f>逆行列係数!H7/逆行列係数!$F$7</f>
        <v>4.89944636256103E-5</v>
      </c>
      <c r="I7" s="129">
        <f>逆行列係数!I7/逆行列係数!$F$7</f>
        <v>1.0598802335336106E-4</v>
      </c>
      <c r="J7" s="129">
        <f>逆行列係数!J7/逆行列係数!$F$7</f>
        <v>3.5096034148141263E-4</v>
      </c>
      <c r="K7" s="129">
        <f>逆行列係数!K7/逆行列係数!$F$7</f>
        <v>3.1166478187964761E-3</v>
      </c>
      <c r="L7" s="129">
        <f>逆行列係数!L7/逆行列係数!$F$7</f>
        <v>7.8191164398422981E-4</v>
      </c>
      <c r="M7" s="129">
        <f>逆行列係数!M7/逆行列係数!$F$7</f>
        <v>9.9388769069095207E-4</v>
      </c>
      <c r="N7" s="129">
        <f>逆行列係数!N7/逆行列係数!$F$7</f>
        <v>2.6497005838340268E-3</v>
      </c>
      <c r="O7" s="129">
        <f>逆行列係数!O7/逆行列係数!$F$7</f>
        <v>2.6097051033233245E-4</v>
      </c>
      <c r="P7" s="129">
        <f>逆行列係数!P7/逆行列係数!$F$7</f>
        <v>7.7991186995869465E-5</v>
      </c>
      <c r="Q7" s="129">
        <f>逆行列係数!Q7/逆行列係数!$F$7</f>
        <v>7.6991299983101912E-5</v>
      </c>
      <c r="R7" s="129">
        <f>逆行列係数!R7/逆行列係数!$F$7</f>
        <v>7.6991299983101912E-5</v>
      </c>
      <c r="S7" s="129">
        <f>逆行列係数!S7/逆行列係数!$F$7</f>
        <v>5.7993446740518322E-5</v>
      </c>
      <c r="T7" s="129">
        <f>逆行列係数!T7/逆行列係数!$F$7</f>
        <v>1.1398711945550153E-4</v>
      </c>
      <c r="U7" s="129">
        <f>逆行列係数!U7/逆行列係数!$F$7</f>
        <v>6.4992655829891212E-5</v>
      </c>
      <c r="V7" s="129">
        <f>逆行列係数!V7/逆行列係数!$F$7</f>
        <v>1.0898768439166375E-4</v>
      </c>
      <c r="W7" s="129">
        <f>逆行列係数!W7/逆行列係数!$F$7</f>
        <v>1.7178058879346633E-3</v>
      </c>
      <c r="X7" s="129">
        <f>逆行列係数!X7/逆行列係数!$F$7</f>
        <v>7.499152595756678E-5</v>
      </c>
      <c r="Y7" s="129">
        <f>逆行列係数!Y7/逆行列係数!$F$7</f>
        <v>9.6989040238453048E-5</v>
      </c>
      <c r="Z7" s="129">
        <f>逆行列係数!Z7/逆行列係数!$F$7</f>
        <v>3.2996271421329389E-5</v>
      </c>
      <c r="AA7" s="129">
        <f>逆行列係数!AA7/逆行列係数!$F$7</f>
        <v>1.0998757140443129E-5</v>
      </c>
      <c r="AB7" s="129">
        <f>逆行列係数!AB7/逆行列係数!$F$7</f>
        <v>5.9993220766053435E-6</v>
      </c>
      <c r="AC7" s="129">
        <f>逆行列係数!AC7/逆行列係数!$F$7</f>
        <v>1.2798553763424732E-4</v>
      </c>
      <c r="AD7" s="129">
        <f>逆行列係数!AD7/逆行列係数!$F$7</f>
        <v>1.4998305191513359E-5</v>
      </c>
      <c r="AE7" s="129">
        <f>逆行列係数!AE7/逆行列係数!$F$7</f>
        <v>3.0996497395794277E-5</v>
      </c>
      <c r="AF7" s="129">
        <f>逆行列係数!AF7/逆行列係数!$F$7</f>
        <v>3.3996158434096948E-5</v>
      </c>
      <c r="AG7" s="129">
        <f>逆行列係数!AG7/逆行列係数!$F$7</f>
        <v>3.5995932459632061E-5</v>
      </c>
      <c r="AH7" s="129">
        <f>逆行列係数!AH7/逆行列係数!$F$7</f>
        <v>1.5998192204280915E-5</v>
      </c>
      <c r="AI7" s="129">
        <f>逆行列係数!AI7/逆行列係数!$F$7</f>
        <v>1.3998418178745801E-5</v>
      </c>
      <c r="AJ7" s="129">
        <f>逆行列係数!AJ7/逆行列係数!$F$7</f>
        <v>5.7993446740518322E-5</v>
      </c>
      <c r="AK7" s="129">
        <f>逆行列係数!AK7/逆行列係数!$F$7</f>
        <v>1.899785324258359E-5</v>
      </c>
      <c r="AL7" s="130">
        <f>逆行列係数!AL7/逆行列係数!$F$7</f>
        <v>4.9994350638377867E-5</v>
      </c>
    </row>
    <row r="8" spans="1:38">
      <c r="A8" s="66">
        <v>11</v>
      </c>
      <c r="B8" s="26" t="s">
        <v>4</v>
      </c>
      <c r="C8" s="131">
        <f>逆行列係数!C8/逆行列係数!$G$8</f>
        <v>3.4577677552625453E-2</v>
      </c>
      <c r="D8" s="132">
        <f>逆行列係数!D8/逆行列係数!$G$8</f>
        <v>8.0202666079228751E-3</v>
      </c>
      <c r="E8" s="132">
        <f>逆行列係数!E8/逆行列係数!$G$8</f>
        <v>3.8490709688764189E-2</v>
      </c>
      <c r="F8" s="132">
        <f>逆行列係数!F8/逆行列係数!$G$8</f>
        <v>2.8985423230657305E-5</v>
      </c>
      <c r="G8" s="132">
        <f>逆行列係数!G8/逆行列係数!$G$8</f>
        <v>1</v>
      </c>
      <c r="H8" s="132">
        <f>逆行列係数!H8/逆行列係数!$G$8</f>
        <v>4.0193120213178127E-4</v>
      </c>
      <c r="I8" s="132">
        <f>逆行列係数!I8/逆行列係数!$G$8</f>
        <v>9.9999710145767698E-4</v>
      </c>
      <c r="J8" s="132">
        <f>逆行列係数!J8/逆行列係数!$G$8</f>
        <v>3.0531312469625694E-4</v>
      </c>
      <c r="K8" s="132">
        <f>逆行列係数!K8/逆行列係数!$G$8</f>
        <v>2.8985423230657308E-6</v>
      </c>
      <c r="L8" s="132">
        <f>逆行列係数!L8/逆行列係数!$G$8</f>
        <v>1.5652128544554945E-4</v>
      </c>
      <c r="M8" s="132">
        <f>逆行列係数!M8/逆行列係数!$G$8</f>
        <v>9.6618077435524351E-6</v>
      </c>
      <c r="N8" s="132">
        <f>逆行列係数!N8/逆行列係数!$G$8</f>
        <v>7.7294461948419471E-6</v>
      </c>
      <c r="O8" s="132">
        <f>逆行列係数!O8/逆行列係数!$G$8</f>
        <v>1.2560350066618165E-5</v>
      </c>
      <c r="P8" s="132">
        <f>逆行列係数!P8/逆行列係数!$G$8</f>
        <v>1.8357434712749627E-5</v>
      </c>
      <c r="Q8" s="132">
        <f>逆行列係数!Q8/逆行列係数!$G$8</f>
        <v>1.6425073164039141E-5</v>
      </c>
      <c r="R8" s="132">
        <f>逆行列係数!R8/逆行列係数!$G$8</f>
        <v>1.5458892389683894E-5</v>
      </c>
      <c r="S8" s="132">
        <f>逆行列係数!S8/逆行列係数!$G$8</f>
        <v>1.5458892389683894E-5</v>
      </c>
      <c r="T8" s="132">
        <f>逆行列係数!T8/逆行列係数!$G$8</f>
        <v>1.5458892389683894E-5</v>
      </c>
      <c r="U8" s="132">
        <f>逆行列係数!U8/逆行列係数!$G$8</f>
        <v>3.062793054706122E-4</v>
      </c>
      <c r="V8" s="132">
        <f>逆行列係数!V8/逆行列係数!$G$8</f>
        <v>6.6666473430511796E-5</v>
      </c>
      <c r="W8" s="132">
        <f>逆行列係数!W8/逆行列係数!$G$8</f>
        <v>1.0627988517907678E-5</v>
      </c>
      <c r="X8" s="132">
        <f>逆行列係数!X8/逆行列係数!$G$8</f>
        <v>3.2850146328078281E-5</v>
      </c>
      <c r="Y8" s="132">
        <f>逆行列係数!Y8/逆行列係数!$G$8</f>
        <v>2.5120700133236329E-5</v>
      </c>
      <c r="Z8" s="132">
        <f>逆行列係数!Z8/逆行列係数!$G$8</f>
        <v>6.7632654204867042E-5</v>
      </c>
      <c r="AA8" s="132">
        <f>逆行列係数!AA8/逆行列係数!$G$8</f>
        <v>2.0289796261460113E-5</v>
      </c>
      <c r="AB8" s="132">
        <f>逆行列係数!AB8/逆行列係数!$G$8</f>
        <v>1.2560350066618165E-5</v>
      </c>
      <c r="AC8" s="132">
        <f>逆行列係数!AC8/逆行列係数!$G$8</f>
        <v>5.2173761815183145E-5</v>
      </c>
      <c r="AD8" s="132">
        <f>逆行列係数!AD8/逆行列係数!$G$8</f>
        <v>1.4685947770199702E-4</v>
      </c>
      <c r="AE8" s="132">
        <f>逆行列係数!AE8/逆行列係数!$G$8</f>
        <v>1.0241516208165581E-4</v>
      </c>
      <c r="AF8" s="132">
        <f>逆行列係数!AF8/逆行列係数!$G$8</f>
        <v>1.6859854512498999E-3</v>
      </c>
      <c r="AG8" s="132">
        <f>逆行列係数!AG8/逆行列係数!$G$8</f>
        <v>2.5932291983694739E-3</v>
      </c>
      <c r="AH8" s="132">
        <f>逆行列係数!AH8/逆行列係数!$G$8</f>
        <v>4.7536094098277984E-4</v>
      </c>
      <c r="AI8" s="132">
        <f>逆行列係数!AI8/逆行列係数!$G$8</f>
        <v>3.9613411748564987E-5</v>
      </c>
      <c r="AJ8" s="132">
        <f>逆行列係数!AJ8/逆行列係数!$G$8</f>
        <v>3.0350636664821268E-2</v>
      </c>
      <c r="AK8" s="132">
        <f>逆行列係数!AK8/逆行列係数!$G$8</f>
        <v>7.7294461948419481E-5</v>
      </c>
      <c r="AL8" s="133">
        <f>逆行列係数!AL8/逆行列係数!$G$8</f>
        <v>8.5120526220696952E-4</v>
      </c>
    </row>
    <row r="9" spans="1:38">
      <c r="A9" s="65">
        <v>15</v>
      </c>
      <c r="B9" s="25" t="s">
        <v>5</v>
      </c>
      <c r="C9" s="128">
        <f>逆行列係数!C9/逆行列係数!$H$9</f>
        <v>4.3709883714108033E-4</v>
      </c>
      <c r="D9" s="129">
        <f>逆行列係数!D9/逆行列係数!$H$9</f>
        <v>2.2979469066701088E-4</v>
      </c>
      <c r="E9" s="129">
        <f>逆行列係数!E9/逆行列係数!$H$9</f>
        <v>1.4501511755709666E-3</v>
      </c>
      <c r="F9" s="129">
        <f>逆行列係数!F9/逆行列係数!$H$9</f>
        <v>3.530037588544295E-4</v>
      </c>
      <c r="G9" s="129">
        <f>逆行列係数!G9/逆行列係数!$H$9</f>
        <v>1.6721230682578242E-4</v>
      </c>
      <c r="H9" s="129">
        <f>逆行列係数!H9/逆行列係数!$H$9</f>
        <v>1</v>
      </c>
      <c r="I9" s="129">
        <f>逆行列係数!I9/逆行列係数!$H$9</f>
        <v>5.3977306063059582E-4</v>
      </c>
      <c r="J9" s="129">
        <f>逆行列係数!J9/逆行列係数!$H$9</f>
        <v>5.6715285356113327E-5</v>
      </c>
      <c r="K9" s="129">
        <f>逆行列係数!K9/逆行列係数!$H$9</f>
        <v>1.1734196970230343E-5</v>
      </c>
      <c r="L9" s="129">
        <f>逆行列係数!L9/逆行列係数!$H$9</f>
        <v>1.9850349874639663E-4</v>
      </c>
      <c r="M9" s="129">
        <f>逆行列係数!M9/逆行列係数!$H$9</f>
        <v>4.8892487375959766E-5</v>
      </c>
      <c r="N9" s="129">
        <f>逆行列係数!N9/逆行列係数!$H$9</f>
        <v>3.4224741163171834E-5</v>
      </c>
      <c r="O9" s="129">
        <f>逆行列係数!O9/逆行列係数!$H$9</f>
        <v>1.3787681440020655E-4</v>
      </c>
      <c r="P9" s="129">
        <f>逆行列係数!P9/逆行列係数!$H$9</f>
        <v>1.4081036364276412E-4</v>
      </c>
      <c r="Q9" s="129">
        <f>逆行列係数!Q9/逆行列係数!$H$9</f>
        <v>5.3390596214548068E-4</v>
      </c>
      <c r="R9" s="129">
        <f>逆行列係数!R9/逆行列係数!$H$9</f>
        <v>2.1317124495918459E-4</v>
      </c>
      <c r="S9" s="129">
        <f>逆行列係数!S9/逆行列係数!$H$9</f>
        <v>1.3005401642005298E-4</v>
      </c>
      <c r="T9" s="129">
        <f>逆行列係数!T9/逆行列係数!$H$9</f>
        <v>2.7673147854793224E-4</v>
      </c>
      <c r="U9" s="129">
        <f>逆行列係数!U9/逆行列係数!$H$9</f>
        <v>4.3905453663611871E-4</v>
      </c>
      <c r="V9" s="129">
        <f>逆行列係数!V9/逆行列係数!$H$9</f>
        <v>3.0900052021606568E-4</v>
      </c>
      <c r="W9" s="129">
        <f>逆行列係数!W9/逆行列係数!$H$9</f>
        <v>3.8136140153248614E-5</v>
      </c>
      <c r="X9" s="129">
        <f>逆行列係数!X9/逆行列係数!$H$9</f>
        <v>1.5938950884562884E-4</v>
      </c>
      <c r="Y9" s="129">
        <f>逆行列係数!Y9/逆行列係数!$H$9</f>
        <v>2.1219339521166537E-4</v>
      </c>
      <c r="Z9" s="129">
        <f>逆行列係数!Z9/逆行列係数!$H$9</f>
        <v>4.1265259345310042E-4</v>
      </c>
      <c r="AA9" s="129">
        <f>逆行列係数!AA9/逆行列係数!$H$9</f>
        <v>1.7014585606833999E-4</v>
      </c>
      <c r="AB9" s="129">
        <f>逆行列係数!AB9/逆行列係数!$H$9</f>
        <v>1.9556994950383909E-5</v>
      </c>
      <c r="AC9" s="129">
        <f>逆行列係数!AC9/逆行列係数!$H$9</f>
        <v>3.0313342173095054E-4</v>
      </c>
      <c r="AD9" s="129">
        <f>逆行列係数!AD9/逆行列係数!$H$9</f>
        <v>1.0951917172214987E-4</v>
      </c>
      <c r="AE9" s="129">
        <f>逆行列係数!AE9/逆行列係数!$H$9</f>
        <v>3.2953536491396883E-4</v>
      </c>
      <c r="AF9" s="129">
        <f>逆行列係数!AF9/逆行列係数!$H$9</f>
        <v>5.1826036618517349E-5</v>
      </c>
      <c r="AG9" s="129">
        <f>逆行列係数!AG9/逆行列係数!$H$9</f>
        <v>3.1877901769125768E-4</v>
      </c>
      <c r="AH9" s="129">
        <f>逆行列係数!AH9/逆行列係数!$H$9</f>
        <v>2.3458615442985497E-3</v>
      </c>
      <c r="AI9" s="129">
        <f>逆行列係数!AI9/逆行列係数!$H$9</f>
        <v>2.2979469066701088E-4</v>
      </c>
      <c r="AJ9" s="129">
        <f>逆行列係数!AJ9/逆行列係数!$H$9</f>
        <v>4.9185842300215519E-4</v>
      </c>
      <c r="AK9" s="129">
        <f>逆行列係数!AK9/逆行列係数!$H$9</f>
        <v>1.8344461263460105E-3</v>
      </c>
      <c r="AL9" s="130">
        <f>逆行列係数!AL9/逆行列係数!$H$9</f>
        <v>1.6721230682578242E-4</v>
      </c>
    </row>
    <row r="10" spans="1:38">
      <c r="A10" s="65">
        <v>16</v>
      </c>
      <c r="B10" s="25" t="s">
        <v>6</v>
      </c>
      <c r="C10" s="128">
        <f>逆行列係数!C10/逆行列係数!$I$10</f>
        <v>3.7942065907566047E-3</v>
      </c>
      <c r="D10" s="129">
        <f>逆行列係数!D10/逆行列係数!$I$10</f>
        <v>1.4643964955611088E-3</v>
      </c>
      <c r="E10" s="129">
        <f>逆行列係数!E10/逆行列係数!$I$10</f>
        <v>8.8291634659328465E-4</v>
      </c>
      <c r="F10" s="129">
        <f>逆行列係数!F10/逆行列係数!$I$10</f>
        <v>4.7062941822813856E-4</v>
      </c>
      <c r="G10" s="129">
        <f>逆行列係数!G10/逆行列係数!$I$10</f>
        <v>2.9744946081815618E-3</v>
      </c>
      <c r="H10" s="129">
        <f>逆行列係数!H10/逆行列係数!$I$10</f>
        <v>1.1211481802005036E-3</v>
      </c>
      <c r="I10" s="129">
        <f>逆行列係数!I10/逆行列係数!$I$10</f>
        <v>1</v>
      </c>
      <c r="J10" s="129">
        <f>逆行列係数!J10/逆行列係数!$I$10</f>
        <v>6.0190002041987135E-4</v>
      </c>
      <c r="K10" s="129">
        <f>逆行列係数!K10/逆行列係数!$I$10</f>
        <v>3.0143619762546065E-5</v>
      </c>
      <c r="L10" s="129">
        <f>逆行列係数!L10/逆行列係数!$I$10</f>
        <v>2.6604175377524528E-3</v>
      </c>
      <c r="M10" s="129">
        <f>逆行列係数!M10/逆行列係数!$I$10</f>
        <v>1.3710485117803212E-4</v>
      </c>
      <c r="N10" s="129">
        <f>逆行列係数!N10/逆行列係数!$I$10</f>
        <v>1.4488384982643107E-4</v>
      </c>
      <c r="O10" s="129">
        <f>逆行列係数!O10/逆行列係数!$I$10</f>
        <v>4.2395542633774468E-4</v>
      </c>
      <c r="P10" s="129">
        <f>逆行列係数!P10/逆行列係数!$I$10</f>
        <v>6.2134751704086895E-4</v>
      </c>
      <c r="Q10" s="129">
        <f>逆行列係数!Q10/逆行列係数!$I$10</f>
        <v>6.2718176602716811E-4</v>
      </c>
      <c r="R10" s="129">
        <f>逆行列係数!R10/逆行列係数!$I$10</f>
        <v>9.7529195554302262E-4</v>
      </c>
      <c r="S10" s="129">
        <f>逆行列係数!S10/逆行列係数!$I$10</f>
        <v>7.5067336957050201E-4</v>
      </c>
      <c r="T10" s="129">
        <f>逆行列係数!T10/逆行列係数!$I$10</f>
        <v>6.3593313950661696E-4</v>
      </c>
      <c r="U10" s="129">
        <f>逆行列係数!U10/逆行列係数!$I$10</f>
        <v>2.7032020303186469E-3</v>
      </c>
      <c r="V10" s="129">
        <f>逆行列係数!V10/逆行列係数!$I$10</f>
        <v>5.6183817738061663E-3</v>
      </c>
      <c r="W10" s="129">
        <f>逆行列係数!W10/逆行列係数!$I$10</f>
        <v>5.8925914761622303E-4</v>
      </c>
      <c r="X10" s="129">
        <f>逆行列係数!X10/逆行列係数!$I$10</f>
        <v>8.6152410031018747E-4</v>
      </c>
      <c r="Y10" s="129">
        <f>逆行列係数!Y10/逆行列係数!$I$10</f>
        <v>7.5261811923260169E-4</v>
      </c>
      <c r="Z10" s="129">
        <f>逆行列係数!Z10/逆行列係数!$I$10</f>
        <v>1.2475569082369873E-3</v>
      </c>
      <c r="AA10" s="129">
        <f>逆行列係数!AA10/逆行列係数!$I$10</f>
        <v>9.3639696230102775E-4</v>
      </c>
      <c r="AB10" s="129">
        <f>逆行列係数!AB10/逆行列係数!$I$10</f>
        <v>1.9933684036522399E-4</v>
      </c>
      <c r="AC10" s="129">
        <f>逆行列係数!AC10/逆行列係数!$I$10</f>
        <v>5.8731439795412334E-4</v>
      </c>
      <c r="AD10" s="129">
        <f>逆行列係数!AD10/逆行列係数!$I$10</f>
        <v>2.1800643712138155E-3</v>
      </c>
      <c r="AE10" s="129">
        <f>逆行列係数!AE10/逆行列係数!$I$10</f>
        <v>4.881321651870362E-4</v>
      </c>
      <c r="AF10" s="129">
        <f>逆行列係数!AF10/逆行列係数!$I$10</f>
        <v>8.226291070681926E-4</v>
      </c>
      <c r="AG10" s="129">
        <f>逆行列係数!AG10/逆行列係数!$I$10</f>
        <v>1.0141869487850176E-3</v>
      </c>
      <c r="AH10" s="129">
        <f>逆行列係数!AH10/逆行列係数!$I$10</f>
        <v>2.7391798990674923E-3</v>
      </c>
      <c r="AI10" s="129">
        <f>逆行列係数!AI10/逆行列係数!$I$10</f>
        <v>8.7027547378963632E-4</v>
      </c>
      <c r="AJ10" s="129">
        <f>逆行列係数!AJ10/逆行列係数!$I$10</f>
        <v>1.1211481802005036E-3</v>
      </c>
      <c r="AK10" s="129">
        <f>逆行列係数!AK10/逆行列係数!$I$10</f>
        <v>5.3245300998628953E-2</v>
      </c>
      <c r="AL10" s="130">
        <f>逆行列係数!AL10/逆行列係数!$I$10</f>
        <v>4.6382279441078945E-4</v>
      </c>
    </row>
    <row r="11" spans="1:38">
      <c r="A11" s="65">
        <v>20</v>
      </c>
      <c r="B11" s="25" t="s">
        <v>7</v>
      </c>
      <c r="C11" s="128">
        <f>逆行列係数!C11/逆行列係数!$J$11</f>
        <v>2.229270495121987E-2</v>
      </c>
      <c r="D11" s="129">
        <f>逆行列係数!D11/逆行列係数!$J$11</f>
        <v>5.7322371868528032E-4</v>
      </c>
      <c r="E11" s="129">
        <f>逆行列係数!E11/逆行列係数!$J$11</f>
        <v>6.6248777367331948E-3</v>
      </c>
      <c r="F11" s="129">
        <f>逆行列係数!F11/逆行列係数!$J$11</f>
        <v>8.1313165757479749E-3</v>
      </c>
      <c r="G11" s="129">
        <f>逆行列係数!G11/逆行列係数!$J$11</f>
        <v>5.0597352638771503E-3</v>
      </c>
      <c r="H11" s="129">
        <f>逆行列係数!H11/逆行列係数!$J$11</f>
        <v>3.2936191739880744E-2</v>
      </c>
      <c r="I11" s="129">
        <f>逆行列係数!I11/逆行列係数!$J$11</f>
        <v>8.0777926743044702E-3</v>
      </c>
      <c r="J11" s="129">
        <f>逆行列係数!J11/逆行列係数!$J$11</f>
        <v>1</v>
      </c>
      <c r="K11" s="129">
        <f>逆行列係数!K11/逆行列係数!$J$11</f>
        <v>3.0387763400183533E-4</v>
      </c>
      <c r="L11" s="129">
        <f>逆行列係数!L11/逆行列係数!$J$11</f>
        <v>5.0286568694905996E-3</v>
      </c>
      <c r="M11" s="129">
        <f>逆行列係数!M11/逆行列係数!$J$11</f>
        <v>1.6998155151977663E-3</v>
      </c>
      <c r="N11" s="129">
        <f>逆行列係数!N11/逆行列係数!$J$11</f>
        <v>1.2068776486777438E-3</v>
      </c>
      <c r="O11" s="129">
        <f>逆行列係数!O11/逆行列係数!$J$11</f>
        <v>3.7354503475168798E-3</v>
      </c>
      <c r="P11" s="129">
        <f>逆行列係数!P11/逆行列係数!$J$11</f>
        <v>4.5581645100275306E-3</v>
      </c>
      <c r="Q11" s="129">
        <f>逆行列係数!Q11/逆行列係数!$J$11</f>
        <v>5.9722314546156166E-3</v>
      </c>
      <c r="R11" s="129">
        <f>逆行列係数!R11/逆行列係数!$J$11</f>
        <v>3.7596224320397532E-3</v>
      </c>
      <c r="S11" s="129">
        <f>逆行列係数!S11/逆行列係数!$J$11</f>
        <v>5.8617304967967677E-3</v>
      </c>
      <c r="T11" s="129">
        <f>逆行列係数!T11/逆行列係数!$J$11</f>
        <v>5.1805956864915169E-3</v>
      </c>
      <c r="U11" s="129">
        <f>逆行列係数!U11/逆行列係数!$J$11</f>
        <v>4.1496562815909722E-2</v>
      </c>
      <c r="V11" s="129">
        <f>逆行列係数!V11/逆行列係数!$J$11</f>
        <v>2.3075707832014374E-3</v>
      </c>
      <c r="W11" s="129">
        <f>逆行列係数!W11/逆行列係数!$J$11</f>
        <v>4.2214819041732238E-4</v>
      </c>
      <c r="X11" s="129">
        <f>逆行列係数!X11/逆行列係数!$J$11</f>
        <v>3.9780344814785724E-3</v>
      </c>
      <c r="Y11" s="129">
        <f>逆行列係数!Y11/逆行列係数!$J$11</f>
        <v>5.0804541934681849E-3</v>
      </c>
      <c r="Z11" s="129">
        <f>逆行列係数!Z11/逆行列係数!$J$11</f>
        <v>3.2286998612695005E-4</v>
      </c>
      <c r="AA11" s="129">
        <f>逆行列係数!AA11/逆行列係数!$J$11</f>
        <v>4.2560134534916138E-4</v>
      </c>
      <c r="AB11" s="129">
        <f>逆行列係数!AB11/逆行列係数!$J$11</f>
        <v>9.7551626824452818E-5</v>
      </c>
      <c r="AC11" s="129">
        <f>逆行列係数!AC11/逆行列係数!$J$11</f>
        <v>5.4128203556576921E-4</v>
      </c>
      <c r="AD11" s="129">
        <f>逆行列係数!AD11/逆行列係数!$J$11</f>
        <v>9.8846559923892454E-4</v>
      </c>
      <c r="AE11" s="129">
        <f>逆行列係数!AE11/逆行列係数!$J$11</f>
        <v>6.9408414129964666E-4</v>
      </c>
      <c r="AF11" s="129">
        <f>逆行列係数!AF11/逆行列係数!$J$11</f>
        <v>1.1576701908990374E-3</v>
      </c>
      <c r="AG11" s="129">
        <f>逆行列係数!AG11/逆行列係数!$J$11</f>
        <v>4.1468937576455013E-2</v>
      </c>
      <c r="AH11" s="129">
        <f>逆行列係数!AH11/逆行列係数!$J$11</f>
        <v>1.6618308109475372E-3</v>
      </c>
      <c r="AI11" s="129">
        <f>逆行列係数!AI11/逆行列係数!$J$11</f>
        <v>1.7464331067775936E-3</v>
      </c>
      <c r="AJ11" s="129">
        <f>逆行列係数!AJ11/逆行列係数!$J$11</f>
        <v>2.6356205017261458E-3</v>
      </c>
      <c r="AK11" s="129">
        <f>逆行列係数!AK11/逆行列係数!$J$11</f>
        <v>5.6243260952328336E-3</v>
      </c>
      <c r="AL11" s="130">
        <f>逆行列係数!AL11/逆行列係数!$J$11</f>
        <v>2.9222323610687858E-3</v>
      </c>
    </row>
    <row r="12" spans="1:38">
      <c r="A12" s="65">
        <v>21</v>
      </c>
      <c r="B12" s="25" t="s">
        <v>8</v>
      </c>
      <c r="C12" s="128">
        <f>逆行列係数!C12/逆行列係数!$K$12</f>
        <v>6.3593316620962652E-3</v>
      </c>
      <c r="D12" s="129">
        <f>逆行列係数!D12/逆行列係数!$K$12</f>
        <v>6.8124487546145371E-3</v>
      </c>
      <c r="E12" s="129">
        <f>逆行列係数!E12/逆行列係数!$K$12</f>
        <v>1.3515050941345858E-2</v>
      </c>
      <c r="F12" s="129">
        <f>逆行列係数!F12/逆行列係数!$K$12</f>
        <v>1.2665701586105979E-2</v>
      </c>
      <c r="G12" s="129">
        <f>逆行列係数!G12/逆行列係数!$K$12</f>
        <v>3.033530664846352E-3</v>
      </c>
      <c r="H12" s="129">
        <f>逆行列係数!H12/逆行列係数!$K$12</f>
        <v>5.2196735203078846E-3</v>
      </c>
      <c r="I12" s="129">
        <f>逆行列係数!I12/逆行列係数!$K$12</f>
        <v>4.5213631959074314E-3</v>
      </c>
      <c r="J12" s="129">
        <f>逆行列係数!J12/逆行列係数!$K$12</f>
        <v>9.4174797274235875E-2</v>
      </c>
      <c r="K12" s="129">
        <f>逆行列係数!K12/逆行列係数!$K$12</f>
        <v>1</v>
      </c>
      <c r="L12" s="129">
        <f>逆行列係数!L12/逆行列係数!$K$12</f>
        <v>1.0536443560441113E-2</v>
      </c>
      <c r="M12" s="129">
        <f>逆行列係数!M12/逆行列係数!$K$12</f>
        <v>2.3790608903064329E-2</v>
      </c>
      <c r="N12" s="129">
        <f>逆行列係数!N12/逆行列係数!$K$12</f>
        <v>2.3607204365616455E-3</v>
      </c>
      <c r="O12" s="129">
        <f>逆行列係数!O12/逆行列係数!$K$12</f>
        <v>6.9664301042365474E-3</v>
      </c>
      <c r="P12" s="129">
        <f>逆行列係数!P12/逆行列係数!$K$12</f>
        <v>2.49606710056061E-3</v>
      </c>
      <c r="Q12" s="129">
        <f>逆行列係数!Q12/逆行列係数!$K$12</f>
        <v>2.3057971526200369E-3</v>
      </c>
      <c r="R12" s="129">
        <f>逆行列係数!R12/逆行列係数!$K$12</f>
        <v>2.154758121780613E-3</v>
      </c>
      <c r="S12" s="129">
        <f>逆行列係数!S12/逆行列係数!$K$12</f>
        <v>1.5535443172055032E-3</v>
      </c>
      <c r="T12" s="129">
        <f>逆行列係数!T12/逆行列係数!$K$12</f>
        <v>3.5454941330163477E-3</v>
      </c>
      <c r="U12" s="129">
        <f>逆行列係数!U12/逆行列係数!$K$12</f>
        <v>7.9903570405765369E-3</v>
      </c>
      <c r="V12" s="129">
        <f>逆行列係数!V12/逆行列係数!$K$12</f>
        <v>7.2410465239445901E-3</v>
      </c>
      <c r="W12" s="129">
        <f>逆行列係数!W12/逆行列係数!$K$12</f>
        <v>2.2101717921859859E-2</v>
      </c>
      <c r="X12" s="129">
        <f>逆行列係数!X12/逆行列係数!$K$12</f>
        <v>6.37894712064684E-3</v>
      </c>
      <c r="Y12" s="129">
        <f>逆行列係数!Y12/逆行列係数!$K$12</f>
        <v>6.6878905928183892E-3</v>
      </c>
      <c r="Z12" s="129">
        <f>逆行列係数!Z12/逆行列係数!$K$12</f>
        <v>2.033142278767051E-3</v>
      </c>
      <c r="AA12" s="129">
        <f>逆行列係数!AA12/逆行列係数!$K$12</f>
        <v>1.156331281556369E-3</v>
      </c>
      <c r="AB12" s="129">
        <f>逆行列係数!AB12/逆行列係数!$K$12</f>
        <v>3.8544376051878967E-4</v>
      </c>
      <c r="AC12" s="129">
        <f>逆行列係数!AC12/逆行列係数!$K$12</f>
        <v>3.7060466612528001E-2</v>
      </c>
      <c r="AD12" s="129">
        <f>逆行列係数!AD12/逆行列係数!$K$12</f>
        <v>1.3024664477581493E-3</v>
      </c>
      <c r="AE12" s="129">
        <f>逆行列係数!AE12/逆行列係数!$K$12</f>
        <v>4.7116331438480045E-3</v>
      </c>
      <c r="AF12" s="129">
        <f>逆行列係数!AF12/逆行列係数!$K$12</f>
        <v>1.8428723308264779E-3</v>
      </c>
      <c r="AG12" s="129">
        <f>逆行列係数!AG12/逆行列係数!$K$12</f>
        <v>5.3589432760169642E-3</v>
      </c>
      <c r="AH12" s="129">
        <f>逆行列係数!AH12/逆行列係数!$K$12</f>
        <v>2.3518934802138872E-3</v>
      </c>
      <c r="AI12" s="129">
        <f>逆行列係数!AI12/逆行列係数!$K$12</f>
        <v>1.5751213216111354E-3</v>
      </c>
      <c r="AJ12" s="129">
        <f>逆行列係数!AJ12/逆行列係数!$K$12</f>
        <v>3.8053989588114605E-3</v>
      </c>
      <c r="AK12" s="129">
        <f>逆行列係数!AK12/逆行列係数!$K$12</f>
        <v>2.0311807329119933E-3</v>
      </c>
      <c r="AL12" s="130">
        <f>逆行列係数!AL12/逆行列係数!$K$12</f>
        <v>9.8322485984754862E-3</v>
      </c>
    </row>
    <row r="13" spans="1:38">
      <c r="A13" s="66">
        <v>25</v>
      </c>
      <c r="B13" s="26" t="s">
        <v>9</v>
      </c>
      <c r="C13" s="131">
        <f>逆行列係数!C13/逆行列係数!$L$13</f>
        <v>1.5254410313498062E-3</v>
      </c>
      <c r="D13" s="132">
        <f>逆行列係数!D13/逆行列係数!$L$13</f>
        <v>5.1528600804040612E-4</v>
      </c>
      <c r="E13" s="132">
        <f>逆行列係数!E13/逆行列係数!$L$13</f>
        <v>2.7222657028549757E-4</v>
      </c>
      <c r="F13" s="132">
        <f>逆行列係数!F13/逆行列係数!$L$13</f>
        <v>2.5764300402020306E-4</v>
      </c>
      <c r="G13" s="132">
        <f>逆行列係数!G13/逆行列係数!$L$13</f>
        <v>3.4796389108992711E-3</v>
      </c>
      <c r="H13" s="132">
        <f>逆行列係数!H13/逆行列係数!$L$13</f>
        <v>6.5528824418723344E-4</v>
      </c>
      <c r="I13" s="132">
        <f>逆行列係数!I13/逆行列係数!$L$13</f>
        <v>1.6868324980190653E-3</v>
      </c>
      <c r="J13" s="132">
        <f>逆行列係数!J13/逆行列係数!$L$13</f>
        <v>1.3776608931948219E-3</v>
      </c>
      <c r="K13" s="132">
        <f>逆行列係数!K13/逆行列係数!$L$13</f>
        <v>6.3195453816276218E-5</v>
      </c>
      <c r="L13" s="132">
        <f>逆行列係数!L13/逆行列係数!$L$13</f>
        <v>1</v>
      </c>
      <c r="M13" s="132">
        <f>逆行列係数!M13/逆行列係数!$L$13</f>
        <v>2.8340730442222338E-3</v>
      </c>
      <c r="N13" s="132">
        <f>逆行列係数!N13/逆行列係数!$L$13</f>
        <v>5.1528600804040612E-4</v>
      </c>
      <c r="O13" s="132">
        <f>逆行列係数!O13/逆行列係数!$L$13</f>
        <v>2.3411485044552791E-3</v>
      </c>
      <c r="P13" s="132">
        <f>逆行列係数!P13/逆行列係数!$L$13</f>
        <v>5.6807851792077231E-3</v>
      </c>
      <c r="Q13" s="132">
        <f>逆行列係数!Q13/逆行列係数!$L$13</f>
        <v>1.1467544273276585E-2</v>
      </c>
      <c r="R13" s="132">
        <f>逆行列係数!R13/逆行列係数!$L$13</f>
        <v>3.1053273767567115E-3</v>
      </c>
      <c r="S13" s="132">
        <f>逆行列係数!S13/逆行列係数!$L$13</f>
        <v>3.0032424128996504E-3</v>
      </c>
      <c r="T13" s="132">
        <f>逆行列係数!T13/逆行列係数!$L$13</f>
        <v>3.238523948646402E-3</v>
      </c>
      <c r="U13" s="132">
        <f>逆行列係数!U13/逆行列係数!$L$13</f>
        <v>1.3873832707050181E-3</v>
      </c>
      <c r="V13" s="132">
        <f>逆行列係数!V13/逆行列係数!$L$13</f>
        <v>2.4781368035739458E-2</v>
      </c>
      <c r="W13" s="132">
        <f>逆行列係数!W13/逆行列係数!$L$13</f>
        <v>3.8014496064867699E-4</v>
      </c>
      <c r="X13" s="132">
        <f>逆行列係数!X13/逆行列係数!$L$13</f>
        <v>3.157828215311772E-3</v>
      </c>
      <c r="Y13" s="132">
        <f>逆行列係数!Y13/逆行列係数!$L$13</f>
        <v>4.3070132370169796E-4</v>
      </c>
      <c r="Z13" s="132">
        <f>逆行列係数!Z13/逆行列係数!$L$13</f>
        <v>2.4597615100796749E-4</v>
      </c>
      <c r="AA13" s="132">
        <f>逆行列係数!AA13/逆行列係数!$L$13</f>
        <v>1.4583566265294513E-4</v>
      </c>
      <c r="AB13" s="132">
        <f>逆行列係数!AB13/逆行列係数!$L$13</f>
        <v>2.8194894779569394E-4</v>
      </c>
      <c r="AC13" s="132">
        <f>逆行列係数!AC13/逆行列係数!$L$13</f>
        <v>2.6153195502428157E-4</v>
      </c>
      <c r="AD13" s="132">
        <f>逆行列係数!AD13/逆行列係数!$L$13</f>
        <v>2.1097559197126063E-4</v>
      </c>
      <c r="AE13" s="132">
        <f>逆行列係数!AE13/逆行列係数!$L$13</f>
        <v>3.5389454137114686E-4</v>
      </c>
      <c r="AF13" s="132">
        <f>逆行列係数!AF13/逆行列係数!$L$13</f>
        <v>1.0159884498155177E-3</v>
      </c>
      <c r="AG13" s="132">
        <f>逆行列係数!AG13/逆行列係数!$L$13</f>
        <v>5.6875908434648602E-4</v>
      </c>
      <c r="AH13" s="132">
        <f>逆行列係数!AH13/逆行列係数!$L$13</f>
        <v>3.6361691888134318E-4</v>
      </c>
      <c r="AI13" s="132">
        <f>逆行列係数!AI13/逆行列係数!$L$13</f>
        <v>4.6278516948534591E-4</v>
      </c>
      <c r="AJ13" s="132">
        <f>逆行列係数!AJ13/逆行列係数!$L$13</f>
        <v>9.2265362571763282E-4</v>
      </c>
      <c r="AK13" s="132">
        <f>逆行列係数!AK13/逆行列係数!$L$13</f>
        <v>2.5764300402020307E-3</v>
      </c>
      <c r="AL13" s="133">
        <f>逆行列係数!AL13/逆行列係数!$L$13</f>
        <v>2.3421207422062991E-3</v>
      </c>
    </row>
    <row r="14" spans="1:38">
      <c r="A14" s="65">
        <v>26</v>
      </c>
      <c r="B14" s="25" t="s">
        <v>10</v>
      </c>
      <c r="C14" s="128">
        <f>逆行列係数!C14/逆行列係数!$M$14</f>
        <v>3.2162395168223307E-4</v>
      </c>
      <c r="D14" s="129">
        <f>逆行列係数!D14/逆行列係数!$M$14</f>
        <v>2.1279467502605213E-4</v>
      </c>
      <c r="E14" s="129">
        <f>逆行列係数!E14/逆行列係数!$M$14</f>
        <v>1.4311961857466479E-3</v>
      </c>
      <c r="F14" s="129">
        <f>逆行列係数!F14/逆行列係数!$M$14</f>
        <v>1.8318581595814145E-3</v>
      </c>
      <c r="G14" s="129">
        <f>逆行列係数!G14/逆行列係数!$M$14</f>
        <v>1.3272307873767766E-3</v>
      </c>
      <c r="H14" s="129">
        <f>逆行列係数!H14/逆行列係数!$M$14</f>
        <v>5.3441862670828525E-4</v>
      </c>
      <c r="I14" s="129">
        <f>逆行列係数!I14/逆行列係数!$M$14</f>
        <v>5.1952299945646164E-3</v>
      </c>
      <c r="J14" s="129">
        <f>逆行列係数!J14/逆行列係数!$M$14</f>
        <v>2.8940075803543091E-4</v>
      </c>
      <c r="K14" s="129">
        <f>逆行列係数!K14/逆行列係数!$M$14</f>
        <v>6.2014448150449482E-5</v>
      </c>
      <c r="L14" s="129">
        <f>逆行列係数!L14/逆行列係数!$M$14</f>
        <v>5.9521710528715726E-3</v>
      </c>
      <c r="M14" s="129">
        <f>逆行列係数!M14/逆行列係数!$M$14</f>
        <v>1</v>
      </c>
      <c r="N14" s="129">
        <f>逆行列係数!N14/逆行列係数!$M$14</f>
        <v>3.5445513011482397E-4</v>
      </c>
      <c r="O14" s="129">
        <f>逆行列係数!O14/逆行列係数!$M$14</f>
        <v>0.20054742950112414</v>
      </c>
      <c r="P14" s="129">
        <f>逆行列係数!P14/逆行列係数!$M$14</f>
        <v>3.9284328948952382E-2</v>
      </c>
      <c r="Q14" s="129">
        <f>逆行列係数!Q14/逆行列係数!$M$14</f>
        <v>1.6628383891321504E-3</v>
      </c>
      <c r="R14" s="129">
        <f>逆行列係数!R14/逆行列係数!$M$14</f>
        <v>3.3881168157648023E-2</v>
      </c>
      <c r="S14" s="129">
        <f>逆行列係数!S14/逆行列係数!$M$14</f>
        <v>1.6874009744780146E-2</v>
      </c>
      <c r="T14" s="129">
        <f>逆行列係数!T14/逆行列係数!$M$14</f>
        <v>8.0300198567831035E-2</v>
      </c>
      <c r="U14" s="129">
        <f>逆行列係数!U14/逆行列係数!$M$14</f>
        <v>2.1996889549835905E-3</v>
      </c>
      <c r="V14" s="129">
        <f>逆行列係数!V14/逆行列係数!$M$14</f>
        <v>2.2858403991298518E-2</v>
      </c>
      <c r="W14" s="129">
        <f>逆行列係数!W14/逆行列係数!$M$14</f>
        <v>3.8607033897583749E-4</v>
      </c>
      <c r="X14" s="129">
        <f>逆行列係数!X14/逆行列係数!$M$14</f>
        <v>9.9587907912192393E-4</v>
      </c>
      <c r="Y14" s="129">
        <f>逆行列係数!Y14/逆行列係数!$M$14</f>
        <v>2.4197794474391072E-4</v>
      </c>
      <c r="Z14" s="129">
        <f>逆行列係数!Z14/逆行列係数!$M$14</f>
        <v>3.3682357132695112E-4</v>
      </c>
      <c r="AA14" s="129">
        <f>逆行列係数!AA14/逆行列係数!$M$14</f>
        <v>1.8604334445134846E-4</v>
      </c>
      <c r="AB14" s="129">
        <f>逆行列係数!AB14/逆行列係数!$M$14</f>
        <v>2.5839353396020617E-4</v>
      </c>
      <c r="AC14" s="129">
        <f>逆行列係数!AC14/逆行列係数!$M$14</f>
        <v>6.5175969036550827E-4</v>
      </c>
      <c r="AD14" s="129">
        <f>逆行列係数!AD14/逆行列係数!$M$14</f>
        <v>2.7176919924755801E-4</v>
      </c>
      <c r="AE14" s="129">
        <f>逆行列係数!AE14/逆行列係数!$M$14</f>
        <v>6.699992339391698E-4</v>
      </c>
      <c r="AF14" s="129">
        <f>逆行列係数!AF14/逆行列係数!$M$14</f>
        <v>2.2252243159867166E-4</v>
      </c>
      <c r="AG14" s="129">
        <f>逆行列係数!AG14/逆行列係数!$M$14</f>
        <v>2.1340265981184087E-4</v>
      </c>
      <c r="AH14" s="129">
        <f>逆行列係数!AH14/逆行列係数!$M$14</f>
        <v>3.0824828639488123E-4</v>
      </c>
      <c r="AI14" s="129">
        <f>逆行列係数!AI14/逆行列係数!$M$14</f>
        <v>9.9952698783665637E-4</v>
      </c>
      <c r="AJ14" s="129">
        <f>逆行列係数!AJ14/逆行列係数!$M$14</f>
        <v>3.2101596689644438E-4</v>
      </c>
      <c r="AK14" s="129">
        <f>逆行列係数!AK14/逆行列係数!$M$14</f>
        <v>5.818414399998054E-4</v>
      </c>
      <c r="AL14" s="130">
        <f>逆行列係数!AL14/逆行列係数!$M$14</f>
        <v>4.3148680247425486E-3</v>
      </c>
    </row>
    <row r="15" spans="1:38">
      <c r="A15" s="65">
        <v>27</v>
      </c>
      <c r="B15" s="25" t="s">
        <v>11</v>
      </c>
      <c r="C15" s="128">
        <f>逆行列係数!C15/逆行列係数!$N$15</f>
        <v>4.8157721451807881E-5</v>
      </c>
      <c r="D15" s="129">
        <f>逆行列係数!D15/逆行列係数!$N$15</f>
        <v>2.5553076688714384E-5</v>
      </c>
      <c r="E15" s="129">
        <f>逆行列係数!E15/逆行列係数!$N$15</f>
        <v>8.3538904559258577E-5</v>
      </c>
      <c r="F15" s="129">
        <f>逆行列係数!F15/逆行列係数!$N$15</f>
        <v>2.2309801570531405E-4</v>
      </c>
      <c r="G15" s="129">
        <f>逆行列係数!G15/逆行列係数!$N$15</f>
        <v>3.154822160414353E-4</v>
      </c>
      <c r="H15" s="129">
        <f>逆行列係数!H15/逆行列係数!$N$15</f>
        <v>4.2260857600566102E-5</v>
      </c>
      <c r="I15" s="129">
        <f>逆行列係数!I15/逆行列係数!$N$15</f>
        <v>4.255570079312819E-4</v>
      </c>
      <c r="J15" s="129">
        <f>逆行列係数!J15/逆行列係数!$N$15</f>
        <v>4.7371472938308976E-4</v>
      </c>
      <c r="K15" s="129">
        <f>逆行列係数!K15/逆行列係数!$N$15</f>
        <v>7.8624851349890407E-6</v>
      </c>
      <c r="L15" s="129">
        <f>逆行列係数!L15/逆行列係数!$N$15</f>
        <v>2.2044442697225527E-3</v>
      </c>
      <c r="M15" s="129">
        <f>逆行列係数!M15/逆行列係数!$N$15</f>
        <v>6.2015351502226076E-4</v>
      </c>
      <c r="N15" s="129">
        <f>逆行列係数!N15/逆行列係数!$N$15</f>
        <v>1</v>
      </c>
      <c r="O15" s="129">
        <f>逆行列係数!O15/逆行列係数!$N$15</f>
        <v>1.1339669185937946E-2</v>
      </c>
      <c r="P15" s="129">
        <f>逆行列係数!P15/逆行列係数!$N$15</f>
        <v>5.0536123205142062E-3</v>
      </c>
      <c r="Q15" s="129">
        <f>逆行列係数!Q15/逆行列係数!$N$15</f>
        <v>8.4885355138625447E-3</v>
      </c>
      <c r="R15" s="129">
        <f>逆行列係数!R15/逆行列係数!$N$15</f>
        <v>9.8359689038712908E-3</v>
      </c>
      <c r="S15" s="129">
        <f>逆行列係数!S15/逆行列係数!$N$15</f>
        <v>9.9263874829236647E-3</v>
      </c>
      <c r="T15" s="129">
        <f>逆行列係数!T15/逆行列係数!$N$15</f>
        <v>4.3341949306627088E-3</v>
      </c>
      <c r="U15" s="129">
        <f>逆行列係数!U15/逆行列係数!$N$15</f>
        <v>6.2113632566413422E-4</v>
      </c>
      <c r="V15" s="129">
        <f>逆行列係数!V15/逆行列係数!$N$15</f>
        <v>2.3312268425242509E-3</v>
      </c>
      <c r="W15" s="129">
        <f>逆行列係数!W15/逆行列係数!$N$15</f>
        <v>9.2384200336121229E-5</v>
      </c>
      <c r="X15" s="129">
        <f>逆行列係数!X15/逆行列係数!$N$15</f>
        <v>1.7592310489537979E-4</v>
      </c>
      <c r="Y15" s="129">
        <f>逆行列係数!Y15/逆行列係数!$N$15</f>
        <v>4.1278046958692469E-5</v>
      </c>
      <c r="Z15" s="129">
        <f>逆行列係数!Z15/逆行列係数!$N$15</f>
        <v>3.9312425674945209E-5</v>
      </c>
      <c r="AA15" s="129">
        <f>逆行列係数!AA15/逆行列係数!$N$15</f>
        <v>2.8501508614335277E-5</v>
      </c>
      <c r="AB15" s="129">
        <f>逆行列係数!AB15/逆行列係数!$N$15</f>
        <v>2.7518697972461647E-5</v>
      </c>
      <c r="AC15" s="129">
        <f>逆行列係数!AC15/逆行列係数!$N$15</f>
        <v>6.4865502363659592E-5</v>
      </c>
      <c r="AD15" s="129">
        <f>逆行列係数!AD15/逆行列係数!$N$15</f>
        <v>5.8968638512417813E-5</v>
      </c>
      <c r="AE15" s="129">
        <f>逆行列係数!AE15/逆行列係数!$N$15</f>
        <v>1.0221230675485753E-4</v>
      </c>
      <c r="AF15" s="129">
        <f>逆行列係数!AF15/逆行列係数!$N$15</f>
        <v>3.7346804391197949E-5</v>
      </c>
      <c r="AG15" s="129">
        <f>逆行列係数!AG15/逆行列係数!$N$15</f>
        <v>2.9877443512958359E-4</v>
      </c>
      <c r="AH15" s="129">
        <f>逆行列係数!AH15/逆行列係数!$N$15</f>
        <v>8.3538904559258577E-5</v>
      </c>
      <c r="AI15" s="129">
        <f>逆行列係数!AI15/逆行列係数!$N$15</f>
        <v>1.6412937719289625E-4</v>
      </c>
      <c r="AJ15" s="129">
        <f>逆行列係数!AJ15/逆行列係数!$N$15</f>
        <v>1.16954466382962E-4</v>
      </c>
      <c r="AK15" s="129">
        <f>逆行列係数!AK15/逆行列係数!$N$15</f>
        <v>3.1449940539956167E-4</v>
      </c>
      <c r="AL15" s="130">
        <f>逆行列係数!AL15/逆行列係数!$N$15</f>
        <v>8.550452584300583E-4</v>
      </c>
    </row>
    <row r="16" spans="1:38">
      <c r="A16" s="65">
        <v>28</v>
      </c>
      <c r="B16" s="25" t="s">
        <v>12</v>
      </c>
      <c r="C16" s="128">
        <f>逆行列係数!C16/逆行列係数!$O$16</f>
        <v>7.6864707289155977E-4</v>
      </c>
      <c r="D16" s="129">
        <f>逆行列係数!D16/逆行列係数!$O$16</f>
        <v>3.3659065163753321E-4</v>
      </c>
      <c r="E16" s="129">
        <f>逆行列係数!E16/逆行列係数!$O$16</f>
        <v>9.42847497861862E-4</v>
      </c>
      <c r="F16" s="129">
        <f>逆行列係数!F16/逆行列係数!$O$16</f>
        <v>3.6621456571440383E-3</v>
      </c>
      <c r="G16" s="129">
        <f>逆行列係数!G16/逆行列係数!$O$16</f>
        <v>5.8391588776768553E-3</v>
      </c>
      <c r="H16" s="129">
        <f>逆行列係数!H16/逆行列係数!$O$16</f>
        <v>6.790864024266021E-4</v>
      </c>
      <c r="I16" s="129">
        <f>逆行列係数!I16/逆行列係数!$O$16</f>
        <v>3.3176815399711241E-3</v>
      </c>
      <c r="J16" s="129">
        <f>逆行列係数!J16/逆行列係数!$O$16</f>
        <v>9.2710056679110031E-4</v>
      </c>
      <c r="K16" s="129">
        <f>逆行列係数!K16/逆行列係数!$O$16</f>
        <v>1.9683663838452237E-4</v>
      </c>
      <c r="L16" s="129">
        <f>逆行列係数!L16/逆行列係数!$O$16</f>
        <v>2.4004228050992504E-3</v>
      </c>
      <c r="M16" s="129">
        <f>逆行列係数!M16/逆行列係数!$O$16</f>
        <v>2.253779509502781E-4</v>
      </c>
      <c r="N16" s="129">
        <f>逆行列係数!N16/逆行列係数!$O$16</f>
        <v>2.1061520307143891E-4</v>
      </c>
      <c r="O16" s="129">
        <f>逆行列係数!O16/逆行列係数!$O$16</f>
        <v>1</v>
      </c>
      <c r="P16" s="129">
        <f>逆行列係数!P16/逆行列係数!$O$16</f>
        <v>5.8539216255556947E-3</v>
      </c>
      <c r="Q16" s="129">
        <f>逆行列係数!Q16/逆行列係数!$O$16</f>
        <v>3.8865394249023941E-3</v>
      </c>
      <c r="R16" s="129">
        <f>逆行列係数!R16/逆行列係数!$O$16</f>
        <v>8.3281581700491419E-3</v>
      </c>
      <c r="S16" s="129">
        <f>逆行列係数!S16/逆行列係数!$O$16</f>
        <v>7.1579643548531557E-3</v>
      </c>
      <c r="T16" s="129">
        <f>逆行列係数!T16/逆行列係数!$O$16</f>
        <v>5.2880162902001933E-3</v>
      </c>
      <c r="U16" s="129">
        <f>逆行列係数!U16/逆行列係数!$O$16</f>
        <v>1.9900184140675208E-3</v>
      </c>
      <c r="V16" s="129">
        <f>逆行列係数!V16/逆行列係数!$O$16</f>
        <v>2.3838885274749502E-2</v>
      </c>
      <c r="W16" s="129">
        <f>逆行列係数!W16/逆行列係数!$O$16</f>
        <v>4.6453446658747271E-4</v>
      </c>
      <c r="X16" s="129">
        <f>逆行列係数!X16/逆行列係数!$O$16</f>
        <v>1.0766964119633372E-3</v>
      </c>
      <c r="Y16" s="129">
        <f>逆行列係数!Y16/逆行列係数!$O$16</f>
        <v>2.3423559967758161E-4</v>
      </c>
      <c r="Z16" s="129">
        <f>逆行列係数!Z16/逆行列係数!$O$16</f>
        <v>9.0151180380111239E-4</v>
      </c>
      <c r="AA16" s="129">
        <f>逆行列係数!AA16/逆行列係数!$O$16</f>
        <v>1.7912134092991534E-4</v>
      </c>
      <c r="AB16" s="129">
        <f>逆行列係数!AB16/逆行列係数!$O$16</f>
        <v>3.3068555248599754E-4</v>
      </c>
      <c r="AC16" s="129">
        <f>逆行列係数!AC16/逆行列係数!$O$16</f>
        <v>6.9778588307313168E-4</v>
      </c>
      <c r="AD16" s="129">
        <f>逆行列係数!AD16/逆行列係数!$O$16</f>
        <v>3.4741666674868195E-4</v>
      </c>
      <c r="AE16" s="129">
        <f>逆行列係数!AE16/逆行列係数!$O$16</f>
        <v>1.4369074602070132E-3</v>
      </c>
      <c r="AF16" s="129">
        <f>逆行列係数!AF16/逆行列係数!$O$16</f>
        <v>2.3325141648565897E-4</v>
      </c>
      <c r="AG16" s="129">
        <f>逆行列係数!AG16/逆行列係数!$O$16</f>
        <v>2.7753966012217653E-4</v>
      </c>
      <c r="AH16" s="129">
        <f>逆行列係数!AH16/逆行列係数!$O$16</f>
        <v>8.1195113333615472E-4</v>
      </c>
      <c r="AI16" s="129">
        <f>逆行列係数!AI16/逆行列係数!$O$16</f>
        <v>4.7339211531477623E-4</v>
      </c>
      <c r="AJ16" s="129">
        <f>逆行列係数!AJ16/逆行列係数!$O$16</f>
        <v>8.9462252145765405E-4</v>
      </c>
      <c r="AK16" s="129">
        <f>逆行列係数!AK16/逆行列係数!$O$16</f>
        <v>5.0783852703206766E-4</v>
      </c>
      <c r="AL16" s="130">
        <f>逆行列係数!AL16/逆行列係数!$O$16</f>
        <v>1.9850974981079081E-3</v>
      </c>
    </row>
    <row r="17" spans="1:38">
      <c r="A17" s="65">
        <v>29</v>
      </c>
      <c r="B17" s="25" t="s">
        <v>13</v>
      </c>
      <c r="C17" s="128">
        <f>逆行列係数!C17/逆行列係数!$P$17</f>
        <v>9.4899958811461163E-5</v>
      </c>
      <c r="D17" s="129">
        <f>逆行列係数!D17/逆行列係数!$P$17</f>
        <v>1.2033706117329613E-4</v>
      </c>
      <c r="E17" s="129">
        <f>逆行列係数!E17/逆行列係数!$P$17</f>
        <v>7.044120654046603E-5</v>
      </c>
      <c r="F17" s="129">
        <f>逆行列係数!F17/逆行列係数!$P$17</f>
        <v>4.1188538824355825E-4</v>
      </c>
      <c r="G17" s="129">
        <f>逆行列係数!G17/逆行列係数!$P$17</f>
        <v>9.7835009083980598E-5</v>
      </c>
      <c r="H17" s="129">
        <f>逆行列係数!H17/逆行列係数!$P$17</f>
        <v>7.3376256812985439E-5</v>
      </c>
      <c r="I17" s="129">
        <f>逆行列係数!I17/逆行列係数!$P$17</f>
        <v>3.1405037915957767E-4</v>
      </c>
      <c r="J17" s="129">
        <f>逆行列係数!J17/逆行列係数!$P$17</f>
        <v>5.5765955177868934E-5</v>
      </c>
      <c r="K17" s="129">
        <f>逆行列係数!K17/逆行列係数!$P$17</f>
        <v>1.4675251362597089E-5</v>
      </c>
      <c r="L17" s="129">
        <f>逆行列係数!L17/逆行列係数!$P$17</f>
        <v>6.232090078649563E-4</v>
      </c>
      <c r="M17" s="129">
        <f>逆行列係数!M17/逆行列係数!$P$17</f>
        <v>4.011235372443204E-5</v>
      </c>
      <c r="N17" s="129">
        <f>逆行列係数!N17/逆行列係数!$P$17</f>
        <v>2.837215263435437E-5</v>
      </c>
      <c r="O17" s="129">
        <f>逆行列係数!O17/逆行列係数!$P$17</f>
        <v>3.5318438279316992E-4</v>
      </c>
      <c r="P17" s="129">
        <f>逆行列係数!P17/逆行列係数!$P$17</f>
        <v>1</v>
      </c>
      <c r="Q17" s="129">
        <f>逆行列係数!Q17/逆行列係数!$P$17</f>
        <v>8.0811717503367962E-4</v>
      </c>
      <c r="R17" s="129">
        <f>逆行列係数!R17/逆行列係数!$P$17</f>
        <v>1.4274127825352767E-3</v>
      </c>
      <c r="S17" s="129">
        <f>逆行列係数!S17/逆行列係数!$P$17</f>
        <v>1.2757685184551068E-3</v>
      </c>
      <c r="T17" s="129">
        <f>逆行列係数!T17/逆行列係数!$P$17</f>
        <v>1.9645269824063302E-3</v>
      </c>
      <c r="U17" s="129">
        <f>逆行列係数!U17/逆行列係数!$P$17</f>
        <v>3.2285552997713595E-4</v>
      </c>
      <c r="V17" s="129">
        <f>逆行列係数!V17/逆行列係数!$P$17</f>
        <v>9.5389133856881069E-4</v>
      </c>
      <c r="W17" s="129">
        <f>逆行列係数!W17/逆行列係数!$P$17</f>
        <v>9.8813359174820397E-5</v>
      </c>
      <c r="X17" s="129">
        <f>逆行列係数!X17/逆行列係数!$P$17</f>
        <v>1.6847188564261457E-3</v>
      </c>
      <c r="Y17" s="129">
        <f>逆行列係数!Y17/逆行列係数!$P$17</f>
        <v>1.3501231253589322E-4</v>
      </c>
      <c r="Z17" s="129">
        <f>逆行列係数!Z17/逆行列係数!$P$17</f>
        <v>2.6611122470842719E-4</v>
      </c>
      <c r="AA17" s="129">
        <f>逆行列係数!AA17/逆行列係数!$P$17</f>
        <v>1.9077826771376214E-4</v>
      </c>
      <c r="AB17" s="129">
        <f>逆行列係数!AB17/逆行列係数!$P$17</f>
        <v>5.6744305268708739E-5</v>
      </c>
      <c r="AC17" s="129">
        <f>逆行列係数!AC17/逆行列係数!$P$17</f>
        <v>2.0447516898551945E-4</v>
      </c>
      <c r="AD17" s="129">
        <f>逆行列係数!AD17/逆行列係数!$P$17</f>
        <v>2.4654422289163106E-4</v>
      </c>
      <c r="AE17" s="129">
        <f>逆行列係数!AE17/逆行列係数!$P$17</f>
        <v>5.7624820350464566E-4</v>
      </c>
      <c r="AF17" s="129">
        <f>逆行列係数!AF17/逆行列係数!$P$17</f>
        <v>1.0664015990153885E-4</v>
      </c>
      <c r="AG17" s="129">
        <f>逆行列係数!AG17/逆行列係数!$P$17</f>
        <v>1.2982705705444225E-3</v>
      </c>
      <c r="AH17" s="129">
        <f>逆行列係数!AH17/逆行列係数!$P$17</f>
        <v>1.5262261417100972E-4</v>
      </c>
      <c r="AI17" s="129">
        <f>逆行列係数!AI17/逆行列係数!$P$17</f>
        <v>2.7491637552598544E-3</v>
      </c>
      <c r="AJ17" s="129">
        <f>逆行列係数!AJ17/逆行列係数!$P$17</f>
        <v>2.1230196971223786E-4</v>
      </c>
      <c r="AK17" s="129">
        <f>逆行列係数!AK17/逆行列係数!$P$17</f>
        <v>2.9428770732461357E-3</v>
      </c>
      <c r="AL17" s="130">
        <f>逆行列係数!AL17/逆行列係数!$P$17</f>
        <v>2.2893392125651458E-4</v>
      </c>
    </row>
    <row r="18" spans="1:38">
      <c r="A18" s="66">
        <v>32</v>
      </c>
      <c r="B18" s="26" t="s">
        <v>16</v>
      </c>
      <c r="C18" s="131">
        <f>逆行列係数!C18/逆行列係数!$Q$18</f>
        <v>2.5306919398435057E-5</v>
      </c>
      <c r="D18" s="132">
        <f>逆行列係数!D18/逆行列係数!$Q$18</f>
        <v>3.9907065205224516E-5</v>
      </c>
      <c r="E18" s="132">
        <f>逆行列係数!E18/逆行列係数!$Q$18</f>
        <v>3.3093663828722768E-5</v>
      </c>
      <c r="F18" s="132">
        <f>逆行列係数!F18/逆行列係数!$Q$18</f>
        <v>6.0347269334729754E-5</v>
      </c>
      <c r="G18" s="132">
        <f>逆行列係数!G18/逆行列係数!$Q$18</f>
        <v>4.1853751312796442E-5</v>
      </c>
      <c r="H18" s="132">
        <f>逆行列係数!H18/逆行列係数!$Q$18</f>
        <v>3.5040349936294693E-5</v>
      </c>
      <c r="I18" s="132">
        <f>逆行列係数!I18/逆行列係数!$Q$18</f>
        <v>3.2120320774936809E-5</v>
      </c>
      <c r="J18" s="132">
        <f>逆行列係数!J18/逆行列係数!$Q$18</f>
        <v>2.4333576344649095E-5</v>
      </c>
      <c r="K18" s="132">
        <f>逆行列係数!K18/逆行列係数!$Q$18</f>
        <v>4.8667152689298188E-6</v>
      </c>
      <c r="L18" s="132">
        <f>逆行列係数!L18/逆行列係数!$Q$18</f>
        <v>4.7693809635512224E-5</v>
      </c>
      <c r="M18" s="132">
        <f>逆行列係数!M18/逆行列係数!$Q$18</f>
        <v>1.4600145806789457E-5</v>
      </c>
      <c r="N18" s="132">
        <f>逆行列係数!N18/逆行列係数!$Q$18</f>
        <v>1.5573488860575418E-5</v>
      </c>
      <c r="O18" s="132">
        <f>逆行列係数!O18/逆行列係数!$Q$18</f>
        <v>1.5378820249818226E-4</v>
      </c>
      <c r="P18" s="132">
        <f>逆行列係数!P18/逆行列係数!$Q$18</f>
        <v>8.9917431308747329E-3</v>
      </c>
      <c r="Q18" s="132">
        <f>逆行列係数!Q18/逆行列係数!$Q$18</f>
        <v>1</v>
      </c>
      <c r="R18" s="132">
        <f>逆行列係数!R18/逆行列係数!$Q$18</f>
        <v>1.4631292784510608E-2</v>
      </c>
      <c r="S18" s="132">
        <f>逆行列係数!S18/逆行列係数!$Q$18</f>
        <v>3.0268048943582114E-2</v>
      </c>
      <c r="T18" s="132">
        <f>逆行列係数!T18/逆行列係数!$Q$18</f>
        <v>9.5971625103296015E-4</v>
      </c>
      <c r="U18" s="132">
        <f>逆行列係数!U18/逆行列係数!$Q$18</f>
        <v>6.0347269334729754E-5</v>
      </c>
      <c r="V18" s="132">
        <f>逆行列係数!V18/逆行列係数!$Q$18</f>
        <v>1.2750794004596128E-4</v>
      </c>
      <c r="W18" s="132">
        <f>逆行列係数!W18/逆行列係数!$Q$18</f>
        <v>4.2827094366582408E-5</v>
      </c>
      <c r="X18" s="132">
        <f>逆行列係数!X18/逆行列係数!$Q$18</f>
        <v>1.3334799836867703E-4</v>
      </c>
      <c r="Y18" s="132">
        <f>逆行列係数!Y18/逆行列係数!$Q$18</f>
        <v>6.4240641549873618E-5</v>
      </c>
      <c r="Z18" s="132">
        <f>逆行列係数!Z18/逆行列係数!$Q$18</f>
        <v>7.8840787356663074E-5</v>
      </c>
      <c r="AA18" s="132">
        <f>逆行列係数!AA18/逆行列係数!$Q$18</f>
        <v>1.0609439286267005E-4</v>
      </c>
      <c r="AB18" s="132">
        <f>逆行列係数!AB18/逆行列係数!$Q$18</f>
        <v>2.5306919398435057E-5</v>
      </c>
      <c r="AC18" s="132">
        <f>逆行列係数!AC18/逆行列係数!$Q$18</f>
        <v>9.1494247055880584E-5</v>
      </c>
      <c r="AD18" s="132">
        <f>逆行列係数!AD18/逆行列係数!$Q$18</f>
        <v>2.1802884404805589E-4</v>
      </c>
      <c r="AE18" s="132">
        <f>逆行列係数!AE18/逆行列係数!$Q$18</f>
        <v>3.3190998134101363E-4</v>
      </c>
      <c r="AF18" s="132">
        <f>逆行列係数!AF18/逆行列係数!$Q$18</f>
        <v>9.5387619271024448E-5</v>
      </c>
      <c r="AG18" s="132">
        <f>逆行列係数!AG18/逆行列係数!$Q$18</f>
        <v>6.1320612388515713E-5</v>
      </c>
      <c r="AH18" s="132">
        <f>逆行列係数!AH18/逆行列係数!$Q$18</f>
        <v>8.5654188733164815E-5</v>
      </c>
      <c r="AI18" s="132">
        <f>逆行列係数!AI18/逆行列係数!$Q$18</f>
        <v>1.3159598087186229E-3</v>
      </c>
      <c r="AJ18" s="132">
        <f>逆行列係数!AJ18/逆行列係数!$Q$18</f>
        <v>4.5747123527940292E-5</v>
      </c>
      <c r="AK18" s="132">
        <f>逆行列係数!AK18/逆行列係数!$Q$18</f>
        <v>3.9809730899845915E-3</v>
      </c>
      <c r="AL18" s="133">
        <f>逆行列係数!AL18/逆行列係数!$Q$18</f>
        <v>1.255612539383893E-4</v>
      </c>
    </row>
    <row r="19" spans="1:38">
      <c r="A19" s="65">
        <v>33</v>
      </c>
      <c r="B19" s="25" t="s">
        <v>14</v>
      </c>
      <c r="C19" s="128">
        <f>逆行列係数!C19/逆行列係数!$R$19</f>
        <v>1.3881080780949605E-5</v>
      </c>
      <c r="D19" s="129">
        <f>逆行列係数!D19/逆行列係数!$R$19</f>
        <v>1.2889575010881776E-5</v>
      </c>
      <c r="E19" s="129">
        <f>逆行列係数!E19/逆行列係数!$R$19</f>
        <v>8.3286484685697625E-5</v>
      </c>
      <c r="F19" s="129">
        <f>逆行列係数!F19/逆行列係数!$R$19</f>
        <v>9.0227025076172437E-5</v>
      </c>
      <c r="G19" s="129">
        <f>逆行列係数!G19/逆行列係数!$R$19</f>
        <v>1.6855598091153091E-5</v>
      </c>
      <c r="H19" s="129">
        <f>逆行列係数!H19/逆行列係数!$R$19</f>
        <v>1.2889575010881776E-5</v>
      </c>
      <c r="I19" s="129">
        <f>逆行列係数!I19/逆行列係数!$R$19</f>
        <v>2.5779150021763551E-5</v>
      </c>
      <c r="J19" s="129">
        <f>逆行列係数!J19/逆行列係数!$R$19</f>
        <v>9.91505770067829E-6</v>
      </c>
      <c r="K19" s="129">
        <f>逆行列係数!K19/逆行列係数!$R$19</f>
        <v>2.9745173102034869E-6</v>
      </c>
      <c r="L19" s="129">
        <f>逆行列係数!L19/逆行列係数!$R$19</f>
        <v>2.1813126941492236E-5</v>
      </c>
      <c r="M19" s="129">
        <f>逆行列係数!M19/逆行列係数!$R$19</f>
        <v>7.9320461605426307E-6</v>
      </c>
      <c r="N19" s="129">
        <f>逆行列係数!N19/逆行列係数!$R$19</f>
        <v>5.9490346204069739E-6</v>
      </c>
      <c r="O19" s="129">
        <f>逆行列係数!O19/逆行列係数!$R$19</f>
        <v>4.6600771193187958E-5</v>
      </c>
      <c r="P19" s="129">
        <f>逆行列係数!P19/逆行列係数!$R$19</f>
        <v>1.3653034453834003E-3</v>
      </c>
      <c r="Q19" s="129">
        <f>逆行列係数!Q19/逆行列係数!$R$19</f>
        <v>1.3900910896350962E-3</v>
      </c>
      <c r="R19" s="129">
        <f>逆行列係数!R19/逆行列係数!$R$19</f>
        <v>1</v>
      </c>
      <c r="S19" s="129">
        <f>逆行列係数!S19/逆行列係数!$R$19</f>
        <v>1.3603459165330613E-3</v>
      </c>
      <c r="T19" s="129">
        <f>逆行列係数!T19/逆行列係数!$R$19</f>
        <v>1.9324447458621986E-3</v>
      </c>
      <c r="U19" s="129">
        <f>逆行列係数!U19/逆行列係数!$R$19</f>
        <v>2.2804632711560066E-5</v>
      </c>
      <c r="V19" s="129">
        <f>逆行列係数!V19/逆行列係数!$R$19</f>
        <v>5.4631967930737367E-4</v>
      </c>
      <c r="W19" s="129">
        <f>逆行列係数!W19/逆行列係数!$R$19</f>
        <v>2.1813126941492236E-5</v>
      </c>
      <c r="X19" s="129">
        <f>逆行列係数!X19/逆行列係数!$R$19</f>
        <v>7.1388415444883683E-5</v>
      </c>
      <c r="Y19" s="129">
        <f>逆行列係数!Y19/逆行列係数!$R$19</f>
        <v>2.1813126941492236E-5</v>
      </c>
      <c r="Z19" s="129">
        <f>逆行列係数!Z19/逆行列係数!$R$19</f>
        <v>3.966023080271316E-5</v>
      </c>
      <c r="AA19" s="129">
        <f>逆行列係数!AA19/逆行列係数!$R$19</f>
        <v>3.1728184642170523E-5</v>
      </c>
      <c r="AB19" s="129">
        <f>逆行列係数!AB19/逆行列係数!$R$19</f>
        <v>1.3881080780949605E-5</v>
      </c>
      <c r="AC19" s="129">
        <f>逆行列係数!AC19/逆行列係数!$R$19</f>
        <v>5.1558300043527103E-5</v>
      </c>
      <c r="AD19" s="129">
        <f>逆行列係数!AD19/逆行列係数!$R$19</f>
        <v>4.8583782733323617E-5</v>
      </c>
      <c r="AE19" s="129">
        <f>逆行列係数!AE19/逆行列係数!$R$19</f>
        <v>1.5269188859044566E-4</v>
      </c>
      <c r="AF19" s="129">
        <f>逆行列係数!AF19/逆行列係数!$R$19</f>
        <v>5.6515828893866255E-5</v>
      </c>
      <c r="AG19" s="129">
        <f>逆行列係数!AG19/逆行列係数!$R$19</f>
        <v>2.1813126941492236E-5</v>
      </c>
      <c r="AH19" s="129">
        <f>逆行列係数!AH19/逆行列係数!$R$19</f>
        <v>2.3796138481627895E-5</v>
      </c>
      <c r="AI19" s="129">
        <f>逆行列係数!AI19/逆行列係数!$R$19</f>
        <v>4.5708416000126914E-4</v>
      </c>
      <c r="AJ19" s="129">
        <f>逆行列係数!AJ19/逆行列係数!$R$19</f>
        <v>2.6770655791831381E-5</v>
      </c>
      <c r="AK19" s="129">
        <f>逆行列係数!AK19/逆行列係数!$R$19</f>
        <v>1.6855598091153091E-5</v>
      </c>
      <c r="AL19" s="130">
        <f>逆行列係数!AL19/逆行列係数!$R$19</f>
        <v>1.2790424433874992E-4</v>
      </c>
    </row>
    <row r="20" spans="1:38">
      <c r="A20" s="65">
        <v>34</v>
      </c>
      <c r="B20" s="25" t="s">
        <v>15</v>
      </c>
      <c r="C20" s="128">
        <f>逆行列係数!C20/逆行列係数!$S$20</f>
        <v>2.9940478329081785E-6</v>
      </c>
      <c r="D20" s="129">
        <f>逆行列係数!D20/逆行列係数!$S$20</f>
        <v>1.5968255108843616E-5</v>
      </c>
      <c r="E20" s="129">
        <f>逆行列係数!E20/逆行列係数!$S$20</f>
        <v>1.0978175387329987E-5</v>
      </c>
      <c r="F20" s="129">
        <f>逆行列係数!F20/逆行列係数!$S$20</f>
        <v>4.9900797215136309E-6</v>
      </c>
      <c r="G20" s="129">
        <f>逆行列係数!G20/逆行列係数!$S$20</f>
        <v>6.9861116101190821E-6</v>
      </c>
      <c r="H20" s="129">
        <f>逆行列係数!H20/逆行列係数!$S$20</f>
        <v>3.9920637772109041E-6</v>
      </c>
      <c r="I20" s="129">
        <f>逆行列係数!I20/逆行列係数!$S$20</f>
        <v>4.9900797215136309E-6</v>
      </c>
      <c r="J20" s="129">
        <f>逆行列係数!J20/逆行列係数!$S$20</f>
        <v>2.9940478329081785E-6</v>
      </c>
      <c r="K20" s="129">
        <f>逆行列係数!K20/逆行列係数!$S$20</f>
        <v>9.9801594430272602E-7</v>
      </c>
      <c r="L20" s="129">
        <f>逆行列係数!L20/逆行列係数!$S$20</f>
        <v>4.9900797215136309E-6</v>
      </c>
      <c r="M20" s="129">
        <f>逆行列係数!M20/逆行列係数!$S$20</f>
        <v>1.996031888605452E-6</v>
      </c>
      <c r="N20" s="129">
        <f>逆行列係数!N20/逆行列係数!$S$20</f>
        <v>1.996031888605452E-6</v>
      </c>
      <c r="O20" s="129">
        <f>逆行列係数!O20/逆行列係数!$S$20</f>
        <v>6.9861116101190821E-6</v>
      </c>
      <c r="P20" s="129">
        <f>逆行列係数!P20/逆行列係数!$S$20</f>
        <v>4.9900797215136306E-5</v>
      </c>
      <c r="Q20" s="129">
        <f>逆行列係数!Q20/逆行列係数!$S$20</f>
        <v>1.1976191331632714E-5</v>
      </c>
      <c r="R20" s="129">
        <f>逆行列係数!R20/逆行列係数!$S$20</f>
        <v>5.988095665816357E-6</v>
      </c>
      <c r="S20" s="129">
        <f>逆行列係数!S20/逆行列係数!$S$20</f>
        <v>1</v>
      </c>
      <c r="T20" s="129">
        <f>逆行列係数!T20/逆行列係数!$S$20</f>
        <v>6.3873020435374476E-4</v>
      </c>
      <c r="U20" s="129">
        <f>逆行列係数!U20/逆行列係数!$S$20</f>
        <v>5.988095665816357E-6</v>
      </c>
      <c r="V20" s="129">
        <f>逆行列係数!V20/逆行列係数!$S$20</f>
        <v>1.0778572198469441E-4</v>
      </c>
      <c r="W20" s="129">
        <f>逆行列係数!W20/逆行列係数!$S$20</f>
        <v>5.988095665816357E-6</v>
      </c>
      <c r="X20" s="129">
        <f>逆行列係数!X20/逆行列係数!$S$20</f>
        <v>1.2974207275935439E-5</v>
      </c>
      <c r="Y20" s="129">
        <f>逆行列係数!Y20/逆行列係数!$S$20</f>
        <v>6.9861116101190821E-6</v>
      </c>
      <c r="Z20" s="129">
        <f>逆行列係数!Z20/逆行列係数!$S$20</f>
        <v>2.4950398607568153E-5</v>
      </c>
      <c r="AA20" s="129">
        <f>逆行列係数!AA20/逆行列係数!$S$20</f>
        <v>1.5968255108843616E-5</v>
      </c>
      <c r="AB20" s="129">
        <f>逆行列係数!AB20/逆行列係数!$S$20</f>
        <v>6.9861116101190821E-6</v>
      </c>
      <c r="AC20" s="129">
        <f>逆行列係数!AC20/逆行列係数!$S$20</f>
        <v>1.5968255108843616E-5</v>
      </c>
      <c r="AD20" s="129">
        <f>逆行列係数!AD20/逆行列係数!$S$20</f>
        <v>2.0958334830357246E-5</v>
      </c>
      <c r="AE20" s="129">
        <f>逆行列係数!AE20/逆行列係数!$S$20</f>
        <v>1.107797698176026E-4</v>
      </c>
      <c r="AF20" s="129">
        <f>逆行列係数!AF20/逆行列係数!$S$20</f>
        <v>6.9861116101190821E-6</v>
      </c>
      <c r="AG20" s="129">
        <f>逆行列係数!AG20/逆行列係数!$S$20</f>
        <v>5.988095665816357E-6</v>
      </c>
      <c r="AH20" s="129">
        <f>逆行列係数!AH20/逆行列係数!$S$20</f>
        <v>1.1976191331632714E-5</v>
      </c>
      <c r="AI20" s="129">
        <f>逆行列係数!AI20/逆行列係数!$S$20</f>
        <v>1.0279564226318078E-4</v>
      </c>
      <c r="AJ20" s="129">
        <f>逆行列係数!AJ20/逆行列係数!$S$20</f>
        <v>1.2974207275935439E-5</v>
      </c>
      <c r="AK20" s="129">
        <f>逆行列係数!AK20/逆行列係数!$S$20</f>
        <v>3.9920637772109041E-6</v>
      </c>
      <c r="AL20" s="130">
        <f>逆行列係数!AL20/逆行列係数!$S$20</f>
        <v>3.1936510217687233E-5</v>
      </c>
    </row>
    <row r="21" spans="1:38">
      <c r="A21" s="65">
        <v>35</v>
      </c>
      <c r="B21" s="25" t="s">
        <v>17</v>
      </c>
      <c r="C21" s="128">
        <f>逆行列係数!C21/逆行列係数!$T$21</f>
        <v>2.5910046312004547E-4</v>
      </c>
      <c r="D21" s="129">
        <f>逆行列係数!D21/逆行列係数!$T$21</f>
        <v>3.2960399049964968E-4</v>
      </c>
      <c r="E21" s="129">
        <f>逆行列係数!E21/逆行列係数!$T$21</f>
        <v>1.0623118987921865E-2</v>
      </c>
      <c r="F21" s="129">
        <f>逆行列係数!F21/逆行列係数!$T$21</f>
        <v>6.6625833373725981E-4</v>
      </c>
      <c r="G21" s="129">
        <f>逆行列係数!G21/逆行列係数!$T$21</f>
        <v>5.5433398402213814E-4</v>
      </c>
      <c r="H21" s="129">
        <f>逆行列係数!H21/逆行列係数!$T$21</f>
        <v>2.2561128761473345E-4</v>
      </c>
      <c r="I21" s="129">
        <f>逆行列係数!I21/逆行列係数!$T$21</f>
        <v>2.5205011038208506E-4</v>
      </c>
      <c r="J21" s="129">
        <f>逆行列係数!J21/逆行列係数!$T$21</f>
        <v>1.7978399481799074E-4</v>
      </c>
      <c r="K21" s="129">
        <f>逆行列係数!K21/逆行列係数!$T$21</f>
        <v>6.9622233287359149E-5</v>
      </c>
      <c r="L21" s="129">
        <f>逆行列係数!L21/逆行列係数!$T$21</f>
        <v>3.4282340188332547E-4</v>
      </c>
      <c r="M21" s="129">
        <f>逆行列係数!M21/逆行列係数!$T$21</f>
        <v>1.2778764337553262E-4</v>
      </c>
      <c r="N21" s="129">
        <f>逆行列係数!N21/逆行列係数!$T$21</f>
        <v>1.4276964294369853E-4</v>
      </c>
      <c r="O21" s="129">
        <f>逆行列係数!O21/逆行列係数!$T$21</f>
        <v>2.2472999352248844E-4</v>
      </c>
      <c r="P21" s="129">
        <f>逆行列係数!P21/逆行列係数!$T$21</f>
        <v>2.4676234582861469E-4</v>
      </c>
      <c r="Q21" s="129">
        <f>逆行列係数!Q21/逆行列係数!$T$21</f>
        <v>2.7672634496494651E-4</v>
      </c>
      <c r="R21" s="129">
        <f>逆行列係数!R21/逆行列係数!$T$21</f>
        <v>2.5028752219759498E-4</v>
      </c>
      <c r="S21" s="129">
        <f>逆行列係数!S21/逆行列係数!$T$21</f>
        <v>1.5951423069635452E-4</v>
      </c>
      <c r="T21" s="129">
        <f>逆行列係数!T21/逆行列係数!$T$21</f>
        <v>1</v>
      </c>
      <c r="U21" s="129">
        <f>逆行列係数!U21/逆行列係数!$T$21</f>
        <v>5.1203186759437561E-4</v>
      </c>
      <c r="V21" s="129">
        <f>逆行列係数!V21/逆行列係数!$T$21</f>
        <v>5.0674410304090529E-4</v>
      </c>
      <c r="W21" s="129">
        <f>逆行列係数!W21/逆行列係数!$T$21</f>
        <v>3.1726587320821895E-4</v>
      </c>
      <c r="X21" s="129">
        <f>逆行列係数!X21/逆行列係数!$T$21</f>
        <v>6.9622233287359157E-4</v>
      </c>
      <c r="Y21" s="129">
        <f>逆行列係数!Y21/逆行列係数!$T$21</f>
        <v>4.1861469381639999E-4</v>
      </c>
      <c r="Z21" s="129">
        <f>逆行列係数!Z21/逆行列係数!$T$21</f>
        <v>4.758988098123284E-4</v>
      </c>
      <c r="AA21" s="129">
        <f>逆行列係数!AA21/逆行列係数!$T$21</f>
        <v>5.6314692494458863E-4</v>
      </c>
      <c r="AB21" s="129">
        <f>逆行列係数!AB21/逆行列係数!$T$21</f>
        <v>1.4276964294369853E-4</v>
      </c>
      <c r="AC21" s="129">
        <f>逆行列係数!AC21/逆行列係数!$T$21</f>
        <v>4.3756251679966862E-3</v>
      </c>
      <c r="AD21" s="129">
        <f>逆行列係数!AD21/逆行列係数!$T$21</f>
        <v>6.7418998056746518E-4</v>
      </c>
      <c r="AE21" s="129">
        <f>逆行列係数!AE21/逆行列係数!$T$21</f>
        <v>2.0049440598574947E-3</v>
      </c>
      <c r="AF21" s="129">
        <f>逆行列係数!AF21/逆行列係数!$T$21</f>
        <v>2.9875869727107285E-4</v>
      </c>
      <c r="AG21" s="129">
        <f>逆行列係数!AG21/逆行列係数!$T$21</f>
        <v>2.6526952176576086E-4</v>
      </c>
      <c r="AH21" s="129">
        <f>逆行列係数!AH21/逆行列係数!$T$21</f>
        <v>4.371218697535461E-4</v>
      </c>
      <c r="AI21" s="129">
        <f>逆行列係数!AI21/逆行列係数!$T$21</f>
        <v>7.8726001260250554E-3</v>
      </c>
      <c r="AJ21" s="129">
        <f>逆行列係数!AJ21/逆行列係数!$T$21</f>
        <v>3.2519752003842443E-4</v>
      </c>
      <c r="AK21" s="129">
        <f>逆行列係数!AK21/逆行列係数!$T$21</f>
        <v>1.9035952392493135E-4</v>
      </c>
      <c r="AL21" s="130">
        <f>逆行列係数!AL21/逆行列係数!$T$21</f>
        <v>8.8570056270627796E-4</v>
      </c>
    </row>
    <row r="22" spans="1:38">
      <c r="A22" s="65">
        <v>39</v>
      </c>
      <c r="B22" s="25" t="s">
        <v>18</v>
      </c>
      <c r="C22" s="128">
        <f>逆行列係数!C22/逆行列係数!$U$22</f>
        <v>3.2069265000883871E-3</v>
      </c>
      <c r="D22" s="129">
        <f>逆行列係数!D22/逆行列係数!$U$22</f>
        <v>6.089125271887417E-3</v>
      </c>
      <c r="E22" s="129">
        <f>逆行列係数!E22/逆行列係数!$U$22</f>
        <v>5.4752169334942244E-3</v>
      </c>
      <c r="F22" s="129">
        <f>逆行列係数!F22/逆行列係数!$U$22</f>
        <v>2.9638610703333359E-3</v>
      </c>
      <c r="G22" s="129">
        <f>逆行列係数!G22/逆行列係数!$U$22</f>
        <v>7.5321461236347986E-3</v>
      </c>
      <c r="H22" s="129">
        <f>逆行列係数!H22/逆行列係数!$U$22</f>
        <v>7.7444680998239937E-3</v>
      </c>
      <c r="I22" s="129">
        <f>逆行列係数!I22/逆行列係数!$U$22</f>
        <v>1.0507535989055331E-2</v>
      </c>
      <c r="J22" s="129">
        <f>逆行列係数!J22/逆行列係数!$U$22</f>
        <v>2.2692511663297697E-3</v>
      </c>
      <c r="K22" s="129">
        <f>逆行列係数!K22/逆行列係数!$U$22</f>
        <v>8.6465963153970903E-4</v>
      </c>
      <c r="L22" s="129">
        <f>逆行列係数!L22/逆行列係数!$U$22</f>
        <v>4.8075075513607816E-3</v>
      </c>
      <c r="M22" s="129">
        <f>逆行列係数!M22/逆行列係数!$U$22</f>
        <v>4.5279342704962764E-3</v>
      </c>
      <c r="N22" s="129">
        <f>逆行列係数!N22/逆行列係数!$U$22</f>
        <v>5.0899630309970871E-3</v>
      </c>
      <c r="O22" s="129">
        <f>逆行列係数!O22/逆行列係数!$U$22</f>
        <v>2.7476961624484089E-3</v>
      </c>
      <c r="P22" s="129">
        <f>逆行列係数!P22/逆行列係数!$U$22</f>
        <v>1.1814132765604224E-2</v>
      </c>
      <c r="Q22" s="129">
        <f>逆行列係数!Q22/逆行列係数!$U$22</f>
        <v>9.4564941702726165E-3</v>
      </c>
      <c r="R22" s="129">
        <f>逆行列係数!R22/逆行列係数!$U$22</f>
        <v>1.4748211115295637E-2</v>
      </c>
      <c r="S22" s="129">
        <f>逆行列係数!S22/逆行列係数!$U$22</f>
        <v>1.2041826468576348E-2</v>
      </c>
      <c r="T22" s="129">
        <f>逆行列係数!T22/逆行列係数!$U$22</f>
        <v>9.9089993774450647E-3</v>
      </c>
      <c r="U22" s="129">
        <f>逆行列係数!U22/逆行列係数!$U$22</f>
        <v>1</v>
      </c>
      <c r="V22" s="129">
        <f>逆行列係数!V22/逆行列係数!$U$22</f>
        <v>4.9333635643960061E-3</v>
      </c>
      <c r="W22" s="129">
        <f>逆行列係数!W22/逆行列係数!$U$22</f>
        <v>2.8908453681144269E-3</v>
      </c>
      <c r="X22" s="129">
        <f>逆行列係数!X22/逆行列係数!$U$22</f>
        <v>1.2306028022657924E-2</v>
      </c>
      <c r="Y22" s="129">
        <f>逆行列係数!Y22/逆行列係数!$U$22</f>
        <v>5.1581750685963301E-3</v>
      </c>
      <c r="Z22" s="129">
        <f>逆行列係数!Z22/逆行列係数!$U$22</f>
        <v>3.6113950610641848E-3</v>
      </c>
      <c r="AA22" s="129">
        <f>逆行列係数!AA22/逆行列係数!$U$22</f>
        <v>5.6395022634867691E-3</v>
      </c>
      <c r="AB22" s="129">
        <f>逆行列係数!AB22/逆行列係数!$U$22</f>
        <v>6.5521985412231277E-4</v>
      </c>
      <c r="AC22" s="129">
        <f>逆行列係数!AC22/逆行列係数!$U$22</f>
        <v>2.1789422714800668E-3</v>
      </c>
      <c r="AD22" s="129">
        <f>逆行列係数!AD22/逆行列係数!$U$22</f>
        <v>6.4907116340914154E-3</v>
      </c>
      <c r="AE22" s="129">
        <f>逆行列係数!AE22/逆行列係数!$U$22</f>
        <v>3.4788139175614295E-3</v>
      </c>
      <c r="AF22" s="129">
        <f>逆行列係数!AF22/逆行列係数!$U$22</f>
        <v>3.6248453219992465E-3</v>
      </c>
      <c r="AG22" s="129">
        <f>逆行列係数!AG22/逆行列係数!$U$22</f>
        <v>2.3922249805931948E-3</v>
      </c>
      <c r="AH22" s="129">
        <f>逆行列係数!AH22/逆行列係数!$U$22</f>
        <v>1.4380250405429293E-2</v>
      </c>
      <c r="AI22" s="129">
        <f>逆行列係数!AI22/逆行列係数!$U$22</f>
        <v>5.4291017531454397E-3</v>
      </c>
      <c r="AJ22" s="129">
        <f>逆行列係数!AJ22/逆行列係数!$U$22</f>
        <v>3.4115626128861185E-3</v>
      </c>
      <c r="AK22" s="129">
        <f>逆行列係数!AK22/逆行列係数!$U$22</f>
        <v>4.8171148806001117E-2</v>
      </c>
      <c r="AL22" s="130">
        <f>逆行列係数!AL22/逆行列係数!$U$22</f>
        <v>2.9667432691051349E-3</v>
      </c>
    </row>
    <row r="23" spans="1:38">
      <c r="A23" s="66">
        <v>41</v>
      </c>
      <c r="B23" s="26" t="s">
        <v>19</v>
      </c>
      <c r="C23" s="131">
        <f>逆行列係数!C23/逆行列係数!$V$23</f>
        <v>3.6296607690087883E-3</v>
      </c>
      <c r="D23" s="132">
        <f>逆行列係数!D23/逆行列係数!$V$23</f>
        <v>2.0879286569456331E-3</v>
      </c>
      <c r="E23" s="132">
        <f>逆行列係数!E23/逆行列係数!$V$23</f>
        <v>1.8952121429377385E-3</v>
      </c>
      <c r="F23" s="132">
        <f>逆行列係数!F23/逆行列係数!$V$23</f>
        <v>3.6346534248121016E-3</v>
      </c>
      <c r="G23" s="132">
        <f>逆行列係数!G23/逆行列係数!$V$23</f>
        <v>1.5087805837612871E-3</v>
      </c>
      <c r="H23" s="132">
        <f>逆行列係数!H23/逆行列係数!$V$23</f>
        <v>2.6191472344181707E-3</v>
      </c>
      <c r="I23" s="132">
        <f>逆行列係数!I23/逆行列係数!$V$23</f>
        <v>4.8578540966238669E-3</v>
      </c>
      <c r="J23" s="132">
        <f>逆行列係数!J23/逆行列係数!$V$23</f>
        <v>3.4439339731255321E-3</v>
      </c>
      <c r="K23" s="132">
        <f>逆行列係数!K23/逆行列係数!$V$23</f>
        <v>5.4020535791850189E-4</v>
      </c>
      <c r="L23" s="132">
        <f>逆行列係数!L23/逆行列係数!$V$23</f>
        <v>7.042640276153778E-3</v>
      </c>
      <c r="M23" s="132">
        <f>逆行列係数!M23/逆行列係数!$V$23</f>
        <v>5.8164440108600252E-3</v>
      </c>
      <c r="N23" s="132">
        <f>逆行列係数!N23/逆行列係数!$V$23</f>
        <v>3.301144017150771E-3</v>
      </c>
      <c r="O23" s="132">
        <f>逆行列係数!O23/逆行列係数!$V$23</f>
        <v>5.0305999874185074E-3</v>
      </c>
      <c r="P23" s="132">
        <f>逆行列係数!P23/逆行列係数!$V$23</f>
        <v>1.825314961691352E-3</v>
      </c>
      <c r="Q23" s="132">
        <f>逆行列係数!Q23/逆行列係数!$V$23</f>
        <v>2.1458434642640674E-3</v>
      </c>
      <c r="R23" s="132">
        <f>逆行列係数!R23/逆行列係数!$V$23</f>
        <v>2.2446980491696712E-3</v>
      </c>
      <c r="S23" s="132">
        <f>逆行列係数!S23/逆行列係数!$V$23</f>
        <v>8.6672504745519336E-4</v>
      </c>
      <c r="T23" s="132">
        <f>逆行列係数!T23/逆行列係数!$V$23</f>
        <v>1.4967982098333351E-3</v>
      </c>
      <c r="U23" s="132">
        <f>逆行列係数!U23/逆行列係数!$V$23</f>
        <v>3.2302483047437218E-3</v>
      </c>
      <c r="V23" s="132">
        <f>逆行列係数!V23/逆行列係数!$V$23</f>
        <v>1</v>
      </c>
      <c r="W23" s="132">
        <f>逆行列係数!W23/逆行列係数!$V$23</f>
        <v>1.3398291113771641E-2</v>
      </c>
      <c r="X23" s="132">
        <f>逆行列係数!X23/逆行列係数!$V$23</f>
        <v>3.1092263280714069E-2</v>
      </c>
      <c r="Y23" s="132">
        <f>逆行列係数!Y23/逆行列係数!$V$23</f>
        <v>4.0360629513984921E-3</v>
      </c>
      <c r="Z23" s="132">
        <f>逆行列係数!Z23/逆行列係数!$V$23</f>
        <v>3.6865770451665601E-3</v>
      </c>
      <c r="AA23" s="132">
        <f>逆行列係数!AA23/逆行列係数!$V$23</f>
        <v>3.2701895511702286E-3</v>
      </c>
      <c r="AB23" s="132">
        <f>逆行列係数!AB23/逆行列係数!$V$23</f>
        <v>9.407162064602969E-3</v>
      </c>
      <c r="AC23" s="132">
        <f>逆行列係数!AC23/逆行列係数!$V$23</f>
        <v>5.9622295603167742E-3</v>
      </c>
      <c r="AD23" s="132">
        <f>逆行列係数!AD23/逆行列係数!$V$23</f>
        <v>5.309190181243391E-3</v>
      </c>
      <c r="AE23" s="132">
        <f>逆行列係数!AE23/逆行列係数!$V$23</f>
        <v>8.4425809634028348E-3</v>
      </c>
      <c r="AF23" s="132">
        <f>逆行列係数!AF23/逆行列係数!$V$23</f>
        <v>5.3551226146338737E-3</v>
      </c>
      <c r="AG23" s="132">
        <f>逆行列係数!AG23/逆行列係数!$V$23</f>
        <v>3.0385303218964906E-3</v>
      </c>
      <c r="AH23" s="132">
        <f>逆行列係数!AH23/逆行列係数!$V$23</f>
        <v>2.4673704979974458E-3</v>
      </c>
      <c r="AI23" s="132">
        <f>逆行列係数!AI23/逆行列係数!$V$23</f>
        <v>1.7873707775861707E-3</v>
      </c>
      <c r="AJ23" s="132">
        <f>逆行列係数!AJ23/逆行列係数!$V$23</f>
        <v>3.3091322664360726E-3</v>
      </c>
      <c r="AK23" s="132">
        <f>逆行列係数!AK23/逆行列係数!$V$23</f>
        <v>9.4960313379019467E-4</v>
      </c>
      <c r="AL23" s="133">
        <f>逆行列係数!AL23/逆行列係数!$V$23</f>
        <v>3.0215552921652252E-3</v>
      </c>
    </row>
    <row r="24" spans="1:38">
      <c r="A24" s="65">
        <v>46</v>
      </c>
      <c r="B24" s="25" t="s">
        <v>20</v>
      </c>
      <c r="C24" s="128">
        <f>逆行列係数!C24/逆行列係数!$W$24</f>
        <v>8.4860693412018382E-3</v>
      </c>
      <c r="D24" s="129">
        <f>逆行列係数!D24/逆行列係数!$W$24</f>
        <v>6.1179519188938698E-3</v>
      </c>
      <c r="E24" s="129">
        <f>逆行列係数!E24/逆行列係数!$W$24</f>
        <v>6.723221547598782E-3</v>
      </c>
      <c r="F24" s="129">
        <f>逆行列係数!F24/逆行列係数!$W$24</f>
        <v>2.8061813160831488E-2</v>
      </c>
      <c r="G24" s="129">
        <f>逆行列係数!G24/逆行列係数!$W$24</f>
        <v>9.4677410202576185E-3</v>
      </c>
      <c r="H24" s="129">
        <f>逆行列係数!H24/逆行列係数!$W$24</f>
        <v>1.8372770432578636E-2</v>
      </c>
      <c r="I24" s="129">
        <f>逆行列係数!I24/逆行列係数!$W$24</f>
        <v>3.9250789687718703E-2</v>
      </c>
      <c r="J24" s="129">
        <f>逆行列係数!J24/逆行列係数!$W$24</f>
        <v>2.0017401501825266E-2</v>
      </c>
      <c r="K24" s="129">
        <f>逆行列係数!K24/逆行列係数!$W$24</f>
        <v>4.9348389415347369E-3</v>
      </c>
      <c r="L24" s="129">
        <f>逆行列係数!L24/逆行列係数!$W$24</f>
        <v>5.6461253286424935E-2</v>
      </c>
      <c r="M24" s="129">
        <f>逆行列係数!M24/逆行列係数!$W$24</f>
        <v>2.5482797102271654E-2</v>
      </c>
      <c r="N24" s="129">
        <f>逆行列係数!N24/逆行列係数!$W$24</f>
        <v>2.2034651686243356E-2</v>
      </c>
      <c r="O24" s="129">
        <f>逆行列係数!O24/逆行列係数!$W$24</f>
        <v>1.8958179651591672E-2</v>
      </c>
      <c r="P24" s="129">
        <f>逆行列係数!P24/逆行列係数!$W$24</f>
        <v>1.1129395297811573E-2</v>
      </c>
      <c r="Q24" s="129">
        <f>逆行列係数!Q24/逆行列係数!$W$24</f>
        <v>2.3263159885755356E-2</v>
      </c>
      <c r="R24" s="129">
        <f>逆行列係数!R24/逆行列係数!$W$24</f>
        <v>7.87701677731752E-3</v>
      </c>
      <c r="S24" s="129">
        <f>逆行列係数!S24/逆行列係数!$W$24</f>
        <v>6.1756416803798071E-3</v>
      </c>
      <c r="T24" s="129">
        <f>逆行列係数!T24/逆行列係数!$W$24</f>
        <v>1.1496340010213926E-2</v>
      </c>
      <c r="U24" s="129">
        <f>逆行列係数!U24/逆行列係数!$W$24</f>
        <v>2.0448656112277516E-2</v>
      </c>
      <c r="V24" s="129">
        <f>逆行列係数!V24/逆行列係数!$W$24</f>
        <v>5.5855037923925174E-3</v>
      </c>
      <c r="W24" s="129">
        <f>逆行列係数!W24/逆行列係数!$W$24</f>
        <v>1</v>
      </c>
      <c r="X24" s="129">
        <f>逆行列係数!X24/逆行列係数!$W$24</f>
        <v>3.071554218918459E-2</v>
      </c>
      <c r="Y24" s="129">
        <f>逆行列係数!Y24/逆行列係数!$W$24</f>
        <v>4.5817965159166994E-2</v>
      </c>
      <c r="Z24" s="129">
        <f>逆行列係数!Z24/逆行列係数!$W$24</f>
        <v>1.564054549925287E-2</v>
      </c>
      <c r="AA24" s="129">
        <f>逆行列係数!AA24/逆行列係数!$W$24</f>
        <v>4.4402201668274415E-3</v>
      </c>
      <c r="AB24" s="129">
        <f>逆行列係数!AB24/逆行列係数!$W$24</f>
        <v>2.5014658873820199E-3</v>
      </c>
      <c r="AC24" s="129">
        <f>逆行列係数!AC24/逆行列係数!$W$24</f>
        <v>7.0173447577975756E-3</v>
      </c>
      <c r="AD24" s="129">
        <f>逆行列係数!AD24/逆行列係数!$W$24</f>
        <v>6.362896971760389E-3</v>
      </c>
      <c r="AE24" s="129">
        <f>逆行列係数!AE24/逆行列係数!$W$24</f>
        <v>8.9494789006790369E-3</v>
      </c>
      <c r="AF24" s="129">
        <f>逆行列係数!AF24/逆行列係数!$W$24</f>
        <v>1.6480357109080936E-2</v>
      </c>
      <c r="AG24" s="129">
        <f>逆行列係数!AG24/逆行列係数!$W$24</f>
        <v>1.020635911403658E-2</v>
      </c>
      <c r="AH24" s="129">
        <f>逆行列係数!AH24/逆行列係数!$W$24</f>
        <v>4.3456467873422989E-3</v>
      </c>
      <c r="AI24" s="129">
        <f>逆行列係数!AI24/逆行列係数!$W$24</f>
        <v>4.6378785299513899E-3</v>
      </c>
      <c r="AJ24" s="129">
        <f>逆行列係数!AJ24/逆行列係数!$W$24</f>
        <v>2.7210652745465205E-2</v>
      </c>
      <c r="AK24" s="129">
        <f>逆行列係数!AK24/逆行列係数!$W$24</f>
        <v>5.0596758024551245E-3</v>
      </c>
      <c r="AL24" s="130">
        <f>逆行列係数!AL24/逆行列係数!$W$24</f>
        <v>6.7099812744708621E-3</v>
      </c>
    </row>
    <row r="25" spans="1:38">
      <c r="A25" s="65">
        <v>47</v>
      </c>
      <c r="B25" s="25" t="s">
        <v>56</v>
      </c>
      <c r="C25" s="128">
        <f>逆行列係数!C25/逆行列係数!$X$25</f>
        <v>1.0795293132578759E-3</v>
      </c>
      <c r="D25" s="129">
        <f>逆行列係数!D25/逆行列係数!$X$25</f>
        <v>4.9042328912546167E-4</v>
      </c>
      <c r="E25" s="129">
        <f>逆行列係数!E25/逆行列係数!$X$25</f>
        <v>6.4093937989364203E-4</v>
      </c>
      <c r="F25" s="129">
        <f>逆行列係数!F25/逆行列係数!$X$25</f>
        <v>3.180773812193797E-3</v>
      </c>
      <c r="G25" s="129">
        <f>逆行列係数!G25/逆行列係数!$X$25</f>
        <v>2.3873247509257735E-3</v>
      </c>
      <c r="H25" s="129">
        <f>逆行列係数!H25/逆行列係数!$X$25</f>
        <v>1.0974716287136855E-3</v>
      </c>
      <c r="I25" s="129">
        <f>逆行列係数!I25/逆行列係数!$X$25</f>
        <v>3.4469181581216393E-3</v>
      </c>
      <c r="J25" s="129">
        <f>逆行列係数!J25/逆行列係数!$X$25</f>
        <v>2.0224976699909792E-3</v>
      </c>
      <c r="K25" s="129">
        <f>逆行列係数!K25/逆行列係数!$X$25</f>
        <v>5.412598495835888E-4</v>
      </c>
      <c r="L25" s="129">
        <f>逆行列係数!L25/逆行列係数!$X$25</f>
        <v>1.2479877194818659E-3</v>
      </c>
      <c r="M25" s="129">
        <f>逆行列係数!M25/逆行列係数!$X$25</f>
        <v>1.0546094306803627E-3</v>
      </c>
      <c r="N25" s="129">
        <f>逆行列係数!N25/逆行列係数!$X$25</f>
        <v>7.5158365853780101E-4</v>
      </c>
      <c r="O25" s="129">
        <f>逆行列係数!O25/逆行列係数!$X$25</f>
        <v>1.0396575011338547E-3</v>
      </c>
      <c r="P25" s="129">
        <f>逆行列係数!P25/逆行列係数!$X$25</f>
        <v>7.5856122565950469E-4</v>
      </c>
      <c r="Q25" s="129">
        <f>逆行列係数!Q25/逆行列係数!$X$25</f>
        <v>1.302811461152395E-3</v>
      </c>
      <c r="R25" s="129">
        <f>逆行列係数!R25/逆行列係数!$X$25</f>
        <v>8.652183230912616E-4</v>
      </c>
      <c r="S25" s="129">
        <f>逆行列係数!S25/逆行列係数!$X$25</f>
        <v>3.6781746684409625E-4</v>
      </c>
      <c r="T25" s="129">
        <f>逆行列係数!T25/逆行列係数!$X$25</f>
        <v>6.8479837323006537E-4</v>
      </c>
      <c r="U25" s="129">
        <f>逆行列係数!U25/逆行列係数!$X$25</f>
        <v>1.5878949178391472E-3</v>
      </c>
      <c r="V25" s="129">
        <f>逆行列係数!V25/逆行列係数!$X$25</f>
        <v>1.0875036756826802E-3</v>
      </c>
      <c r="W25" s="129">
        <f>逆行列係数!W25/逆行列係数!$X$25</f>
        <v>8.0142342369282757E-4</v>
      </c>
      <c r="X25" s="129">
        <f>逆行列係数!X25/逆行列係数!$X$25</f>
        <v>1</v>
      </c>
      <c r="Y25" s="129">
        <f>逆行列係数!Y25/逆行列係数!$X$25</f>
        <v>9.3479463524767867E-3</v>
      </c>
      <c r="Z25" s="129">
        <f>逆行列係数!Z25/逆行列係数!$X$25</f>
        <v>2.7152704056458486E-3</v>
      </c>
      <c r="AA25" s="129">
        <f>逆行列係数!AA25/逆行列係数!$X$25</f>
        <v>1.5968660755670519E-3</v>
      </c>
      <c r="AB25" s="129">
        <f>逆行列係数!AB25/逆行列係数!$X$25</f>
        <v>4.4556750048593775E-4</v>
      </c>
      <c r="AC25" s="129">
        <f>逆行列係数!AC25/逆行列係数!$X$25</f>
        <v>3.1000333926426539E-3</v>
      </c>
      <c r="AD25" s="129">
        <f>逆行列係数!AD25/逆行列係数!$X$25</f>
        <v>3.896472839819979E-3</v>
      </c>
      <c r="AE25" s="129">
        <f>逆行列係数!AE25/逆行列係数!$X$25</f>
        <v>4.3888897195516413E-3</v>
      </c>
      <c r="AF25" s="129">
        <f>逆行列係数!AF25/逆行列係数!$X$25</f>
        <v>9.327013651111677E-3</v>
      </c>
      <c r="AG25" s="129">
        <f>逆行列係数!AG25/逆行列係数!$X$25</f>
        <v>5.4265536300792949E-3</v>
      </c>
      <c r="AH25" s="129">
        <f>逆行列係数!AH25/逆行列係数!$X$25</f>
        <v>2.6215716471543987E-3</v>
      </c>
      <c r="AI25" s="129">
        <f>逆行列係数!AI25/逆行列係数!$X$25</f>
        <v>1.0685645649237702E-3</v>
      </c>
      <c r="AJ25" s="129">
        <f>逆行列係数!AJ25/逆行列係数!$X$25</f>
        <v>1.006464217540607E-2</v>
      </c>
      <c r="AK25" s="129">
        <f>逆行列係数!AK25/逆行列係数!$X$25</f>
        <v>6.1003872549752548E-4</v>
      </c>
      <c r="AL25" s="130">
        <f>逆行列係数!AL25/逆行列係数!$X$25</f>
        <v>2.968456412633384E-3</v>
      </c>
    </row>
    <row r="26" spans="1:38">
      <c r="A26" s="65">
        <v>48</v>
      </c>
      <c r="B26" s="25" t="s">
        <v>57</v>
      </c>
      <c r="C26" s="128">
        <f>逆行列係数!C26/逆行列係数!$Y$26</f>
        <v>5.7460754304809812E-4</v>
      </c>
      <c r="D26" s="129">
        <f>逆行列係数!D26/逆行列係数!$Y$26</f>
        <v>4.0072630393441281E-4</v>
      </c>
      <c r="E26" s="129">
        <f>逆行列係数!E26/逆行列係数!$Y$26</f>
        <v>2.8280684292628132E-4</v>
      </c>
      <c r="F26" s="129">
        <f>逆行列係数!F26/逆行列係数!$Y$26</f>
        <v>2.0396069484542056E-3</v>
      </c>
      <c r="G26" s="129">
        <f>逆行列係数!G26/逆行列係数!$Y$26</f>
        <v>7.2450516297368898E-4</v>
      </c>
      <c r="H26" s="129">
        <f>逆行列係数!H26/逆行列係数!$Y$26</f>
        <v>4.2670855805484857E-4</v>
      </c>
      <c r="I26" s="129">
        <f>逆行列係数!I26/逆行列係数!$Y$26</f>
        <v>2.0905721392289068E-3</v>
      </c>
      <c r="J26" s="129">
        <f>逆行列係数!J26/逆行列係数!$Y$26</f>
        <v>1.4679973578046194E-3</v>
      </c>
      <c r="K26" s="129">
        <f>逆行列係数!K26/逆行列係数!$Y$26</f>
        <v>8.9938571955354503E-5</v>
      </c>
      <c r="L26" s="129">
        <f>逆行列係数!L26/逆行列係数!$Y$26</f>
        <v>2.051598758048253E-3</v>
      </c>
      <c r="M26" s="129">
        <f>逆行列係数!M26/逆行列係数!$Y$26</f>
        <v>5.5062392386000356E-4</v>
      </c>
      <c r="N26" s="129">
        <f>逆行列係数!N26/逆行列係数!$Y$26</f>
        <v>2.8380616039245198E-4</v>
      </c>
      <c r="O26" s="129">
        <f>逆行列係数!O26/逆行列係数!$Y$26</f>
        <v>3.8173927207717131E-4</v>
      </c>
      <c r="P26" s="129">
        <f>逆行列係数!P26/逆行列係数!$Y$26</f>
        <v>3.4176657343034712E-4</v>
      </c>
      <c r="Q26" s="129">
        <f>逆行列係数!Q26/逆行列係数!$Y$26</f>
        <v>8.2343759212457886E-4</v>
      </c>
      <c r="R26" s="129">
        <f>逆行列係数!R26/逆行列係数!$Y$26</f>
        <v>4.1571606592697184E-4</v>
      </c>
      <c r="S26" s="129">
        <f>逆行列係数!S26/逆行列係数!$Y$26</f>
        <v>2.1984984255753323E-4</v>
      </c>
      <c r="T26" s="129">
        <f>逆行列係数!T26/逆行列係数!$Y$26</f>
        <v>4.8366965362657305E-4</v>
      </c>
      <c r="U26" s="129">
        <f>逆行列係数!U26/逆行列係数!$Y$26</f>
        <v>4.626839868369903E-4</v>
      </c>
      <c r="V26" s="129">
        <f>逆行列係数!V26/逆行列係数!$Y$26</f>
        <v>1.891707963460956E-3</v>
      </c>
      <c r="W26" s="129">
        <f>逆行列係数!W26/逆行列係数!$Y$26</f>
        <v>5.603173032818585E-3</v>
      </c>
      <c r="X26" s="129">
        <f>逆行列係数!X26/逆行列係数!$Y$26</f>
        <v>1.6968410575576881E-3</v>
      </c>
      <c r="Y26" s="129">
        <f>逆行列係数!Y26/逆行列係数!$Y$26</f>
        <v>1</v>
      </c>
      <c r="Z26" s="129">
        <f>逆行列係数!Z26/逆行列係数!$Y$26</f>
        <v>1.3300915474730758E-3</v>
      </c>
      <c r="AA26" s="129">
        <f>逆行列係数!AA26/逆行列係数!$Y$26</f>
        <v>2.3254117437789992E-3</v>
      </c>
      <c r="AB26" s="129">
        <f>逆行列係数!AB26/逆行列係数!$Y$26</f>
        <v>2.1185530282816835E-4</v>
      </c>
      <c r="AC26" s="129">
        <f>逆行列係数!AC26/逆行列係数!$Y$26</f>
        <v>1.8597298045434968E-3</v>
      </c>
      <c r="AD26" s="129">
        <f>逆行列係数!AD26/逆行列係数!$Y$26</f>
        <v>4.352027565172987E-3</v>
      </c>
      <c r="AE26" s="129">
        <f>逆行列係数!AE26/逆行列係数!$Y$26</f>
        <v>1.7490054292917938E-2</v>
      </c>
      <c r="AF26" s="129">
        <f>逆行列係数!AF26/逆行列係数!$Y$26</f>
        <v>4.0772152619760705E-3</v>
      </c>
      <c r="AG26" s="129">
        <f>逆行列係数!AG26/逆行列係数!$Y$26</f>
        <v>2.6861653490665876E-3</v>
      </c>
      <c r="AH26" s="129">
        <f>逆行列係数!AH26/逆行列係数!$Y$26</f>
        <v>4.3670173271655459E-4</v>
      </c>
      <c r="AI26" s="129">
        <f>逆行列係数!AI26/逆行列係数!$Y$26</f>
        <v>5.6061709852170969E-4</v>
      </c>
      <c r="AJ26" s="129">
        <f>逆行列係数!AJ26/逆行列係数!$Y$26</f>
        <v>1.4192306654554938E-2</v>
      </c>
      <c r="AK26" s="129">
        <f>逆行列係数!AK26/逆行列係数!$Y$26</f>
        <v>3.2277954157310557E-4</v>
      </c>
      <c r="AL26" s="130">
        <f>逆行列係数!AL26/逆行列係数!$Y$26</f>
        <v>1.4857852087024562E-2</v>
      </c>
    </row>
    <row r="27" spans="1:38">
      <c r="A27" s="65">
        <v>51</v>
      </c>
      <c r="B27" s="25" t="s">
        <v>21</v>
      </c>
      <c r="C27" s="128">
        <f>逆行列係数!C27/逆行列係数!$Z$27</f>
        <v>3.3814115783332849E-2</v>
      </c>
      <c r="D27" s="129">
        <f>逆行列係数!D27/逆行列係数!$Z$27</f>
        <v>1.3346160382505785E-2</v>
      </c>
      <c r="E27" s="129">
        <f>逆行列係数!E27/逆行列係数!$Z$27</f>
        <v>3.5282004597463536E-2</v>
      </c>
      <c r="F27" s="129">
        <f>逆行列係数!F27/逆行列係数!$Z$27</f>
        <v>1.0902329242392469E-2</v>
      </c>
      <c r="G27" s="129">
        <f>逆行列係数!G27/逆行列係数!$Z$27</f>
        <v>3.0374465691453148E-2</v>
      </c>
      <c r="H27" s="129">
        <f>逆行列係数!H27/逆行列係数!$Z$27</f>
        <v>3.3360928715463117E-2</v>
      </c>
      <c r="I27" s="129">
        <f>逆行列係数!I27/逆行列係数!$Z$27</f>
        <v>3.4195746998381051E-2</v>
      </c>
      <c r="J27" s="129">
        <f>逆行列係数!J27/逆行列係数!$Z$27</f>
        <v>1.1405207874721603E-2</v>
      </c>
      <c r="K27" s="129">
        <f>逆行列係数!K27/逆行列係数!$Z$27</f>
        <v>4.7763531758375759E-3</v>
      </c>
      <c r="L27" s="129">
        <f>逆行列係数!L27/逆行列係数!$Z$27</f>
        <v>1.4534782604374647E-2</v>
      </c>
      <c r="M27" s="129">
        <f>逆行列係数!M27/逆行列係数!$Z$27</f>
        <v>7.2281349662643964E-3</v>
      </c>
      <c r="N27" s="129">
        <f>逆行列係数!N27/逆行列係数!$Z$27</f>
        <v>6.75705893518928E-3</v>
      </c>
      <c r="O27" s="129">
        <f>逆行列係数!O27/逆行列係数!$Z$27</f>
        <v>2.221809230108715E-2</v>
      </c>
      <c r="P27" s="129">
        <f>逆行列係数!P27/逆行列係数!$Z$27</f>
        <v>2.3583616492431476E-2</v>
      </c>
      <c r="Q27" s="129">
        <f>逆行列係数!Q27/逆行列係数!$Z$27</f>
        <v>1.963114945533076E-2</v>
      </c>
      <c r="R27" s="129">
        <f>逆行列係数!R27/逆行列係数!$Z$27</f>
        <v>2.3891704192079758E-2</v>
      </c>
      <c r="S27" s="129">
        <f>逆行列係数!S27/逆行列係数!$Z$27</f>
        <v>2.0212540759505744E-2</v>
      </c>
      <c r="T27" s="129">
        <f>逆行列係数!T27/逆行列係数!$Z$27</f>
        <v>1.9803082268360285E-2</v>
      </c>
      <c r="U27" s="129">
        <f>逆行列係数!U27/逆行列係数!$Z$27</f>
        <v>2.2707057295367653E-2</v>
      </c>
      <c r="V27" s="129">
        <f>逆行列係数!V27/逆行列係数!$Z$27</f>
        <v>2.4838825410675933E-2</v>
      </c>
      <c r="W27" s="129">
        <f>逆行列係数!W27/逆行列係数!$Z$27</f>
        <v>9.3092176858240901E-3</v>
      </c>
      <c r="X27" s="129">
        <f>逆行列係数!X27/逆行列係数!$Z$27</f>
        <v>1.1305824745802802E-2</v>
      </c>
      <c r="Y27" s="129">
        <f>逆行列係数!Y27/逆行列係数!$Z$27</f>
        <v>8.290540614406379E-3</v>
      </c>
      <c r="Z27" s="129">
        <f>逆行列係数!Z27/逆行列係数!$Z$27</f>
        <v>1</v>
      </c>
      <c r="AA27" s="129">
        <f>逆行列係数!AA27/逆行列係数!$Z$27</f>
        <v>4.1094923807924212E-3</v>
      </c>
      <c r="AB27" s="129">
        <f>逆行列係数!AB27/逆行列係数!$Z$27</f>
        <v>1.2780670378957808E-3</v>
      </c>
      <c r="AC27" s="129">
        <f>逆行列係数!AC27/逆行列係数!$Z$27</f>
        <v>1.3910656554764577E-2</v>
      </c>
      <c r="AD27" s="129">
        <f>逆行列係数!AD27/逆行列係数!$Z$27</f>
        <v>6.7968121867567994E-3</v>
      </c>
      <c r="AE27" s="129">
        <f>逆行列係数!AE27/逆行列係数!$Z$27</f>
        <v>5.9282036400064792E-3</v>
      </c>
      <c r="AF27" s="129">
        <f>逆行列係数!AF27/逆行列係数!$Z$27</f>
        <v>6.3485942753330072E-3</v>
      </c>
      <c r="AG27" s="129">
        <f>逆行列係数!AG27/逆行列係数!$Z$27</f>
        <v>2.2716001776970342E-2</v>
      </c>
      <c r="AH27" s="129">
        <f>逆行列係数!AH27/逆行列係数!$Z$27</f>
        <v>1.8391841837713314E-2</v>
      </c>
      <c r="AI27" s="129">
        <f>逆行列係数!AI27/逆行列係数!$Z$27</f>
        <v>1.0186770714177102E-2</v>
      </c>
      <c r="AJ27" s="129">
        <f>逆行列係数!AJ27/逆行列係数!$Z$27</f>
        <v>3.3113464724455303E-2</v>
      </c>
      <c r="AK27" s="129">
        <f>逆行列係数!AK27/逆行列係数!$Z$27</f>
        <v>9.9004479197620357E-2</v>
      </c>
      <c r="AL27" s="130">
        <f>逆行列係数!AL27/逆行列係数!$Z$27</f>
        <v>7.3742281657750344E-3</v>
      </c>
    </row>
    <row r="28" spans="1:38">
      <c r="A28" s="66">
        <v>53</v>
      </c>
      <c r="B28" s="26" t="s">
        <v>22</v>
      </c>
      <c r="C28" s="131">
        <f>逆行列係数!C28/逆行列係数!$AA$28</f>
        <v>6.7102882073130461E-3</v>
      </c>
      <c r="D28" s="132">
        <f>逆行列係数!D28/逆行列係数!$AA$28</f>
        <v>6.8425819883465595E-3</v>
      </c>
      <c r="E28" s="132">
        <f>逆行列係数!E28/逆行列係数!$AA$28</f>
        <v>9.5319117706701793E-3</v>
      </c>
      <c r="F28" s="132">
        <f>逆行列係数!F28/逆行列係数!$AA$28</f>
        <v>2.9261066809325068E-2</v>
      </c>
      <c r="G28" s="132">
        <f>逆行列係数!G28/逆行列係数!$AA$28</f>
        <v>1.2426924584819627E-2</v>
      </c>
      <c r="H28" s="132">
        <f>逆行列係数!H28/逆行列係数!$AA$28</f>
        <v>1.3390641325487122E-2</v>
      </c>
      <c r="I28" s="132">
        <f>逆行列係数!I28/逆行列係数!$AA$28</f>
        <v>1.0475349902566114E-2</v>
      </c>
      <c r="J28" s="132">
        <f>逆行列係数!J28/逆行列係数!$AA$28</f>
        <v>8.3596150540666339E-3</v>
      </c>
      <c r="K28" s="132">
        <f>逆行列係数!K28/逆行列係数!$AA$28</f>
        <v>3.3227948944257002E-3</v>
      </c>
      <c r="L28" s="132">
        <f>逆行列係数!L28/逆行列係数!$AA$28</f>
        <v>1.0813326715425455E-2</v>
      </c>
      <c r="M28" s="132">
        <f>逆行列係数!M28/逆行列係数!$AA$28</f>
        <v>6.1521436420767612E-3</v>
      </c>
      <c r="N28" s="132">
        <f>逆行列係数!N28/逆行列係数!$AA$28</f>
        <v>6.0449567099985129E-3</v>
      </c>
      <c r="O28" s="132">
        <f>逆行列係数!O28/逆行列係数!$AA$28</f>
        <v>1.2368985702615168E-2</v>
      </c>
      <c r="P28" s="132">
        <f>逆行列係数!P28/逆行列係数!$AA$28</f>
        <v>6.7576049611133534E-3</v>
      </c>
      <c r="Q28" s="132">
        <f>逆行列係数!Q28/逆行列係数!$AA$28</f>
        <v>5.784231740078449E-3</v>
      </c>
      <c r="R28" s="132">
        <f>逆行列係数!R28/逆行列係数!$AA$28</f>
        <v>5.3284458667367087E-3</v>
      </c>
      <c r="S28" s="132">
        <f>逆行列係数!S28/逆行列係数!$AA$28</f>
        <v>4.818583703337472E-3</v>
      </c>
      <c r="T28" s="132">
        <f>逆行列係数!T28/逆行列係数!$AA$28</f>
        <v>6.4534258295399459E-3</v>
      </c>
      <c r="U28" s="132">
        <f>逆行列係数!U28/逆行列係数!$AA$28</f>
        <v>6.9449406802411023E-3</v>
      </c>
      <c r="V28" s="132">
        <f>逆行列係数!V28/逆行列係数!$AA$28</f>
        <v>1.2340981909549679E-2</v>
      </c>
      <c r="W28" s="132">
        <f>逆行列係数!W28/逆行列係数!$AA$28</f>
        <v>1.5446505995708661E-2</v>
      </c>
      <c r="X28" s="132">
        <f>逆行列係数!X28/逆行列係数!$AA$28</f>
        <v>2.2775774594572671E-2</v>
      </c>
      <c r="Y28" s="132">
        <f>逆行列係数!Y28/逆行列係数!$AA$28</f>
        <v>2.2963110313700422E-2</v>
      </c>
      <c r="Z28" s="132">
        <f>逆行列係数!Z28/逆行列係数!$AA$28</f>
        <v>1.536635720865916E-2</v>
      </c>
      <c r="AA28" s="132">
        <f>逆行列係数!AA28/逆行列係数!$AA$28</f>
        <v>1</v>
      </c>
      <c r="AB28" s="132">
        <f>逆行列係数!AB28/逆行列係数!$AA$28</f>
        <v>5.7796931943057669E-2</v>
      </c>
      <c r="AC28" s="132">
        <f>逆行列係数!AC28/逆行列係数!$AA$28</f>
        <v>2.3361922952874443E-2</v>
      </c>
      <c r="AD28" s="132">
        <f>逆行列係数!AD28/逆行列係数!$AA$28</f>
        <v>8.3905157912423454E-3</v>
      </c>
      <c r="AE28" s="132">
        <f>逆行列係数!AE28/逆行列係数!$AA$28</f>
        <v>1.7625973614633042E-2</v>
      </c>
      <c r="AF28" s="132">
        <f>逆行列係数!AF28/逆行列係数!$AA$28</f>
        <v>9.1726907010025362E-3</v>
      </c>
      <c r="AG28" s="132">
        <f>逆行列係数!AG28/逆行列係数!$AA$28</f>
        <v>8.9505916525521104E-3</v>
      </c>
      <c r="AH28" s="132">
        <f>逆行列係数!AH28/逆行列係数!$AA$28</f>
        <v>2.1591890101528236E-2</v>
      </c>
      <c r="AI28" s="132">
        <f>逆行列係数!AI28/逆行列係数!$AA$28</f>
        <v>9.647789535079096E-3</v>
      </c>
      <c r="AJ28" s="132">
        <f>逆行列係数!AJ28/逆行列係数!$AA$28</f>
        <v>1.0220418820866495E-2</v>
      </c>
      <c r="AK28" s="132">
        <f>逆行列係数!AK28/逆行列係数!$AA$28</f>
        <v>3.0244096510727383E-3</v>
      </c>
      <c r="AL28" s="133">
        <f>逆行列係数!AL28/逆行列係数!$AA$28</f>
        <v>9.7868428523697967E-3</v>
      </c>
    </row>
    <row r="29" spans="1:38">
      <c r="A29" s="65">
        <v>55</v>
      </c>
      <c r="B29" s="25" t="s">
        <v>23</v>
      </c>
      <c r="C29" s="128">
        <f>逆行列係数!C29/逆行列係数!$AB$29</f>
        <v>2.7412093845765829E-3</v>
      </c>
      <c r="D29" s="129">
        <f>逆行列係数!D29/逆行列係数!$AB$29</f>
        <v>2.3156646239868967E-3</v>
      </c>
      <c r="E29" s="129">
        <f>逆行列係数!E29/逆行列係数!$AB$29</f>
        <v>2.3633801692246421E-3</v>
      </c>
      <c r="F29" s="129">
        <f>逆行列係数!F29/逆行列係数!$AB$29</f>
        <v>5.9858664607432529E-3</v>
      </c>
      <c r="G29" s="129">
        <f>逆行列係数!G29/逆行列係数!$AB$29</f>
        <v>3.1755182249038143E-3</v>
      </c>
      <c r="H29" s="129">
        <f>逆行列係数!H29/逆行列係数!$AB$29</f>
        <v>3.5114746148430403E-3</v>
      </c>
      <c r="I29" s="129">
        <f>逆行列係数!I29/逆行列係数!$AB$29</f>
        <v>3.0761919878783042E-3</v>
      </c>
      <c r="J29" s="129">
        <f>逆行列係数!J29/逆行列係数!$AB$29</f>
        <v>2.4149908610124073E-3</v>
      </c>
      <c r="K29" s="129">
        <f>逆行列係数!K29/逆行列係数!$AB$29</f>
        <v>6.3296131437825187E-4</v>
      </c>
      <c r="L29" s="129">
        <f>逆行列係数!L29/逆行列係数!$AB$29</f>
        <v>3.1716230783537945E-3</v>
      </c>
      <c r="M29" s="129">
        <f>逆行列係数!M29/逆行列係数!$AB$29</f>
        <v>1.7304188548463901E-3</v>
      </c>
      <c r="N29" s="129">
        <f>逆行列係数!N29/逆行列係数!$AB$29</f>
        <v>1.0760342344430284E-3</v>
      </c>
      <c r="O29" s="129">
        <f>逆行列係数!O29/逆行列係数!$AB$29</f>
        <v>4.9098322263002245E-3</v>
      </c>
      <c r="P29" s="129">
        <f>逆行列係数!P29/逆行列係数!$AB$29</f>
        <v>3.1511735589661895E-3</v>
      </c>
      <c r="Q29" s="129">
        <f>逆行列係数!Q29/逆行列係数!$AB$29</f>
        <v>2.039109218935476E-3</v>
      </c>
      <c r="R29" s="129">
        <f>逆行列係数!R29/逆行列係数!$AB$29</f>
        <v>2.3984364881748221E-3</v>
      </c>
      <c r="S29" s="129">
        <f>逆行列係数!S29/逆行列係数!$AB$29</f>
        <v>3.4287027506551149E-3</v>
      </c>
      <c r="T29" s="129">
        <f>逆行列係数!T29/逆行列係数!$AB$29</f>
        <v>1.8667489840970906E-3</v>
      </c>
      <c r="U29" s="129">
        <f>逆行列係数!U29/逆行列係数!$AB$29</f>
        <v>4.1892301145465228E-3</v>
      </c>
      <c r="V29" s="129">
        <f>逆行列係数!V29/逆行列係数!$AB$29</f>
        <v>4.3547738429223735E-3</v>
      </c>
      <c r="W29" s="129">
        <f>逆行列係数!W29/逆行列係数!$AB$29</f>
        <v>4.3148485907846682E-3</v>
      </c>
      <c r="X29" s="129">
        <f>逆行列係数!X29/逆行列係数!$AB$29</f>
        <v>3.0440570288406388E-3</v>
      </c>
      <c r="Y29" s="129">
        <f>逆行列係数!Y29/逆行列係数!$AB$29</f>
        <v>3.325481367079585E-3</v>
      </c>
      <c r="Z29" s="129">
        <f>逆行列係数!Z29/逆行列係数!$AB$29</f>
        <v>1.9209888998061194E-2</v>
      </c>
      <c r="AA29" s="129">
        <f>逆行列係数!AA29/逆行列係数!$AB$29</f>
        <v>1.2748814658215498E-2</v>
      </c>
      <c r="AB29" s="129">
        <f>逆行列係数!AB29/逆行列係数!$AB$29</f>
        <v>1</v>
      </c>
      <c r="AC29" s="129">
        <f>逆行列係数!AC29/逆行列係数!$AB$29</f>
        <v>2.3492602629808196E-2</v>
      </c>
      <c r="AD29" s="129">
        <f>逆行列係数!AD29/逆行列係数!$AB$29</f>
        <v>1.1699072662985106E-2</v>
      </c>
      <c r="AE29" s="129">
        <f>逆行列係数!AE29/逆行列係数!$AB$29</f>
        <v>2.2095218804988517E-3</v>
      </c>
      <c r="AF29" s="129">
        <f>逆行列係数!AF29/逆行列係数!$AB$29</f>
        <v>2.7791870634392784E-3</v>
      </c>
      <c r="AG29" s="129">
        <f>逆行列係数!AG29/逆行列係数!$AB$29</f>
        <v>1.0605510269066986E-2</v>
      </c>
      <c r="AH29" s="129">
        <f>逆行列係数!AH29/逆行列係数!$AB$29</f>
        <v>1.4462679140224304E-2</v>
      </c>
      <c r="AI29" s="129">
        <f>逆行列係数!AI29/逆行列係数!$AB$29</f>
        <v>6.7103637190469752E-3</v>
      </c>
      <c r="AJ29" s="129">
        <f>逆行列係数!AJ29/逆行列係数!$AB$29</f>
        <v>1.0501315098853952E-2</v>
      </c>
      <c r="AK29" s="129">
        <f>逆行列係数!AK29/逆行列係数!$AB$29</f>
        <v>2.7967152229143684E-3</v>
      </c>
      <c r="AL29" s="130">
        <f>逆行列係数!AL29/逆行列係数!$AB$29</f>
        <v>2.138532834624737E-2</v>
      </c>
    </row>
    <row r="30" spans="1:38">
      <c r="A30" s="65">
        <v>57</v>
      </c>
      <c r="B30" s="25" t="s">
        <v>64</v>
      </c>
      <c r="C30" s="128">
        <f>逆行列係数!C30/逆行列係数!$AC$30</f>
        <v>3.2563844393592681E-2</v>
      </c>
      <c r="D30" s="129">
        <f>逆行列係数!D30/逆行列係数!$AC$30</f>
        <v>4.0600457665903887E-2</v>
      </c>
      <c r="E30" s="129">
        <f>逆行列係数!E30/逆行列係数!$AC$30</f>
        <v>2.469107551487414E-2</v>
      </c>
      <c r="F30" s="129">
        <f>逆行列係数!F30/逆行列係数!$AC$30</f>
        <v>0.10929519450800915</v>
      </c>
      <c r="G30" s="129">
        <f>逆行列係数!G30/逆行列係数!$AC$30</f>
        <v>2.1621967963386727E-2</v>
      </c>
      <c r="H30" s="129">
        <f>逆行列係数!H30/逆行列係数!$AC$30</f>
        <v>1.4186727688787185E-2</v>
      </c>
      <c r="I30" s="129">
        <f>逆行列係数!I30/逆行列係数!$AC$30</f>
        <v>2.7125858123569796E-2</v>
      </c>
      <c r="J30" s="129">
        <f>逆行列係数!J30/逆行列係数!$AC$30</f>
        <v>1.3263157894736841E-2</v>
      </c>
      <c r="K30" s="129">
        <f>逆行列係数!K30/逆行列係数!$AC$30</f>
        <v>1.0461327231121281E-2</v>
      </c>
      <c r="L30" s="129">
        <f>逆行列係数!L30/逆行列係数!$AC$30</f>
        <v>3.2408237986270023E-2</v>
      </c>
      <c r="M30" s="129">
        <f>逆行列係数!M30/逆行列係数!$AC$30</f>
        <v>1.3676887871853546E-2</v>
      </c>
      <c r="N30" s="129">
        <f>逆行列係数!N30/逆行列係数!$AC$30</f>
        <v>2.1946910755148739E-2</v>
      </c>
      <c r="O30" s="129">
        <f>逆行列係数!O30/逆行列係数!$AC$30</f>
        <v>1.9761098398169336E-2</v>
      </c>
      <c r="P30" s="129">
        <f>逆行列係数!P30/逆行列係数!$AC$30</f>
        <v>1.5701601830663613E-2</v>
      </c>
      <c r="Q30" s="129">
        <f>逆行列係数!Q30/逆行列係数!$AC$30</f>
        <v>1.2604118993135011E-2</v>
      </c>
      <c r="R30" s="129">
        <f>逆行列係数!R30/逆行列係数!$AC$30</f>
        <v>1.3164302059496568E-2</v>
      </c>
      <c r="S30" s="129">
        <f>逆行列係数!S30/逆行列係数!$AC$30</f>
        <v>8.9217391304347825E-3</v>
      </c>
      <c r="T30" s="129">
        <f>逆行列係数!T30/逆行列係数!$AC$30</f>
        <v>1.2837528604118992E-2</v>
      </c>
      <c r="U30" s="129">
        <f>逆行列係数!U30/逆行列係数!$AC$30</f>
        <v>6.9754691075514866E-2</v>
      </c>
      <c r="V30" s="129">
        <f>逆行列係数!V30/逆行列係数!$AC$30</f>
        <v>2.4544622425629287E-2</v>
      </c>
      <c r="W30" s="129">
        <f>逆行列係数!W30/逆行列係数!$AC$30</f>
        <v>2.0340503432494276E-2</v>
      </c>
      <c r="X30" s="129">
        <f>逆行列係数!X30/逆行列係数!$AC$30</f>
        <v>1.5204576659038902E-2</v>
      </c>
      <c r="Y30" s="129">
        <f>逆行列係数!Y30/逆行列係数!$AC$30</f>
        <v>3.2242562929061781E-2</v>
      </c>
      <c r="Z30" s="129">
        <f>逆行列係数!Z30/逆行列係数!$AC$30</f>
        <v>2.6729519450800914E-2</v>
      </c>
      <c r="AA30" s="129">
        <f>逆行列係数!AA30/逆行列係数!$AC$30</f>
        <v>1.9364759725400457E-2</v>
      </c>
      <c r="AB30" s="129">
        <f>逆行列係数!AB30/逆行列係数!$AC$30</f>
        <v>2.8302059496567505E-3</v>
      </c>
      <c r="AC30" s="129">
        <f>逆行列係数!AC30/逆行列係数!$AC$30</f>
        <v>1</v>
      </c>
      <c r="AD30" s="129">
        <f>逆行列係数!AD30/逆行列係数!$AC$30</f>
        <v>1.5999084668192221E-2</v>
      </c>
      <c r="AE30" s="129">
        <f>逆行列係数!AE30/逆行列係数!$AC$30</f>
        <v>1.8634324942791762E-2</v>
      </c>
      <c r="AF30" s="129">
        <f>逆行列係数!AF30/逆行列係数!$AC$30</f>
        <v>1.3420594965675057E-2</v>
      </c>
      <c r="AG30" s="129">
        <f>逆行列係数!AG30/逆行列係数!$AC$30</f>
        <v>1.0018306636155607E-2</v>
      </c>
      <c r="AH30" s="129">
        <f>逆行列係数!AH30/逆行列係数!$AC$30</f>
        <v>2.1335469107551488E-2</v>
      </c>
      <c r="AI30" s="129">
        <f>逆行列係数!AI30/逆行列係数!$AC$30</f>
        <v>1.0634324942791762E-2</v>
      </c>
      <c r="AJ30" s="129">
        <f>逆行列係数!AJ30/逆行列係数!$AC$30</f>
        <v>2.6267276887871852E-2</v>
      </c>
      <c r="AK30" s="129">
        <f>逆行列係数!AK30/逆行列係数!$AC$30</f>
        <v>3.1166132723112128E-2</v>
      </c>
      <c r="AL30" s="130">
        <f>逆行列係数!AL30/逆行列係数!$AC$30</f>
        <v>5.0601372997711669E-2</v>
      </c>
    </row>
    <row r="31" spans="1:38">
      <c r="A31" s="65">
        <v>59</v>
      </c>
      <c r="B31" s="25" t="s">
        <v>25</v>
      </c>
      <c r="C31" s="128">
        <f>逆行列係数!C31/逆行列係数!$AD$31</f>
        <v>4.694483871252127E-3</v>
      </c>
      <c r="D31" s="129">
        <f>逆行列係数!D31/逆行列係数!$AD$31</f>
        <v>3.1190767955849813E-3</v>
      </c>
      <c r="E31" s="129">
        <f>逆行列係数!E31/逆行列係数!$AD$31</f>
        <v>5.4641147481728986E-3</v>
      </c>
      <c r="F31" s="129">
        <f>逆行列係数!F31/逆行列係数!$AD$31</f>
        <v>9.2999268277631341E-3</v>
      </c>
      <c r="G31" s="129">
        <f>逆行列係数!G31/逆行列係数!$AD$31</f>
        <v>6.0512558295351369E-3</v>
      </c>
      <c r="H31" s="129">
        <f>逆行列係数!H31/逆行列係数!$AD$31</f>
        <v>6.0618349481182396E-3</v>
      </c>
      <c r="I31" s="129">
        <f>逆行列係数!I31/逆行列係数!$AD$31</f>
        <v>5.9957154569738429E-3</v>
      </c>
      <c r="J31" s="129">
        <f>逆行列係数!J31/逆行列係数!$AD$31</f>
        <v>5.1599650889086754E-3</v>
      </c>
      <c r="K31" s="129">
        <f>逆行列係数!K31/逆行列係数!$AD$31</f>
        <v>9.0098826599430484E-4</v>
      </c>
      <c r="L31" s="129">
        <f>逆行列係数!L31/逆行列係数!$AD$31</f>
        <v>6.6348705380363396E-3</v>
      </c>
      <c r="M31" s="129">
        <f>逆行列係数!M31/逆行列係数!$AD$31</f>
        <v>3.2354470999991186E-3</v>
      </c>
      <c r="N31" s="129">
        <f>逆行列係数!N31/逆行列係数!$AD$31</f>
        <v>2.4402500198358475E-3</v>
      </c>
      <c r="O31" s="129">
        <f>逆行列係数!O31/逆行列係数!$AD$31</f>
        <v>5.8625948814697926E-3</v>
      </c>
      <c r="P31" s="129">
        <f>逆行列係数!P31/逆行列係数!$AD$31</f>
        <v>5.9710308469466027E-3</v>
      </c>
      <c r="Q31" s="129">
        <f>逆行列係数!Q31/逆行列係数!$AD$31</f>
        <v>7.5252796854475418E-3</v>
      </c>
      <c r="R31" s="129">
        <f>逆行列係数!R31/逆行列係数!$AD$31</f>
        <v>1.0925584716700021E-2</v>
      </c>
      <c r="S31" s="129">
        <f>逆行列係数!S31/逆行列係数!$AD$31</f>
        <v>8.768326118962189E-3</v>
      </c>
      <c r="T31" s="129">
        <f>逆行列係数!T31/逆行列係数!$AD$31</f>
        <v>3.912510689317735E-3</v>
      </c>
      <c r="U31" s="129">
        <f>逆行列係数!U31/逆行列係数!$AD$31</f>
        <v>6.1905475575459975E-3</v>
      </c>
      <c r="V31" s="129">
        <f>逆行列係数!V31/逆行列係数!$AD$31</f>
        <v>8.8044714407877912E-3</v>
      </c>
      <c r="W31" s="129">
        <f>逆行列係数!W31/逆行列係数!$AD$31</f>
        <v>8.6731140517142587E-3</v>
      </c>
      <c r="X31" s="129">
        <f>逆行列係数!X31/逆行列係数!$AD$31</f>
        <v>3.0764958432879901E-2</v>
      </c>
      <c r="Y31" s="129">
        <f>逆行列係数!Y31/逆行列係数!$AD$31</f>
        <v>9.6719591646022701E-3</v>
      </c>
      <c r="Z31" s="129">
        <f>逆行列係数!Z31/逆行列係数!$AD$31</f>
        <v>2.5050471211573555E-2</v>
      </c>
      <c r="AA31" s="129">
        <f>逆行列係数!AA31/逆行列係数!$AD$31</f>
        <v>3.8217065881460975E-2</v>
      </c>
      <c r="AB31" s="129">
        <f>逆行列係数!AB31/逆行列係数!$AD$31</f>
        <v>4.8417099382003165E-3</v>
      </c>
      <c r="AC31" s="129">
        <f>逆行列係数!AC31/逆行列係数!$AD$31</f>
        <v>1.1410460985092259E-2</v>
      </c>
      <c r="AD31" s="129">
        <f>逆行列係数!AD31/逆行列係数!$AD$31</f>
        <v>1</v>
      </c>
      <c r="AE31" s="129">
        <f>逆行列係数!AE31/逆行列係数!$AD$31</f>
        <v>2.0643386728495739E-2</v>
      </c>
      <c r="AF31" s="129">
        <f>逆行列係数!AF31/逆行列係数!$AD$31</f>
        <v>9.9910959085258884E-3</v>
      </c>
      <c r="AG31" s="129">
        <f>逆行列係数!AG31/逆行列係数!$AD$31</f>
        <v>1.0700778446809073E-2</v>
      </c>
      <c r="AH31" s="129">
        <f>逆行列係数!AH31/逆行列係数!$AD$31</f>
        <v>4.4072608017208706E-2</v>
      </c>
      <c r="AI31" s="129">
        <f>逆行列係数!AI31/逆行列係数!$AD$31</f>
        <v>3.4731246308328412E-2</v>
      </c>
      <c r="AJ31" s="129">
        <f>逆行列係数!AJ31/逆行列係数!$AD$31</f>
        <v>1.5694122418033869E-2</v>
      </c>
      <c r="AK31" s="129">
        <f>逆行列係数!AK31/逆行列係数!$AD$31</f>
        <v>3.3791467940862728E-3</v>
      </c>
      <c r="AL31" s="130">
        <f>逆行列係数!AL31/逆行列係数!$AD$31</f>
        <v>5.1050418315980645E-2</v>
      </c>
    </row>
    <row r="32" spans="1:38">
      <c r="A32" s="65">
        <v>61</v>
      </c>
      <c r="B32" s="25" t="s">
        <v>26</v>
      </c>
      <c r="C32" s="128">
        <f>逆行列係数!C32/逆行列係数!$AE$32</f>
        <v>1.0455566839659984E-3</v>
      </c>
      <c r="D32" s="129">
        <f>逆行列係数!D32/逆行列係数!$AE$32</f>
        <v>1.5993218875196918E-3</v>
      </c>
      <c r="E32" s="129">
        <f>逆行列係数!E32/逆行列係数!$AE$32</f>
        <v>1.4873693553933132E-3</v>
      </c>
      <c r="F32" s="129">
        <f>逆行列係数!F32/逆行列係数!$AE$32</f>
        <v>3.3905624015417462E-3</v>
      </c>
      <c r="G32" s="129">
        <f>逆行列係数!G32/逆行列係数!$AE$32</f>
        <v>1.6013210398790913E-3</v>
      </c>
      <c r="H32" s="129">
        <f>逆行列係数!H32/逆行列係数!$AE$32</f>
        <v>1.0525537172238969E-3</v>
      </c>
      <c r="I32" s="129">
        <f>逆行列係数!I32/逆行列係数!$AE$32</f>
        <v>1.1355185401389811E-3</v>
      </c>
      <c r="J32" s="129">
        <f>逆行列係数!J32/逆行列係数!$AE$32</f>
        <v>5.6176181299129172E-4</v>
      </c>
      <c r="K32" s="129">
        <f>逆行列係数!K32/逆行列係数!$AE$32</f>
        <v>9.795846561058111E-5</v>
      </c>
      <c r="L32" s="129">
        <f>逆行列係数!L32/逆行列係数!$AE$32</f>
        <v>1.473375288877516E-3</v>
      </c>
      <c r="M32" s="129">
        <f>逆行列係数!M32/逆行列係数!$AE$32</f>
        <v>8.2265119589294139E-4</v>
      </c>
      <c r="N32" s="129">
        <f>逆行列係数!N32/逆行列係数!$AE$32</f>
        <v>8.6663254779973298E-4</v>
      </c>
      <c r="O32" s="129">
        <f>逆行列係数!O32/逆行列係数!$AE$32</f>
        <v>1.2874541194533519E-3</v>
      </c>
      <c r="P32" s="129">
        <f>逆行列係数!P32/逆行列係数!$AE$32</f>
        <v>1.3374329284383422E-3</v>
      </c>
      <c r="Q32" s="129">
        <f>逆行列係数!Q32/逆行列係数!$AE$32</f>
        <v>2.5089362110465162E-4</v>
      </c>
      <c r="R32" s="129">
        <f>逆行列係数!R32/逆行列係数!$AE$32</f>
        <v>9.4559906599601777E-4</v>
      </c>
      <c r="S32" s="129">
        <f>逆行列係数!S32/逆行列係数!$AE$32</f>
        <v>5.0878427546720197E-4</v>
      </c>
      <c r="T32" s="129">
        <f>逆行列係数!T32/逆行列係数!$AE$32</f>
        <v>1.2894532718127514E-3</v>
      </c>
      <c r="U32" s="129">
        <f>逆行列係数!U32/逆行列係数!$AE$32</f>
        <v>8.1565416263504277E-4</v>
      </c>
      <c r="V32" s="129">
        <f>逆行列係数!V32/逆行列係数!$AE$32</f>
        <v>2.8457933836053516E-3</v>
      </c>
      <c r="W32" s="129">
        <f>逆行列係数!W32/逆行列係数!$AE$32</f>
        <v>7.4068594915755717E-4</v>
      </c>
      <c r="X32" s="129">
        <f>逆行列係数!X32/逆行列係数!$AE$32</f>
        <v>2.3809904600449409E-3</v>
      </c>
      <c r="Y32" s="129">
        <f>逆行列係数!Y32/逆行列係数!$AE$32</f>
        <v>4.3171695201234678E-3</v>
      </c>
      <c r="Z32" s="129">
        <f>逆行列係数!Z32/逆行列係数!$AE$32</f>
        <v>1.535349012018904E-3</v>
      </c>
      <c r="AA32" s="129">
        <f>逆行列係数!AA32/逆行列係数!$AE$32</f>
        <v>1.208487601257067E-3</v>
      </c>
      <c r="AB32" s="129">
        <f>逆行列係数!AB32/逆行列係数!$AE$32</f>
        <v>3.8683598154382542E-4</v>
      </c>
      <c r="AC32" s="129">
        <f>逆行列係数!AC32/逆行列係数!$AE$32</f>
        <v>1.9321807553597276E-3</v>
      </c>
      <c r="AD32" s="129">
        <f>逆行列係数!AD32/逆行列係数!$AE$32</f>
        <v>8.8862322375312872E-4</v>
      </c>
      <c r="AE32" s="129">
        <f>逆行列係数!AE32/逆行列係数!$AE$32</f>
        <v>1</v>
      </c>
      <c r="AF32" s="129">
        <f>逆行列係数!AF32/逆行列係数!$AE$32</f>
        <v>2.1550862434327844E-3</v>
      </c>
      <c r="AG32" s="129">
        <f>逆行列係数!AG32/逆行列係数!$AE$32</f>
        <v>1.0415583792471991E-3</v>
      </c>
      <c r="AH32" s="129">
        <f>逆行列係数!AH32/逆行列係数!$AE$32</f>
        <v>1.1405164210374801E-3</v>
      </c>
      <c r="AI32" s="129">
        <f>逆行列係数!AI32/逆行列係数!$AE$32</f>
        <v>1.0405588030674995E-3</v>
      </c>
      <c r="AJ32" s="129">
        <f>逆行列係数!AJ32/逆行列係数!$AE$32</f>
        <v>9.0961432352682468E-4</v>
      </c>
      <c r="AK32" s="129">
        <f>逆行列係数!AK32/逆行列係数!$AE$32</f>
        <v>3.8983471008292484E-4</v>
      </c>
      <c r="AL32" s="130">
        <f>逆行列係数!AL32/逆行列係数!$AE$32</f>
        <v>0.24691031002854791</v>
      </c>
    </row>
    <row r="33" spans="1:38">
      <c r="A33" s="66">
        <v>63</v>
      </c>
      <c r="B33" s="26" t="s">
        <v>27</v>
      </c>
      <c r="C33" s="131">
        <f>逆行列係数!C33/逆行列係数!$AF$33</f>
        <v>7.5995440273583589E-5</v>
      </c>
      <c r="D33" s="132">
        <f>逆行列係数!D33/逆行列係数!$AF$33</f>
        <v>2.0398776073435594E-4</v>
      </c>
      <c r="E33" s="132">
        <f>逆行列係数!E33/逆行列係数!$AF$33</f>
        <v>5.0996940183588986E-5</v>
      </c>
      <c r="F33" s="132">
        <f>逆行列係数!F33/逆行列係数!$AF$33</f>
        <v>7.3795572265664068E-4</v>
      </c>
      <c r="G33" s="132">
        <f>逆行列係数!G33/逆行列係数!$AF$33</f>
        <v>2.139871607703538E-4</v>
      </c>
      <c r="H33" s="132">
        <f>逆行列係数!H33/逆行列係数!$AF$33</f>
        <v>5.5996640201587907E-5</v>
      </c>
      <c r="I33" s="132">
        <f>逆行列係数!I33/逆行列係数!$AF$33</f>
        <v>1.6099034057956524E-4</v>
      </c>
      <c r="J33" s="132">
        <f>逆行列係数!J33/逆行列係数!$AF$33</f>
        <v>3.0098194108353502E-4</v>
      </c>
      <c r="K33" s="132">
        <f>逆行列係数!K33/逆行列係数!$AF$33</f>
        <v>1.6998980061196328E-5</v>
      </c>
      <c r="L33" s="132">
        <f>逆行列係数!L33/逆行列係数!$AF$33</f>
        <v>5.7396556206627597E-4</v>
      </c>
      <c r="M33" s="132">
        <f>逆行列係数!M33/逆行列係数!$AF$33</f>
        <v>5.6996580205187695E-5</v>
      </c>
      <c r="N33" s="132">
        <f>逆行列係数!N33/逆行列係数!$AF$33</f>
        <v>3.0998140111593304E-5</v>
      </c>
      <c r="O33" s="132">
        <f>逆行列係数!O33/逆行列係数!$AF$33</f>
        <v>4.4597324160550368E-4</v>
      </c>
      <c r="P33" s="132">
        <f>逆行列係数!P33/逆行列係数!$AF$33</f>
        <v>3.4797912125272487E-4</v>
      </c>
      <c r="Q33" s="132">
        <f>逆行列係数!Q33/逆行列係数!$AF$33</f>
        <v>7.6095434273943567E-4</v>
      </c>
      <c r="R33" s="132">
        <f>逆行列係数!R33/逆行列係数!$AF$33</f>
        <v>6.4696118232906031E-4</v>
      </c>
      <c r="S33" s="132">
        <f>逆行列係数!S33/逆行列係数!$AF$33</f>
        <v>2.9198248105113695E-4</v>
      </c>
      <c r="T33" s="132">
        <f>逆行列係数!T33/逆行列係数!$AF$33</f>
        <v>2.0598764074155552E-4</v>
      </c>
      <c r="U33" s="132">
        <f>逆行列係数!U33/逆行列係数!$AF$33</f>
        <v>1.4199148051116935E-4</v>
      </c>
      <c r="V33" s="132">
        <f>逆行列係数!V33/逆行列係数!$AF$33</f>
        <v>2.0098794072355661E-4</v>
      </c>
      <c r="W33" s="132">
        <f>逆行列係数!W33/逆行列係数!$AF$33</f>
        <v>4.2497450152990821E-4</v>
      </c>
      <c r="X33" s="132">
        <f>逆行列係数!X33/逆行列係数!$AF$33</f>
        <v>2.3498590084594924E-4</v>
      </c>
      <c r="Y33" s="132">
        <f>逆行列係数!Y33/逆行列係数!$AF$33</f>
        <v>1.749895006299622E-4</v>
      </c>
      <c r="Z33" s="132">
        <f>逆行列係数!Z33/逆行列係数!$AF$33</f>
        <v>2.6498410095394275E-4</v>
      </c>
      <c r="AA33" s="132">
        <f>逆行列係数!AA33/逆行列係数!$AF$33</f>
        <v>3.0598164110153393E-4</v>
      </c>
      <c r="AB33" s="132">
        <f>逆行列係数!AB33/逆行列係数!$AF$33</f>
        <v>3.3997960122392655E-5</v>
      </c>
      <c r="AC33" s="132">
        <f>逆行列係数!AC33/逆行列係数!$AF$33</f>
        <v>3.7097774133551992E-4</v>
      </c>
      <c r="AD33" s="132">
        <f>逆行列係数!AD33/逆行列係数!$AF$33</f>
        <v>3.3337999720016802E-3</v>
      </c>
      <c r="AE33" s="132">
        <f>逆行列係数!AE33/逆行列係数!$AF$33</f>
        <v>1.9098854068755875E-4</v>
      </c>
      <c r="AF33" s="132">
        <f>逆行列係数!AF33/逆行列係数!$AF$33</f>
        <v>1</v>
      </c>
      <c r="AG33" s="132">
        <f>逆行列係数!AG33/逆行列係数!$AF$33</f>
        <v>1.3699178049317041E-4</v>
      </c>
      <c r="AH33" s="132">
        <f>逆行列係数!AH33/逆行列係数!$AF$33</f>
        <v>1.7898926064436132E-4</v>
      </c>
      <c r="AI33" s="132">
        <f>逆行列係数!AI33/逆行列係数!$AF$33</f>
        <v>4.6997180169189848E-4</v>
      </c>
      <c r="AJ33" s="132">
        <f>逆行列係数!AJ33/逆行列係数!$AF$33</f>
        <v>3.7497750134991902E-4</v>
      </c>
      <c r="AK33" s="132">
        <f>逆行列係数!AK33/逆行列係数!$AF$33</f>
        <v>5.5996640201587907E-5</v>
      </c>
      <c r="AL33" s="133">
        <f>逆行列係数!AL33/逆行列係数!$AF$33</f>
        <v>3.4397936123832572E-4</v>
      </c>
    </row>
    <row r="34" spans="1:38">
      <c r="A34" s="65">
        <v>64</v>
      </c>
      <c r="B34" s="25" t="s">
        <v>60</v>
      </c>
      <c r="C34" s="128">
        <f>逆行列係数!C34/逆行列係数!$AG$34</f>
        <v>4.8303702133742105E-4</v>
      </c>
      <c r="D34" s="129">
        <f>逆行列係数!D34/逆行列係数!$AG$34</f>
        <v>1.5575479463533168E-4</v>
      </c>
      <c r="E34" s="129">
        <f>逆行列係数!E34/逆行列係数!$AG$34</f>
        <v>1.0547951282266133E-4</v>
      </c>
      <c r="F34" s="129">
        <f>逆行列係数!F34/逆行列係数!$AG$34</f>
        <v>4.091027833776117E-4</v>
      </c>
      <c r="G34" s="129">
        <f>逆行列係数!G34/逆行列係数!$AG$34</f>
        <v>1.3801057752497743E-4</v>
      </c>
      <c r="H34" s="129">
        <f>逆行列係数!H34/逆行列係数!$AG$34</f>
        <v>6.9005288762488714E-5</v>
      </c>
      <c r="I34" s="129">
        <f>逆行列係数!I34/逆行列係数!$AG$34</f>
        <v>1.1040846201998196E-4</v>
      </c>
      <c r="J34" s="129">
        <f>逆行列係数!J34/逆行列係数!$AG$34</f>
        <v>6.0133180207311599E-5</v>
      </c>
      <c r="K34" s="129">
        <f>逆行列係数!K34/逆行列係数!$AG$34</f>
        <v>3.7460013899636735E-5</v>
      </c>
      <c r="L34" s="129">
        <f>逆行列係数!L34/逆行列係数!$AG$34</f>
        <v>1.3111004864872858E-4</v>
      </c>
      <c r="M34" s="129">
        <f>逆行列係数!M34/逆行列係数!$AG$34</f>
        <v>6.1118970046775728E-5</v>
      </c>
      <c r="N34" s="129">
        <f>逆行列係数!N34/逆行列係数!$AG$34</f>
        <v>8.4777926193914713E-5</v>
      </c>
      <c r="O34" s="129">
        <f>逆行列係数!O34/逆行列係数!$AG$34</f>
        <v>8.7735295712307085E-5</v>
      </c>
      <c r="P34" s="129">
        <f>逆行列係数!P34/逆行列係数!$AG$34</f>
        <v>7.3934237959809342E-5</v>
      </c>
      <c r="Q34" s="129">
        <f>逆行列係数!Q34/逆行列係数!$AG$34</f>
        <v>5.4218441170526856E-5</v>
      </c>
      <c r="R34" s="129">
        <f>逆行列係数!R34/逆行列係数!$AG$34</f>
        <v>6.6047919244096342E-5</v>
      </c>
      <c r="S34" s="129">
        <f>逆行列係数!S34/逆行列係数!$AG$34</f>
        <v>4.5346332615349728E-5</v>
      </c>
      <c r="T34" s="129">
        <f>逆行列係数!T34/逆行列係数!$AG$34</f>
        <v>6.1118970046775728E-5</v>
      </c>
      <c r="U34" s="129">
        <f>逆行列係数!U34/逆行列係数!$AG$34</f>
        <v>2.4743324970549524E-4</v>
      </c>
      <c r="V34" s="129">
        <f>逆行列係数!V34/逆行列係数!$AG$34</f>
        <v>1.2223794009355146E-4</v>
      </c>
      <c r="W34" s="129">
        <f>逆行列係数!W34/逆行列係数!$AG$34</f>
        <v>9.2664244909627699E-5</v>
      </c>
      <c r="X34" s="129">
        <f>逆行列係数!X34/逆行列係数!$AG$34</f>
        <v>4.0121646466189872E-4</v>
      </c>
      <c r="Y34" s="129">
        <f>逆行列係数!Y34/逆行列係数!$AG$34</f>
        <v>1.6561269302997291E-4</v>
      </c>
      <c r="Z34" s="129">
        <f>逆行列係数!Z34/逆行列係数!$AG$34</f>
        <v>1.596979539931882E-4</v>
      </c>
      <c r="AA34" s="129">
        <f>逆行列係数!AA34/逆行列係数!$AG$34</f>
        <v>2.7010641601317014E-4</v>
      </c>
      <c r="AB34" s="129">
        <f>逆行列係数!AB34/逆行列係数!$AG$34</f>
        <v>3.3516854541780235E-5</v>
      </c>
      <c r="AC34" s="129">
        <f>逆行列係数!AC34/逆行列係数!$AG$34</f>
        <v>3.3309838675492768E-3</v>
      </c>
      <c r="AD34" s="129">
        <f>逆行列係数!AD34/逆行列係数!$AG$34</f>
        <v>1.0419798603135797E-3</v>
      </c>
      <c r="AE34" s="129">
        <f>逆行列係数!AE34/逆行列係数!$AG$34</f>
        <v>1.1829478073569496E-4</v>
      </c>
      <c r="AF34" s="129">
        <f>逆行列係数!AF34/逆行列係数!$AG$34</f>
        <v>1.0449372298319721E-4</v>
      </c>
      <c r="AG34" s="129">
        <f>逆行列係数!AG34/逆行列係数!$AG$34</f>
        <v>1</v>
      </c>
      <c r="AH34" s="129">
        <f>逆行列係数!AH34/逆行列係数!$AG$34</f>
        <v>1.3111004864872858E-4</v>
      </c>
      <c r="AI34" s="129">
        <f>逆行列係数!AI34/逆行列係数!$AG$34</f>
        <v>1.2322372993301558E-4</v>
      </c>
      <c r="AJ34" s="129">
        <f>逆行列係数!AJ34/逆行列係数!$AG$34</f>
        <v>1.8828585933764781E-4</v>
      </c>
      <c r="AK34" s="129">
        <f>逆行列係数!AK34/逆行列係数!$AG$34</f>
        <v>1.1336583153837433E-4</v>
      </c>
      <c r="AL34" s="130">
        <f>逆行列係数!AL34/逆行列係数!$AG$34</f>
        <v>2.5916414879511834E-3</v>
      </c>
    </row>
    <row r="35" spans="1:38">
      <c r="A35" s="65">
        <v>65</v>
      </c>
      <c r="B35" s="25" t="s">
        <v>61</v>
      </c>
      <c r="C35" s="128">
        <f>逆行列係数!C35/逆行列係数!$AH$35</f>
        <v>3.4687547170565762E-4</v>
      </c>
      <c r="D35" s="129">
        <f>逆行列係数!D35/逆行列係数!$AH$35</f>
        <v>3.6286972976701362E-4</v>
      </c>
      <c r="E35" s="129">
        <f>逆行列係数!E35/逆行列係数!$AH$35</f>
        <v>1.1384912816298949E-2</v>
      </c>
      <c r="F35" s="129">
        <f>逆行列係数!F35/逆行列係数!$AH$35</f>
        <v>3.0489054429459826E-3</v>
      </c>
      <c r="G35" s="129">
        <f>逆行列係数!G35/逆行列係数!$AH$35</f>
        <v>1.6713999674116992E-3</v>
      </c>
      <c r="H35" s="129">
        <f>逆行列係数!H35/逆行列係数!$AH$35</f>
        <v>7.457322821107223E-4</v>
      </c>
      <c r="I35" s="129">
        <f>逆行列係数!I35/逆行列係数!$AH$35</f>
        <v>1.4764699472889233E-3</v>
      </c>
      <c r="J35" s="129">
        <f>逆行列係数!J35/逆行列係数!$AH$35</f>
        <v>1.1116009352642401E-3</v>
      </c>
      <c r="K35" s="129">
        <f>逆行列係数!K35/逆行列係数!$AH$35</f>
        <v>2.0992463705529716E-4</v>
      </c>
      <c r="L35" s="129">
        <f>逆行列係数!L35/逆行列係数!$AH$35</f>
        <v>1.3365201892520586E-3</v>
      </c>
      <c r="M35" s="129">
        <f>逆行列係数!M35/逆行列係数!$AH$35</f>
        <v>1.6344132456448134E-3</v>
      </c>
      <c r="N35" s="129">
        <f>逆行列係数!N35/逆行列係数!$AH$35</f>
        <v>4.3384424991428075E-4</v>
      </c>
      <c r="O35" s="129">
        <f>逆行列係数!O35/逆行列係数!$AH$35</f>
        <v>1.4194904029453427E-3</v>
      </c>
      <c r="P35" s="129">
        <f>逆行列係数!P35/逆行列係数!$AH$35</f>
        <v>1.7023888424055765E-3</v>
      </c>
      <c r="Q35" s="129">
        <f>逆行列係数!Q35/逆行列係数!$AH$35</f>
        <v>9.8164758851572291E-4</v>
      </c>
      <c r="R35" s="129">
        <f>逆行列係数!R35/逆行列係数!$AH$35</f>
        <v>7.7972008049110371E-4</v>
      </c>
      <c r="S35" s="129">
        <f>逆行列係数!S35/逆行列係数!$AH$35</f>
        <v>2.4591171769334808E-4</v>
      </c>
      <c r="T35" s="129">
        <f>逆行列係数!T35/逆行列係数!$AH$35</f>
        <v>6.0278360068735323E-4</v>
      </c>
      <c r="U35" s="129">
        <f>逆行列係数!U35/逆行列係数!$AH$35</f>
        <v>1.0496231852764857E-3</v>
      </c>
      <c r="V35" s="129">
        <f>逆行列係数!V35/逆行列係数!$AH$35</f>
        <v>1.4074947093993255E-3</v>
      </c>
      <c r="W35" s="129">
        <f>逆行列係数!W35/逆行列係数!$AH$35</f>
        <v>1.199569354601698E-3</v>
      </c>
      <c r="X35" s="129">
        <f>逆行列係数!X35/逆行列係数!$AH$35</f>
        <v>9.2276872602735614E-3</v>
      </c>
      <c r="Y35" s="129">
        <f>逆行列係数!Y35/逆行列係数!$AH$35</f>
        <v>2.2841799793874001E-3</v>
      </c>
      <c r="Z35" s="129">
        <f>逆行列係数!Z35/逆行列係数!$AH$35</f>
        <v>8.8768132240525655E-4</v>
      </c>
      <c r="AA35" s="129">
        <f>逆行列係数!AA35/逆行列係数!$AH$35</f>
        <v>3.4767518460872547E-3</v>
      </c>
      <c r="AB35" s="129">
        <f>逆行列係数!AB35/逆行列係数!$AH$35</f>
        <v>5.7879221359531923E-4</v>
      </c>
      <c r="AC35" s="129">
        <f>逆行列係数!AC35/逆行列係数!$AH$35</f>
        <v>1.8863228101111702E-3</v>
      </c>
      <c r="AD35" s="129">
        <f>逆行列係数!AD35/逆行列係数!$AH$35</f>
        <v>1.7363766407859579E-3</v>
      </c>
      <c r="AE35" s="129">
        <f>逆行列係数!AE35/逆行列係数!$AH$35</f>
        <v>3.4087762493264915E-4</v>
      </c>
      <c r="AF35" s="129">
        <f>逆行列係数!AF35/逆行列係数!$AH$35</f>
        <v>8.8568204014758702E-4</v>
      </c>
      <c r="AG35" s="129">
        <f>逆行列係数!AG35/逆行列係数!$AH$35</f>
        <v>1.167580838478986E-3</v>
      </c>
      <c r="AH35" s="129">
        <f>逆行列係数!AH35/逆行列係数!$AH$35</f>
        <v>1</v>
      </c>
      <c r="AI35" s="129">
        <f>逆行列係数!AI35/逆行列係数!$AH$35</f>
        <v>2.4871071285408539E-3</v>
      </c>
      <c r="AJ35" s="129">
        <f>逆行列係数!AJ35/逆行列係数!$AH$35</f>
        <v>3.1228788864797537E-3</v>
      </c>
      <c r="AK35" s="129">
        <f>逆行列係数!AK35/逆行列係数!$AH$35</f>
        <v>2.759009515583905E-4</v>
      </c>
      <c r="AL35" s="130">
        <f>逆行列係数!AL35/逆行列係数!$AH$35</f>
        <v>4.9442250232166647E-3</v>
      </c>
    </row>
    <row r="36" spans="1:38">
      <c r="A36" s="65">
        <v>66</v>
      </c>
      <c r="B36" s="25" t="s">
        <v>28</v>
      </c>
      <c r="C36" s="128">
        <f>逆行列係数!C36/逆行列係数!$AI$36</f>
        <v>1.5449393826189905E-2</v>
      </c>
      <c r="D36" s="129">
        <f>逆行列係数!D36/逆行列係数!$AI$36</f>
        <v>2.1105033575133766E-2</v>
      </c>
      <c r="E36" s="129">
        <f>逆行列係数!E36/逆行列係数!$AI$36</f>
        <v>1.213369835720671E-2</v>
      </c>
      <c r="F36" s="129">
        <f>逆行列係数!F36/逆行列係数!$AI$36</f>
        <v>2.9516008824507892E-2</v>
      </c>
      <c r="G36" s="129">
        <f>逆行列係数!G36/逆行列係数!$AI$36</f>
        <v>2.7122165907439311E-2</v>
      </c>
      <c r="H36" s="129">
        <f>逆行列係数!H36/逆行列係数!$AI$36</f>
        <v>2.146559687164876E-2</v>
      </c>
      <c r="I36" s="129">
        <f>逆行列係数!I36/逆行列係数!$AI$36</f>
        <v>1.832460732984293E-2</v>
      </c>
      <c r="J36" s="129">
        <f>逆行列係数!J36/逆行列係数!$AI$36</f>
        <v>1.6229065490561231E-2</v>
      </c>
      <c r="K36" s="129">
        <f>逆行列係数!K36/逆行列係数!$AI$36</f>
        <v>3.5851886545227459E-3</v>
      </c>
      <c r="L36" s="129">
        <f>逆行列係数!L36/逆行列係数!$AI$36</f>
        <v>2.7238326763275325E-2</v>
      </c>
      <c r="M36" s="129">
        <f>逆行列係数!M36/逆行列係数!$AI$36</f>
        <v>9.2343233955397928E-3</v>
      </c>
      <c r="N36" s="129">
        <f>逆行列係数!N36/逆行列係数!$AI$36</f>
        <v>7.0802364849167441E-3</v>
      </c>
      <c r="O36" s="129">
        <f>逆行列係数!O36/逆行列係数!$AI$36</f>
        <v>1.847329322531303E-2</v>
      </c>
      <c r="P36" s="129">
        <f>逆行列係数!P36/逆行列係数!$AI$36</f>
        <v>2.305653595317881E-2</v>
      </c>
      <c r="Q36" s="129">
        <f>逆行列係数!Q36/逆行列係数!$AI$36</f>
        <v>2.8924982390014252E-2</v>
      </c>
      <c r="R36" s="129">
        <f>逆行列係数!R36/逆行列係数!$AI$36</f>
        <v>2.5132562768680058E-2</v>
      </c>
      <c r="S36" s="129">
        <f>逆行列係数!S36/逆行列係数!$AI$36</f>
        <v>1.579601782000457E-2</v>
      </c>
      <c r="T36" s="129">
        <f>逆行列係数!T36/逆行列係数!$AI$36</f>
        <v>1.768990441355495E-2</v>
      </c>
      <c r="U36" s="129">
        <f>逆行列係数!U36/逆行列係数!$AI$36</f>
        <v>3.0017823721719471E-2</v>
      </c>
      <c r="V36" s="129">
        <f>逆行列係数!V36/逆行列係数!$AI$36</f>
        <v>5.1805883129169006E-2</v>
      </c>
      <c r="W36" s="129">
        <f>逆行列係数!W36/逆行列係数!$AI$36</f>
        <v>3.0182307493583273E-2</v>
      </c>
      <c r="X36" s="129">
        <f>逆行列係数!X36/逆行列係数!$AI$36</f>
        <v>8.0874904980419909E-2</v>
      </c>
      <c r="Y36" s="129">
        <f>逆行列係数!Y36/逆行列係数!$AI$36</f>
        <v>3.6403882932160202E-2</v>
      </c>
      <c r="Z36" s="129">
        <f>逆行列係数!Z36/逆行列係数!$AI$36</f>
        <v>4.7025631589805349E-2</v>
      </c>
      <c r="AA36" s="129">
        <f>逆行列係数!AA36/逆行列係数!$AI$36</f>
        <v>6.1989937682024057E-2</v>
      </c>
      <c r="AB36" s="129">
        <f>逆行列係数!AB36/逆行列係数!$AI$36</f>
        <v>1.6741102543086382E-2</v>
      </c>
      <c r="AC36" s="129">
        <f>逆行列係数!AC36/逆行列係数!$AI$36</f>
        <v>5.6180036316529965E-2</v>
      </c>
      <c r="AD36" s="129">
        <f>逆行列係数!AD36/逆行列係数!$AI$36</f>
        <v>7.7861227736610361E-2</v>
      </c>
      <c r="AE36" s="129">
        <f>逆行列係数!AE36/逆行列係数!$AI$36</f>
        <v>4.9015234728564602E-2</v>
      </c>
      <c r="AF36" s="129">
        <f>逆行列係数!AF36/逆行列係数!$AI$36</f>
        <v>2.8103492817541962E-2</v>
      </c>
      <c r="AG36" s="129">
        <f>逆行列係数!AG36/逆行列係数!$AI$36</f>
        <v>2.819270435482402E-2</v>
      </c>
      <c r="AH36" s="129">
        <f>逆行列係数!AH36/逆行列係数!$AI$36</f>
        <v>4.4885483981882614E-2</v>
      </c>
      <c r="AI36" s="129">
        <f>逆行列係数!AI36/逆行列係数!$AI$36</f>
        <v>1</v>
      </c>
      <c r="AJ36" s="129">
        <f>逆行列係数!AJ36/逆行列係数!$AI$36</f>
        <v>2.4719959408750533E-2</v>
      </c>
      <c r="AK36" s="129">
        <f>逆行列係数!AK36/逆行列係数!$AI$36</f>
        <v>8.5522268500707165E-3</v>
      </c>
      <c r="AL36" s="130">
        <f>逆行列係数!AL36/逆行列係数!$AI$36</f>
        <v>3.8848836625796627E-2</v>
      </c>
    </row>
    <row r="37" spans="1:38">
      <c r="A37" s="65">
        <v>67</v>
      </c>
      <c r="B37" s="25" t="s">
        <v>29</v>
      </c>
      <c r="C37" s="128">
        <f>逆行列係数!C37/逆行列係数!$AJ$37</f>
        <v>1.1992213980741099E-4</v>
      </c>
      <c r="D37" s="129">
        <f>逆行列係数!D37/逆行列係数!$AJ$37</f>
        <v>1.6452128271099358E-4</v>
      </c>
      <c r="E37" s="129">
        <f>逆行列係数!E37/逆行列係数!$AJ$37</f>
        <v>5.5600264819799636E-4</v>
      </c>
      <c r="F37" s="129">
        <f>逆行列係数!F37/逆行列係数!$AJ$37</f>
        <v>2.279511748405333E-4</v>
      </c>
      <c r="G37" s="129">
        <f>逆行列係数!G37/逆行列係数!$AJ$37</f>
        <v>1.7245001922718605E-4</v>
      </c>
      <c r="H37" s="129">
        <f>逆行列係数!H37/逆行列係数!$AJ$37</f>
        <v>1.0010029851692984E-4</v>
      </c>
      <c r="I37" s="129">
        <f>逆行列係数!I37/逆行列係数!$AJ$37</f>
        <v>1.0802903503312231E-4</v>
      </c>
      <c r="J37" s="129">
        <f>逆行列係数!J37/逆行列係数!$AJ$37</f>
        <v>7.9287365161924626E-5</v>
      </c>
      <c r="K37" s="129">
        <f>逆行列係数!K37/逆行列係数!$AJ$37</f>
        <v>2.1804025419529271E-5</v>
      </c>
      <c r="L37" s="129">
        <f>逆行列係数!L37/逆行列係数!$AJ$37</f>
        <v>1.0802903503312231E-4</v>
      </c>
      <c r="M37" s="129">
        <f>逆行列係数!M37/逆行列係数!$AJ$37</f>
        <v>8.4242825484544921E-5</v>
      </c>
      <c r="N37" s="129">
        <f>逆行列係数!N37/逆行列係数!$AJ$37</f>
        <v>5.3518971484299119E-5</v>
      </c>
      <c r="O37" s="129">
        <f>逆行列係数!O37/逆行列係数!$AJ$37</f>
        <v>8.6225009613593025E-5</v>
      </c>
      <c r="P37" s="129">
        <f>逆行列係数!P37/逆行列係数!$AJ$37</f>
        <v>1.71458927162662E-4</v>
      </c>
      <c r="Q37" s="129">
        <f>逆行列係数!Q37/逆行列係数!$AJ$37</f>
        <v>2.0416496529195588E-4</v>
      </c>
      <c r="R37" s="129">
        <f>逆行列係数!R37/逆行列係数!$AJ$37</f>
        <v>9.118046993621332E-5</v>
      </c>
      <c r="S37" s="129">
        <f>逆行列係数!S37/逆行列係数!$AJ$37</f>
        <v>1.8136984780790257E-4</v>
      </c>
      <c r="T37" s="129">
        <f>逆行列係数!T37/逆行列係数!$AJ$37</f>
        <v>1.1992213980741099E-4</v>
      </c>
      <c r="U37" s="129">
        <f>逆行列係数!U37/逆行列係数!$AJ$37</f>
        <v>1.2388650806550723E-4</v>
      </c>
      <c r="V37" s="129">
        <f>逆行列係数!V37/逆行列係数!$AJ$37</f>
        <v>2.6462158122792342E-4</v>
      </c>
      <c r="W37" s="129">
        <f>逆行列係数!W37/逆行列係数!$AJ$37</f>
        <v>1.2091323187193505E-4</v>
      </c>
      <c r="X37" s="129">
        <f>逆行列係数!X37/逆行列係数!$AJ$37</f>
        <v>3.8256153690628632E-4</v>
      </c>
      <c r="Y37" s="129">
        <f>逆行列係数!Y37/逆行列係数!$AJ$37</f>
        <v>1.4469944142051243E-4</v>
      </c>
      <c r="Z37" s="129">
        <f>逆行列係数!Z37/逆行列係数!$AJ$37</f>
        <v>6.1745035619848799E-4</v>
      </c>
      <c r="AA37" s="129">
        <f>逆行列係数!AA37/逆行列係数!$AJ$37</f>
        <v>3.4688222258342019E-4</v>
      </c>
      <c r="AB37" s="129">
        <f>逆行列係数!AB37/逆行列係数!$AJ$37</f>
        <v>3.1219400032507819E-4</v>
      </c>
      <c r="AC37" s="129">
        <f>逆行列係数!AC37/逆行列係数!$AJ$37</f>
        <v>3.518376829060405E-4</v>
      </c>
      <c r="AD37" s="129">
        <f>逆行列係数!AD37/逆行列係数!$AJ$37</f>
        <v>4.2716067980986885E-3</v>
      </c>
      <c r="AE37" s="129">
        <f>逆行列係数!AE37/逆行列係数!$AJ$37</f>
        <v>4.0535665439033966E-4</v>
      </c>
      <c r="AF37" s="129">
        <f>逆行列係数!AF37/逆行列係数!$AJ$37</f>
        <v>1.6392662747227917E-3</v>
      </c>
      <c r="AG37" s="129">
        <f>逆行列係数!AG37/逆行列係数!$AJ$37</f>
        <v>7.2904732266389684E-3</v>
      </c>
      <c r="AH37" s="129">
        <f>逆行列係数!AH37/逆行列係数!$AJ$37</f>
        <v>1.6670168525294651E-3</v>
      </c>
      <c r="AI37" s="129">
        <f>逆行列係数!AI37/逆行列係数!$AJ$37</f>
        <v>9.2865326445904211E-4</v>
      </c>
      <c r="AJ37" s="129">
        <f>逆行列係数!AJ37/逆行列係数!$AJ$37</f>
        <v>1</v>
      </c>
      <c r="AK37" s="129">
        <f>逆行列係数!AK37/逆行列係数!$AJ$37</f>
        <v>8.1269549290972744E-5</v>
      </c>
      <c r="AL37" s="130">
        <f>逆行列係数!AL37/逆行列係数!$AJ$37</f>
        <v>1.2467938171712646E-3</v>
      </c>
    </row>
    <row r="38" spans="1:38">
      <c r="A38" s="66">
        <v>68</v>
      </c>
      <c r="B38" s="26" t="s">
        <v>30</v>
      </c>
      <c r="C38" s="131">
        <f>逆行列係数!C38/逆行列係数!$AK$38</f>
        <v>8.8265135271567733E-4</v>
      </c>
      <c r="D38" s="132">
        <f>逆行列係数!D38/逆行列係数!$AK$38</f>
        <v>2.7059311571929093E-3</v>
      </c>
      <c r="E38" s="132">
        <f>逆行列係数!E38/逆行列係数!$AK$38</f>
        <v>1.3744570894496674E-3</v>
      </c>
      <c r="F38" s="132">
        <f>逆行列係数!F38/逆行列係数!$AK$38</f>
        <v>1.9542280799084363E-3</v>
      </c>
      <c r="G38" s="132">
        <f>逆行列係数!G38/逆行列係数!$AK$38</f>
        <v>9.7161621159641944E-4</v>
      </c>
      <c r="H38" s="132">
        <f>逆行列係数!H38/逆行列係数!$AK$38</f>
        <v>1.2595024965138771E-3</v>
      </c>
      <c r="I38" s="132">
        <f>逆行列係数!I38/逆行列係数!$AK$38</f>
        <v>1.0106008126789918E-3</v>
      </c>
      <c r="J38" s="132">
        <f>逆行列係数!J38/逆行列係数!$AK$38</f>
        <v>4.4582389955967396E-4</v>
      </c>
      <c r="K38" s="132">
        <f>逆行列係数!K38/逆行列係数!$AK$38</f>
        <v>8.3966833100925135E-5</v>
      </c>
      <c r="L38" s="132">
        <f>逆行列係数!L38/逆行列係数!$AK$38</f>
        <v>1.238510788238646E-3</v>
      </c>
      <c r="M38" s="132">
        <f>逆行列係数!M38/逆行列係数!$AK$38</f>
        <v>2.948835210092014E-4</v>
      </c>
      <c r="N38" s="132">
        <f>逆行列係数!N38/逆行列係数!$AK$38</f>
        <v>2.5589891992662897E-4</v>
      </c>
      <c r="O38" s="132">
        <f>逆行列係数!O38/逆行列係数!$AK$38</f>
        <v>5.8376941108262241E-4</v>
      </c>
      <c r="P38" s="132">
        <f>逆行列係数!P38/逆行列係数!$AK$38</f>
        <v>1.6903323187341002E-3</v>
      </c>
      <c r="Q38" s="132">
        <f>逆行列係数!Q38/逆行列係数!$AK$38</f>
        <v>8.6165964444044607E-4</v>
      </c>
      <c r="R38" s="132">
        <f>逆行列係数!R38/逆行列係数!$AK$38</f>
        <v>1.1405494829542333E-3</v>
      </c>
      <c r="S38" s="132">
        <f>逆行列係数!S38/逆行列係数!$AK$38</f>
        <v>5.2379310172481883E-4</v>
      </c>
      <c r="T38" s="132">
        <f>逆行列係数!T38/逆行列係数!$AK$38</f>
        <v>5.1079823469729461E-4</v>
      </c>
      <c r="U38" s="132">
        <f>逆行列係数!U38/逆行列係数!$AK$38</f>
        <v>7.1071926588997351E-4</v>
      </c>
      <c r="V38" s="132">
        <f>逆行列係数!V38/逆行列係数!$AK$38</f>
        <v>1.3614622224221433E-3</v>
      </c>
      <c r="W38" s="132">
        <f>逆行列係数!W38/逆行列係数!$AK$38</f>
        <v>2.7789023335782366E-4</v>
      </c>
      <c r="X38" s="132">
        <f>逆行列係数!X38/逆行列係数!$AK$38</f>
        <v>1.4934101030093115E-3</v>
      </c>
      <c r="Y38" s="132">
        <f>逆行列係数!Y38/逆行列係数!$AK$38</f>
        <v>3.5585943552296842E-3</v>
      </c>
      <c r="Z38" s="132">
        <f>逆行列係数!Z38/逆行列係数!$AK$38</f>
        <v>2.3840582969726961E-3</v>
      </c>
      <c r="AA38" s="132">
        <f>逆行列係数!AA38/逆行列係数!$AK$38</f>
        <v>3.8554770865508129E-3</v>
      </c>
      <c r="AB38" s="132">
        <f>逆行列係数!AB38/逆行列係数!$AK$38</f>
        <v>5.5777967702757419E-4</v>
      </c>
      <c r="AC38" s="132">
        <f>逆行列係数!AC38/逆行列係数!$AK$38</f>
        <v>2.7579106253030057E-3</v>
      </c>
      <c r="AD38" s="132">
        <f>逆行列係数!AD38/逆行列係数!$AK$38</f>
        <v>2.8338806171562233E-3</v>
      </c>
      <c r="AE38" s="132">
        <f>逆行列係数!AE38/逆行列係数!$AK$38</f>
        <v>3.1937384733030454E-3</v>
      </c>
      <c r="AF38" s="132">
        <f>逆行列係数!AF38/逆行列係数!$AK$38</f>
        <v>2.6609489251745561E-3</v>
      </c>
      <c r="AG38" s="132">
        <f>逆行列係数!AG38/逆行列係数!$AK$38</f>
        <v>2.7759035181103464E-3</v>
      </c>
      <c r="AH38" s="132">
        <f>逆行列係数!AH38/逆行列係数!$AK$38</f>
        <v>5.4488477051564633E-3</v>
      </c>
      <c r="AI38" s="132">
        <f>逆行列係数!AI38/逆行列係数!$AK$38</f>
        <v>1.8122841477616343E-3</v>
      </c>
      <c r="AJ38" s="132">
        <f>逆行列係数!AJ38/逆行列係数!$AK$38</f>
        <v>2.2890958071561736E-3</v>
      </c>
      <c r="AK38" s="132">
        <f>逆行列係数!AK38/逆行列係数!$AK$38</f>
        <v>1</v>
      </c>
      <c r="AL38" s="133">
        <f>逆行列係数!AL38/逆行列係数!$AK$38</f>
        <v>1.3724578791377408E-3</v>
      </c>
    </row>
    <row r="39" spans="1:38">
      <c r="A39" s="124">
        <v>69</v>
      </c>
      <c r="B39" s="19" t="s">
        <v>31</v>
      </c>
      <c r="C39" s="134">
        <f>逆行列係数!C39/逆行列係数!$AL$39</f>
        <v>4.235096792228667E-3</v>
      </c>
      <c r="D39" s="135">
        <f>逆行列係数!D39/逆行列係数!$AL$39</f>
        <v>6.4774417699150384E-3</v>
      </c>
      <c r="E39" s="135">
        <f>逆行列係数!E39/逆行列係数!$AL$39</f>
        <v>6.0251789582979748E-3</v>
      </c>
      <c r="F39" s="135">
        <f>逆行列係数!F39/逆行列係数!$AL$39</f>
        <v>1.3733614208839591E-2</v>
      </c>
      <c r="G39" s="135">
        <f>逆行列係数!G39/逆行列係数!$AL$39</f>
        <v>6.4834320058304957E-3</v>
      </c>
      <c r="H39" s="135">
        <f>逆行列係数!H39/逆行列係数!$AL$39</f>
        <v>4.2640495991533795E-3</v>
      </c>
      <c r="I39" s="135">
        <f>逆行列係数!I39/逆行列係数!$AL$39</f>
        <v>4.5975060651138643E-3</v>
      </c>
      <c r="J39" s="135">
        <f>逆行列係数!J39/逆行列係数!$AL$39</f>
        <v>2.2732945299162362E-3</v>
      </c>
      <c r="K39" s="135">
        <f>逆行列係数!K39/逆行列係数!$AL$39</f>
        <v>3.9735231572536768E-4</v>
      </c>
      <c r="L39" s="135">
        <f>逆行列係数!L39/逆行列係数!$AL$39</f>
        <v>5.9662749717959733E-3</v>
      </c>
      <c r="M39" s="135">
        <f>逆行列係数!M39/逆行列係数!$AL$39</f>
        <v>3.3315695416471151E-3</v>
      </c>
      <c r="N39" s="135">
        <f>逆行列係数!N39/逆行列係数!$AL$39</f>
        <v>3.510278246458273E-3</v>
      </c>
      <c r="O39" s="135">
        <f>逆行列係数!O39/逆行列係数!$AL$39</f>
        <v>5.2164971097111703E-3</v>
      </c>
      <c r="P39" s="135">
        <f>逆行列係数!P39/逆行列係数!$AL$39</f>
        <v>5.4171700128790076E-3</v>
      </c>
      <c r="Q39" s="135">
        <f>逆行列係数!Q39/逆行列係数!$AL$39</f>
        <v>1.0143466150175215E-3</v>
      </c>
      <c r="R39" s="135">
        <f>逆行列係数!R39/逆行列係数!$AL$39</f>
        <v>3.829757495282689E-3</v>
      </c>
      <c r="S39" s="135">
        <f>逆行列係数!S39/逆行列係数!$AL$39</f>
        <v>2.0616395275700606E-3</v>
      </c>
      <c r="T39" s="135">
        <f>逆行列係数!T39/逆行列係数!$AL$39</f>
        <v>5.2204906003214761E-3</v>
      </c>
      <c r="U39" s="135">
        <f>逆行列係数!U39/逆行列係数!$AL$39</f>
        <v>3.301618362069826E-3</v>
      </c>
      <c r="V39" s="135">
        <f>逆行列係数!V39/逆行列係数!$AL$39</f>
        <v>1.1524215528688238E-2</v>
      </c>
      <c r="W39" s="135">
        <f>逆行列係数!W39/逆行列係数!$AL$39</f>
        <v>2.9991114483392074E-3</v>
      </c>
      <c r="X39" s="135">
        <f>逆行列係数!X39/逆行列係数!$AL$39</f>
        <v>9.6432814512344874E-3</v>
      </c>
      <c r="Y39" s="135">
        <f>逆行列係数!Y39/逆行列係数!$AL$39</f>
        <v>1.7484500264568752E-2</v>
      </c>
      <c r="Z39" s="135">
        <f>逆行列係数!Z39/逆行列係数!$AL$39</f>
        <v>6.2168665075926239E-3</v>
      </c>
      <c r="AA39" s="135">
        <f>逆行列係数!AA39/逆行列係数!$AL$39</f>
        <v>4.8960194882341785E-3</v>
      </c>
      <c r="AB39" s="135">
        <f>逆行列係数!AB39/逆行列係数!$AL$39</f>
        <v>1.5664466918922158E-3</v>
      </c>
      <c r="AC39" s="135">
        <f>逆行列係数!AC39/逆行列係数!$AL$39</f>
        <v>7.8262432235456213E-3</v>
      </c>
      <c r="AD39" s="135">
        <f>逆行列係数!AD39/逆行列係数!$AL$39</f>
        <v>3.6001317851901398E-3</v>
      </c>
      <c r="AE39" s="135">
        <f>逆行列係数!AE39/逆行列係数!$AL$39</f>
        <v>1.717200962431237E-3</v>
      </c>
      <c r="AF39" s="135">
        <f>逆行列係数!AF39/逆行列係数!$AL$39</f>
        <v>8.728772101474597E-3</v>
      </c>
      <c r="AG39" s="135">
        <f>逆行列係数!AG39/逆行列係数!$AL$39</f>
        <v>4.2201212024400225E-3</v>
      </c>
      <c r="AH39" s="135">
        <f>逆行列係数!AH39/逆行列係数!$AL$39</f>
        <v>4.6204686361231194E-3</v>
      </c>
      <c r="AI39" s="135">
        <f>逆行列係数!AI39/逆行列係数!$AL$39</f>
        <v>4.2131325938719886E-3</v>
      </c>
      <c r="AJ39" s="135">
        <f>逆行列係数!AJ39/逆行列係数!$AL$39</f>
        <v>3.6839950880065493E-3</v>
      </c>
      <c r="AK39" s="135">
        <f>逆行列係数!AK39/逆行列係数!$AL$39</f>
        <v>1.5794255363757077E-3</v>
      </c>
      <c r="AL39" s="136">
        <f>逆行列係数!AL39/逆行列係数!$AL$39</f>
        <v>1</v>
      </c>
    </row>
    <row r="40" spans="1:38" ht="11.25" customHeight="1"/>
    <row r="41" spans="1:38">
      <c r="C41" s="15" t="s">
        <v>117</v>
      </c>
    </row>
  </sheetData>
  <mergeCells count="1">
    <mergeCell ref="A2:B3"/>
  </mergeCells>
  <phoneticPr fontId="32"/>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6145" r:id="rId4">
          <objectPr defaultSize="0" autoPict="0" r:id="rId5">
            <anchor moveWithCells="1">
              <from>
                <xdr:col>6</xdr:col>
                <xdr:colOff>297180</xdr:colOff>
                <xdr:row>0</xdr:row>
                <xdr:rowOff>45720</xdr:rowOff>
              </from>
              <to>
                <xdr:col>8</xdr:col>
                <xdr:colOff>563880</xdr:colOff>
                <xdr:row>0</xdr:row>
                <xdr:rowOff>236220</xdr:rowOff>
              </to>
            </anchor>
          </objectPr>
        </oleObject>
      </mc:Choice>
      <mc:Fallback>
        <oleObject progId="Equation.3" shapeId="614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0"/>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75" defaultRowHeight="10.8"/>
  <cols>
    <col min="1" max="1" width="4.625" style="15" bestFit="1" customWidth="1"/>
    <col min="2" max="2" width="31.625" style="15" bestFit="1" customWidth="1"/>
    <col min="3" max="16384" width="10.375" style="15"/>
  </cols>
  <sheetData>
    <row r="1" spans="1:38" ht="21" customHeight="1">
      <c r="A1" s="103" t="s">
        <v>113</v>
      </c>
      <c r="J1" s="103" t="s">
        <v>33</v>
      </c>
    </row>
    <row r="2" spans="1:38">
      <c r="A2" s="298"/>
      <c r="B2" s="299"/>
      <c r="C2" s="34">
        <v>1</v>
      </c>
      <c r="D2" s="35">
        <v>2</v>
      </c>
      <c r="E2" s="35">
        <v>3</v>
      </c>
      <c r="F2" s="35">
        <v>6</v>
      </c>
      <c r="G2" s="35">
        <v>11</v>
      </c>
      <c r="H2" s="35">
        <v>15</v>
      </c>
      <c r="I2" s="35">
        <v>16</v>
      </c>
      <c r="J2" s="35">
        <v>20</v>
      </c>
      <c r="K2" s="35">
        <v>21</v>
      </c>
      <c r="L2" s="35">
        <v>25</v>
      </c>
      <c r="M2" s="35">
        <v>26</v>
      </c>
      <c r="N2" s="35">
        <v>27</v>
      </c>
      <c r="O2" s="35">
        <v>28</v>
      </c>
      <c r="P2" s="35">
        <v>29</v>
      </c>
      <c r="Q2" s="35">
        <v>32</v>
      </c>
      <c r="R2" s="35">
        <v>33</v>
      </c>
      <c r="S2" s="35">
        <v>34</v>
      </c>
      <c r="T2" s="35">
        <v>35</v>
      </c>
      <c r="U2" s="35">
        <v>39</v>
      </c>
      <c r="V2" s="35">
        <v>41</v>
      </c>
      <c r="W2" s="35">
        <v>46</v>
      </c>
      <c r="X2" s="35">
        <v>47</v>
      </c>
      <c r="Y2" s="35">
        <v>48</v>
      </c>
      <c r="Z2" s="35">
        <v>51</v>
      </c>
      <c r="AA2" s="35">
        <v>53</v>
      </c>
      <c r="AB2" s="35">
        <v>55</v>
      </c>
      <c r="AC2" s="35">
        <v>57</v>
      </c>
      <c r="AD2" s="35">
        <v>59</v>
      </c>
      <c r="AE2" s="35">
        <v>61</v>
      </c>
      <c r="AF2" s="35">
        <v>63</v>
      </c>
      <c r="AG2" s="35">
        <v>64</v>
      </c>
      <c r="AH2" s="35">
        <v>65</v>
      </c>
      <c r="AI2" s="35">
        <v>66</v>
      </c>
      <c r="AJ2" s="35">
        <v>67</v>
      </c>
      <c r="AK2" s="35">
        <v>68</v>
      </c>
      <c r="AL2" s="36">
        <v>69</v>
      </c>
    </row>
    <row r="3" spans="1:38" ht="32.4">
      <c r="A3" s="300"/>
      <c r="B3" s="301"/>
      <c r="C3" s="20" t="s">
        <v>0</v>
      </c>
      <c r="D3" s="21" t="s">
        <v>1</v>
      </c>
      <c r="E3" s="21" t="s">
        <v>2</v>
      </c>
      <c r="F3" s="21" t="s">
        <v>3</v>
      </c>
      <c r="G3" s="21" t="s">
        <v>4</v>
      </c>
      <c r="H3" s="21" t="s">
        <v>5</v>
      </c>
      <c r="I3" s="21" t="s">
        <v>6</v>
      </c>
      <c r="J3" s="21" t="s">
        <v>7</v>
      </c>
      <c r="K3" s="21" t="s">
        <v>65</v>
      </c>
      <c r="L3" s="21" t="s">
        <v>66</v>
      </c>
      <c r="M3" s="21" t="s">
        <v>10</v>
      </c>
      <c r="N3" s="21" t="s">
        <v>11</v>
      </c>
      <c r="O3" s="21" t="s">
        <v>12</v>
      </c>
      <c r="P3" s="21" t="s">
        <v>13</v>
      </c>
      <c r="Q3" s="21" t="s">
        <v>16</v>
      </c>
      <c r="R3" s="21" t="s">
        <v>14</v>
      </c>
      <c r="S3" s="21" t="s">
        <v>67</v>
      </c>
      <c r="T3" s="21" t="s">
        <v>17</v>
      </c>
      <c r="U3" s="21" t="s">
        <v>18</v>
      </c>
      <c r="V3" s="21" t="s">
        <v>19</v>
      </c>
      <c r="W3" s="21" t="s">
        <v>68</v>
      </c>
      <c r="X3" s="21" t="s">
        <v>56</v>
      </c>
      <c r="Y3" s="21" t="s">
        <v>57</v>
      </c>
      <c r="Z3" s="21" t="s">
        <v>21</v>
      </c>
      <c r="AA3" s="21" t="s">
        <v>22</v>
      </c>
      <c r="AB3" s="21" t="s">
        <v>23</v>
      </c>
      <c r="AC3" s="21" t="s">
        <v>64</v>
      </c>
      <c r="AD3" s="21" t="s">
        <v>25</v>
      </c>
      <c r="AE3" s="21" t="s">
        <v>26</v>
      </c>
      <c r="AF3" s="21" t="s">
        <v>27</v>
      </c>
      <c r="AG3" s="21" t="s">
        <v>60</v>
      </c>
      <c r="AH3" s="21" t="s">
        <v>61</v>
      </c>
      <c r="AI3" s="21" t="s">
        <v>69</v>
      </c>
      <c r="AJ3" s="21" t="s">
        <v>70</v>
      </c>
      <c r="AK3" s="21" t="s">
        <v>30</v>
      </c>
      <c r="AL3" s="22" t="s">
        <v>31</v>
      </c>
    </row>
    <row r="4" spans="1:38">
      <c r="A4" s="58">
        <v>1</v>
      </c>
      <c r="B4" s="17" t="s">
        <v>0</v>
      </c>
      <c r="C4" s="125">
        <f t="array" ref="C4:AL39">TRANSPOSE(逆行列係数!C4:AL39)</f>
        <v>1.106865</v>
      </c>
      <c r="D4" s="126">
        <v>4.9399999999999997E-4</v>
      </c>
      <c r="E4" s="126">
        <v>8.6499999999999999E-4</v>
      </c>
      <c r="F4" s="126">
        <v>3.6000000000000001E-5</v>
      </c>
      <c r="G4" s="126">
        <v>3.5788E-2</v>
      </c>
      <c r="H4" s="126">
        <v>4.4700000000000002E-4</v>
      </c>
      <c r="I4" s="126">
        <v>3.9020000000000001E-3</v>
      </c>
      <c r="J4" s="126">
        <v>2.5822999999999999E-2</v>
      </c>
      <c r="K4" s="126">
        <v>6.4840000000000002E-3</v>
      </c>
      <c r="L4" s="126">
        <v>1.5690000000000001E-3</v>
      </c>
      <c r="M4" s="126">
        <v>5.2899999999999996E-4</v>
      </c>
      <c r="N4" s="126">
        <v>4.8999999999999998E-5</v>
      </c>
      <c r="O4" s="126">
        <v>7.8100000000000001E-4</v>
      </c>
      <c r="P4" s="126">
        <v>9.7E-5</v>
      </c>
      <c r="Q4" s="126">
        <v>2.5999999999999998E-5</v>
      </c>
      <c r="R4" s="126">
        <v>1.4E-5</v>
      </c>
      <c r="S4" s="126">
        <v>3.0000000000000001E-6</v>
      </c>
      <c r="T4" s="126">
        <v>2.9399999999999999E-4</v>
      </c>
      <c r="U4" s="126">
        <v>3.3379999999999998E-3</v>
      </c>
      <c r="V4" s="126">
        <v>3.6350000000000002E-3</v>
      </c>
      <c r="W4" s="126">
        <v>8.9730000000000001E-3</v>
      </c>
      <c r="X4" s="126">
        <v>1.083E-3</v>
      </c>
      <c r="Y4" s="126">
        <v>5.7499999999999999E-4</v>
      </c>
      <c r="Z4" s="126">
        <v>3.4023999999999999E-2</v>
      </c>
      <c r="AA4" s="126">
        <v>6.9490000000000003E-3</v>
      </c>
      <c r="AB4" s="126">
        <v>2.8149999999999998E-3</v>
      </c>
      <c r="AC4" s="126">
        <v>3.5576000000000003E-2</v>
      </c>
      <c r="AD4" s="126">
        <v>5.3249999999999999E-3</v>
      </c>
      <c r="AE4" s="126">
        <v>1.0460000000000001E-3</v>
      </c>
      <c r="AF4" s="126">
        <v>7.6000000000000004E-5</v>
      </c>
      <c r="AG4" s="126">
        <v>4.8999999999999998E-4</v>
      </c>
      <c r="AH4" s="126">
        <v>3.4699999999999998E-4</v>
      </c>
      <c r="AI4" s="126">
        <v>1.6625000000000001E-2</v>
      </c>
      <c r="AJ4" s="126">
        <v>1.21E-4</v>
      </c>
      <c r="AK4" s="126">
        <v>8.83E-4</v>
      </c>
      <c r="AL4" s="127">
        <v>4.2420000000000001E-3</v>
      </c>
    </row>
    <row r="5" spans="1:38">
      <c r="A5" s="65">
        <v>2</v>
      </c>
      <c r="B5" s="25" t="s">
        <v>1</v>
      </c>
      <c r="C5" s="128">
        <v>2.8999999999999998E-3</v>
      </c>
      <c r="D5" s="129">
        <v>1.144522</v>
      </c>
      <c r="E5" s="129">
        <v>2.0100000000000001E-4</v>
      </c>
      <c r="F5" s="129">
        <v>3.3000000000000003E-5</v>
      </c>
      <c r="G5" s="129">
        <v>8.3009999999999994E-3</v>
      </c>
      <c r="H5" s="129">
        <v>2.3499999999999999E-4</v>
      </c>
      <c r="I5" s="129">
        <v>1.506E-3</v>
      </c>
      <c r="J5" s="129">
        <v>6.6399999999999999E-4</v>
      </c>
      <c r="K5" s="129">
        <v>6.9459999999999999E-3</v>
      </c>
      <c r="L5" s="129">
        <v>5.2999999999999998E-4</v>
      </c>
      <c r="M5" s="129">
        <v>3.5E-4</v>
      </c>
      <c r="N5" s="129">
        <v>2.5999999999999998E-5</v>
      </c>
      <c r="O5" s="129">
        <v>3.4200000000000002E-4</v>
      </c>
      <c r="P5" s="129">
        <v>1.2300000000000001E-4</v>
      </c>
      <c r="Q5" s="129">
        <v>4.1E-5</v>
      </c>
      <c r="R5" s="129">
        <v>1.2999999999999999E-5</v>
      </c>
      <c r="S5" s="129">
        <v>1.5999999999999999E-5</v>
      </c>
      <c r="T5" s="129">
        <v>3.7399999999999998E-4</v>
      </c>
      <c r="U5" s="129">
        <v>6.3379999999999999E-3</v>
      </c>
      <c r="V5" s="129">
        <v>2.091E-3</v>
      </c>
      <c r="W5" s="129">
        <v>6.4689999999999999E-3</v>
      </c>
      <c r="X5" s="129">
        <v>4.9200000000000003E-4</v>
      </c>
      <c r="Y5" s="129">
        <v>4.0099999999999999E-4</v>
      </c>
      <c r="Z5" s="129">
        <v>1.3429E-2</v>
      </c>
      <c r="AA5" s="129">
        <v>7.0860000000000003E-3</v>
      </c>
      <c r="AB5" s="129">
        <v>2.3779999999999999E-3</v>
      </c>
      <c r="AC5" s="129">
        <v>4.4356E-2</v>
      </c>
      <c r="AD5" s="129">
        <v>3.5379999999999999E-3</v>
      </c>
      <c r="AE5" s="129">
        <v>1.6000000000000001E-3</v>
      </c>
      <c r="AF5" s="129">
        <v>2.04E-4</v>
      </c>
      <c r="AG5" s="129">
        <v>1.5799999999999999E-4</v>
      </c>
      <c r="AH5" s="129">
        <v>3.6299999999999999E-4</v>
      </c>
      <c r="AI5" s="129">
        <v>2.2710999999999999E-2</v>
      </c>
      <c r="AJ5" s="129">
        <v>1.66E-4</v>
      </c>
      <c r="AK5" s="129">
        <v>2.7070000000000002E-3</v>
      </c>
      <c r="AL5" s="130">
        <v>6.4879999999999998E-3</v>
      </c>
    </row>
    <row r="6" spans="1:38">
      <c r="A6" s="65">
        <v>3</v>
      </c>
      <c r="B6" s="25" t="s">
        <v>2</v>
      </c>
      <c r="C6" s="128">
        <v>4.8700000000000002E-3</v>
      </c>
      <c r="D6" s="129">
        <v>3.2200000000000002E-4</v>
      </c>
      <c r="E6" s="129">
        <v>1.0256749999999999</v>
      </c>
      <c r="F6" s="129">
        <v>5.5000000000000002E-5</v>
      </c>
      <c r="G6" s="129">
        <v>3.9837999999999998E-2</v>
      </c>
      <c r="H6" s="129">
        <v>1.4829999999999999E-3</v>
      </c>
      <c r="I6" s="129">
        <v>9.0799999999999995E-4</v>
      </c>
      <c r="J6" s="129">
        <v>7.6740000000000003E-3</v>
      </c>
      <c r="K6" s="129">
        <v>1.3780000000000001E-2</v>
      </c>
      <c r="L6" s="129">
        <v>2.7999999999999998E-4</v>
      </c>
      <c r="M6" s="129">
        <v>2.3540000000000002E-3</v>
      </c>
      <c r="N6" s="129">
        <v>8.5000000000000006E-5</v>
      </c>
      <c r="O6" s="129">
        <v>9.5799999999999998E-4</v>
      </c>
      <c r="P6" s="129">
        <v>7.2000000000000002E-5</v>
      </c>
      <c r="Q6" s="129">
        <v>3.4E-5</v>
      </c>
      <c r="R6" s="129">
        <v>8.3999999999999995E-5</v>
      </c>
      <c r="S6" s="129">
        <v>1.1E-5</v>
      </c>
      <c r="T6" s="129">
        <v>1.2054E-2</v>
      </c>
      <c r="U6" s="129">
        <v>5.6990000000000001E-3</v>
      </c>
      <c r="V6" s="129">
        <v>1.8979999999999999E-3</v>
      </c>
      <c r="W6" s="129">
        <v>7.1089999999999999E-3</v>
      </c>
      <c r="X6" s="129">
        <v>6.4300000000000002E-4</v>
      </c>
      <c r="Y6" s="129">
        <v>2.8299999999999999E-4</v>
      </c>
      <c r="Z6" s="129">
        <v>3.5500999999999998E-2</v>
      </c>
      <c r="AA6" s="129">
        <v>9.8709999999999996E-3</v>
      </c>
      <c r="AB6" s="129">
        <v>2.4269999999999999E-3</v>
      </c>
      <c r="AC6" s="129">
        <v>2.6974999999999999E-2</v>
      </c>
      <c r="AD6" s="129">
        <v>6.1980000000000004E-3</v>
      </c>
      <c r="AE6" s="129">
        <v>1.488E-3</v>
      </c>
      <c r="AF6" s="129">
        <v>5.1E-5</v>
      </c>
      <c r="AG6" s="129">
        <v>1.07E-4</v>
      </c>
      <c r="AH6" s="129">
        <v>1.1389E-2</v>
      </c>
      <c r="AI6" s="129">
        <v>1.3056999999999999E-2</v>
      </c>
      <c r="AJ6" s="129">
        <v>5.6099999999999998E-4</v>
      </c>
      <c r="AK6" s="129">
        <v>1.3749999999999999E-3</v>
      </c>
      <c r="AL6" s="130">
        <v>6.0350000000000004E-3</v>
      </c>
    </row>
    <row r="7" spans="1:38">
      <c r="A7" s="65">
        <v>6</v>
      </c>
      <c r="B7" s="25" t="s">
        <v>3</v>
      </c>
      <c r="C7" s="128">
        <v>2.9E-5</v>
      </c>
      <c r="D7" s="129">
        <v>9.2999999999999997E-5</v>
      </c>
      <c r="E7" s="129">
        <v>1.9999999999999999E-6</v>
      </c>
      <c r="F7" s="129">
        <v>1.000113</v>
      </c>
      <c r="G7" s="129">
        <v>3.0000000000000001E-5</v>
      </c>
      <c r="H7" s="129">
        <v>3.6099999999999999E-4</v>
      </c>
      <c r="I7" s="129">
        <v>4.84E-4</v>
      </c>
      <c r="J7" s="129">
        <v>9.4190000000000003E-3</v>
      </c>
      <c r="K7" s="129">
        <v>1.2914E-2</v>
      </c>
      <c r="L7" s="129">
        <v>2.6499999999999999E-4</v>
      </c>
      <c r="M7" s="129">
        <v>3.0130000000000001E-3</v>
      </c>
      <c r="N7" s="129">
        <v>2.2699999999999999E-4</v>
      </c>
      <c r="O7" s="129">
        <v>3.7209999999999999E-3</v>
      </c>
      <c r="P7" s="129">
        <v>4.2099999999999999E-4</v>
      </c>
      <c r="Q7" s="129">
        <v>6.2000000000000003E-5</v>
      </c>
      <c r="R7" s="129">
        <v>9.1000000000000003E-5</v>
      </c>
      <c r="S7" s="129">
        <v>5.0000000000000004E-6</v>
      </c>
      <c r="T7" s="129">
        <v>7.5600000000000005E-4</v>
      </c>
      <c r="U7" s="129">
        <v>3.0850000000000001E-3</v>
      </c>
      <c r="V7" s="129">
        <v>3.64E-3</v>
      </c>
      <c r="W7" s="129">
        <v>2.9672E-2</v>
      </c>
      <c r="X7" s="129">
        <v>3.1909999999999998E-3</v>
      </c>
      <c r="Y7" s="129">
        <v>2.0409999999999998E-3</v>
      </c>
      <c r="Z7" s="129">
        <v>1.0970000000000001E-2</v>
      </c>
      <c r="AA7" s="129">
        <v>3.0301999999999999E-2</v>
      </c>
      <c r="AB7" s="129">
        <v>6.1469999999999997E-3</v>
      </c>
      <c r="AC7" s="129">
        <v>0.119405</v>
      </c>
      <c r="AD7" s="129">
        <v>1.0548999999999999E-2</v>
      </c>
      <c r="AE7" s="129">
        <v>3.392E-3</v>
      </c>
      <c r="AF7" s="129">
        <v>7.3800000000000005E-4</v>
      </c>
      <c r="AG7" s="129">
        <v>4.15E-4</v>
      </c>
      <c r="AH7" s="129">
        <v>3.0500000000000002E-3</v>
      </c>
      <c r="AI7" s="129">
        <v>3.1761999999999999E-2</v>
      </c>
      <c r="AJ7" s="129">
        <v>2.3000000000000001E-4</v>
      </c>
      <c r="AK7" s="129">
        <v>1.9550000000000001E-3</v>
      </c>
      <c r="AL7" s="130">
        <v>1.3756000000000001E-2</v>
      </c>
    </row>
    <row r="8" spans="1:38">
      <c r="A8" s="66">
        <v>11</v>
      </c>
      <c r="B8" s="26" t="s">
        <v>4</v>
      </c>
      <c r="C8" s="131">
        <v>0.12522800000000001</v>
      </c>
      <c r="D8" s="132">
        <v>4.0499999999999998E-4</v>
      </c>
      <c r="E8" s="132">
        <v>2.4993000000000001E-2</v>
      </c>
      <c r="F8" s="132">
        <v>3.1000000000000001E-5</v>
      </c>
      <c r="G8" s="132">
        <v>1.0350029999999999</v>
      </c>
      <c r="H8" s="132">
        <v>1.7100000000000001E-4</v>
      </c>
      <c r="I8" s="132">
        <v>3.0590000000000001E-3</v>
      </c>
      <c r="J8" s="132">
        <v>5.8609999999999999E-3</v>
      </c>
      <c r="K8" s="132">
        <v>3.0929999999999998E-3</v>
      </c>
      <c r="L8" s="132">
        <v>3.5790000000000001E-3</v>
      </c>
      <c r="M8" s="132">
        <v>2.183E-3</v>
      </c>
      <c r="N8" s="132">
        <v>3.21E-4</v>
      </c>
      <c r="O8" s="132">
        <v>5.9329999999999999E-3</v>
      </c>
      <c r="P8" s="132">
        <v>1E-4</v>
      </c>
      <c r="Q8" s="132">
        <v>4.3000000000000002E-5</v>
      </c>
      <c r="R8" s="132">
        <v>1.7E-5</v>
      </c>
      <c r="S8" s="132">
        <v>6.9999999999999999E-6</v>
      </c>
      <c r="T8" s="132">
        <v>6.29E-4</v>
      </c>
      <c r="U8" s="132">
        <v>7.8399999999999997E-3</v>
      </c>
      <c r="V8" s="132">
        <v>1.511E-3</v>
      </c>
      <c r="W8" s="132">
        <v>1.0011000000000001E-2</v>
      </c>
      <c r="X8" s="132">
        <v>2.395E-3</v>
      </c>
      <c r="Y8" s="132">
        <v>7.2499999999999995E-4</v>
      </c>
      <c r="Z8" s="132">
        <v>3.0563E-2</v>
      </c>
      <c r="AA8" s="132">
        <v>1.2869E-2</v>
      </c>
      <c r="AB8" s="132">
        <v>3.261E-3</v>
      </c>
      <c r="AC8" s="132">
        <v>2.3622000000000001E-2</v>
      </c>
      <c r="AD8" s="132">
        <v>6.8640000000000003E-3</v>
      </c>
      <c r="AE8" s="132">
        <v>1.6019999999999999E-3</v>
      </c>
      <c r="AF8" s="132">
        <v>2.14E-4</v>
      </c>
      <c r="AG8" s="132">
        <v>1.3999999999999999E-4</v>
      </c>
      <c r="AH8" s="132">
        <v>1.6720000000000001E-3</v>
      </c>
      <c r="AI8" s="132">
        <v>2.9186E-2</v>
      </c>
      <c r="AJ8" s="132">
        <v>1.74E-4</v>
      </c>
      <c r="AK8" s="132">
        <v>9.7199999999999999E-4</v>
      </c>
      <c r="AL8" s="133">
        <v>6.4939999999999998E-3</v>
      </c>
    </row>
    <row r="9" spans="1:38">
      <c r="A9" s="65">
        <v>15</v>
      </c>
      <c r="B9" s="25" t="s">
        <v>5</v>
      </c>
      <c r="C9" s="128">
        <v>6.901E-3</v>
      </c>
      <c r="D9" s="129">
        <v>1.08E-4</v>
      </c>
      <c r="E9" s="129">
        <v>1.1E-5</v>
      </c>
      <c r="F9" s="129">
        <v>4.8999999999999998E-5</v>
      </c>
      <c r="G9" s="129">
        <v>4.1599999999999997E-4</v>
      </c>
      <c r="H9" s="129">
        <v>1.0226519999999999</v>
      </c>
      <c r="I9" s="129">
        <v>1.1529999999999999E-3</v>
      </c>
      <c r="J9" s="129">
        <v>3.8151999999999998E-2</v>
      </c>
      <c r="K9" s="129">
        <v>5.3220000000000003E-3</v>
      </c>
      <c r="L9" s="129">
        <v>6.7400000000000001E-4</v>
      </c>
      <c r="M9" s="129">
        <v>8.7900000000000001E-4</v>
      </c>
      <c r="N9" s="129">
        <v>4.3000000000000002E-5</v>
      </c>
      <c r="O9" s="129">
        <v>6.8999999999999997E-4</v>
      </c>
      <c r="P9" s="129">
        <v>7.4999999999999993E-5</v>
      </c>
      <c r="Q9" s="129">
        <v>3.6000000000000001E-5</v>
      </c>
      <c r="R9" s="129">
        <v>1.2999999999999999E-5</v>
      </c>
      <c r="S9" s="129">
        <v>3.9999999999999998E-6</v>
      </c>
      <c r="T9" s="129">
        <v>2.5599999999999999E-4</v>
      </c>
      <c r="U9" s="129">
        <v>8.0610000000000005E-3</v>
      </c>
      <c r="V9" s="129">
        <v>2.6229999999999999E-3</v>
      </c>
      <c r="W9" s="129">
        <v>1.9427E-2</v>
      </c>
      <c r="X9" s="129">
        <v>1.101E-3</v>
      </c>
      <c r="Y9" s="129">
        <v>4.2700000000000002E-4</v>
      </c>
      <c r="Z9" s="129">
        <v>3.3568000000000001E-2</v>
      </c>
      <c r="AA9" s="129">
        <v>1.3867000000000001E-2</v>
      </c>
      <c r="AB9" s="129">
        <v>3.6059999999999998E-3</v>
      </c>
      <c r="AC9" s="129">
        <v>1.5499000000000001E-2</v>
      </c>
      <c r="AD9" s="129">
        <v>6.8760000000000002E-3</v>
      </c>
      <c r="AE9" s="129">
        <v>1.0529999999999999E-3</v>
      </c>
      <c r="AF9" s="129">
        <v>5.5999999999999999E-5</v>
      </c>
      <c r="AG9" s="129">
        <v>6.9999999999999994E-5</v>
      </c>
      <c r="AH9" s="129">
        <v>7.4600000000000003E-4</v>
      </c>
      <c r="AI9" s="129">
        <v>2.3099000000000001E-2</v>
      </c>
      <c r="AJ9" s="129">
        <v>1.01E-4</v>
      </c>
      <c r="AK9" s="129">
        <v>1.2600000000000001E-3</v>
      </c>
      <c r="AL9" s="130">
        <v>4.2709999999999996E-3</v>
      </c>
    </row>
    <row r="10" spans="1:38">
      <c r="A10" s="65">
        <v>16</v>
      </c>
      <c r="B10" s="25" t="s">
        <v>6</v>
      </c>
      <c r="C10" s="128">
        <v>3.1500000000000001E-4</v>
      </c>
      <c r="D10" s="129">
        <v>9.4728999999999994E-2</v>
      </c>
      <c r="E10" s="129">
        <v>2.5999999999999998E-5</v>
      </c>
      <c r="F10" s="129">
        <v>1.06E-4</v>
      </c>
      <c r="G10" s="129">
        <v>1.0349999999999999E-3</v>
      </c>
      <c r="H10" s="129">
        <v>5.5199999999999997E-4</v>
      </c>
      <c r="I10" s="129">
        <v>1.02841</v>
      </c>
      <c r="J10" s="129">
        <v>9.3570000000000007E-3</v>
      </c>
      <c r="K10" s="129">
        <v>4.6100000000000004E-3</v>
      </c>
      <c r="L10" s="129">
        <v>1.735E-3</v>
      </c>
      <c r="M10" s="129">
        <v>8.5450000000000005E-3</v>
      </c>
      <c r="N10" s="129">
        <v>4.3300000000000001E-4</v>
      </c>
      <c r="O10" s="129">
        <v>3.3709999999999999E-3</v>
      </c>
      <c r="P10" s="129">
        <v>3.21E-4</v>
      </c>
      <c r="Q10" s="129">
        <v>3.3000000000000003E-5</v>
      </c>
      <c r="R10" s="129">
        <v>2.5999999999999998E-5</v>
      </c>
      <c r="S10" s="129">
        <v>5.0000000000000004E-6</v>
      </c>
      <c r="T10" s="129">
        <v>2.8600000000000001E-4</v>
      </c>
      <c r="U10" s="129">
        <v>1.0937000000000001E-2</v>
      </c>
      <c r="V10" s="129">
        <v>4.8650000000000004E-3</v>
      </c>
      <c r="W10" s="129">
        <v>4.1502999999999998E-2</v>
      </c>
      <c r="X10" s="129">
        <v>3.4580000000000001E-3</v>
      </c>
      <c r="Y10" s="129">
        <v>2.0920000000000001E-3</v>
      </c>
      <c r="Z10" s="129">
        <v>3.4408000000000001E-2</v>
      </c>
      <c r="AA10" s="129">
        <v>1.0848E-2</v>
      </c>
      <c r="AB10" s="129">
        <v>3.1589999999999999E-3</v>
      </c>
      <c r="AC10" s="129">
        <v>2.9635000000000002E-2</v>
      </c>
      <c r="AD10" s="129">
        <v>6.8009999999999998E-3</v>
      </c>
      <c r="AE10" s="129">
        <v>1.1360000000000001E-3</v>
      </c>
      <c r="AF10" s="129">
        <v>1.6100000000000001E-4</v>
      </c>
      <c r="AG10" s="129">
        <v>1.12E-4</v>
      </c>
      <c r="AH10" s="129">
        <v>1.477E-3</v>
      </c>
      <c r="AI10" s="129">
        <v>1.9719E-2</v>
      </c>
      <c r="AJ10" s="129">
        <v>1.0900000000000001E-4</v>
      </c>
      <c r="AK10" s="129">
        <v>1.011E-3</v>
      </c>
      <c r="AL10" s="130">
        <v>4.6049999999999997E-3</v>
      </c>
    </row>
    <row r="11" spans="1:38">
      <c r="A11" s="65">
        <v>20</v>
      </c>
      <c r="B11" s="25" t="s">
        <v>7</v>
      </c>
      <c r="C11" s="128">
        <v>2.8400000000000002E-4</v>
      </c>
      <c r="D11" s="129">
        <v>7.2999999999999999E-5</v>
      </c>
      <c r="E11" s="129">
        <v>1.1E-5</v>
      </c>
      <c r="F11" s="129">
        <v>3.5100000000000002E-4</v>
      </c>
      <c r="G11" s="129">
        <v>3.1599999999999998E-4</v>
      </c>
      <c r="H11" s="129">
        <v>5.8E-5</v>
      </c>
      <c r="I11" s="129">
        <v>6.1899999999999998E-4</v>
      </c>
      <c r="J11" s="129">
        <v>1.158361</v>
      </c>
      <c r="K11" s="129">
        <v>9.6020999999999995E-2</v>
      </c>
      <c r="L11" s="129">
        <v>1.4170000000000001E-3</v>
      </c>
      <c r="M11" s="129">
        <v>4.7600000000000002E-4</v>
      </c>
      <c r="N11" s="129">
        <v>4.8200000000000001E-4</v>
      </c>
      <c r="O11" s="129">
        <v>9.4200000000000002E-4</v>
      </c>
      <c r="P11" s="129">
        <v>5.7000000000000003E-5</v>
      </c>
      <c r="Q11" s="129">
        <v>2.5000000000000001E-5</v>
      </c>
      <c r="R11" s="129">
        <v>1.0000000000000001E-5</v>
      </c>
      <c r="S11" s="129">
        <v>3.0000000000000001E-6</v>
      </c>
      <c r="T11" s="129">
        <v>2.04E-4</v>
      </c>
      <c r="U11" s="129">
        <v>2.362E-3</v>
      </c>
      <c r="V11" s="129">
        <v>3.4489999999999998E-3</v>
      </c>
      <c r="W11" s="129">
        <v>2.1166000000000001E-2</v>
      </c>
      <c r="X11" s="129">
        <v>2.029E-3</v>
      </c>
      <c r="Y11" s="129">
        <v>1.469E-3</v>
      </c>
      <c r="Z11" s="129">
        <v>1.1476E-2</v>
      </c>
      <c r="AA11" s="129">
        <v>8.6569999999999998E-3</v>
      </c>
      <c r="AB11" s="129">
        <v>2.48E-3</v>
      </c>
      <c r="AC11" s="129">
        <v>1.4489999999999999E-2</v>
      </c>
      <c r="AD11" s="129">
        <v>5.8529999999999997E-3</v>
      </c>
      <c r="AE11" s="129">
        <v>5.62E-4</v>
      </c>
      <c r="AF11" s="129">
        <v>3.01E-4</v>
      </c>
      <c r="AG11" s="129">
        <v>6.0999999999999999E-5</v>
      </c>
      <c r="AH11" s="129">
        <v>1.1119999999999999E-3</v>
      </c>
      <c r="AI11" s="129">
        <v>1.7464E-2</v>
      </c>
      <c r="AJ11" s="129">
        <v>8.0000000000000007E-5</v>
      </c>
      <c r="AK11" s="129">
        <v>4.46E-4</v>
      </c>
      <c r="AL11" s="130">
        <v>2.2769999999999999E-3</v>
      </c>
    </row>
    <row r="12" spans="1:38">
      <c r="A12" s="65">
        <v>21</v>
      </c>
      <c r="B12" s="25" t="s">
        <v>8</v>
      </c>
      <c r="C12" s="128">
        <v>3.9999999999999998E-6</v>
      </c>
      <c r="D12" s="129">
        <v>3.0000000000000001E-6</v>
      </c>
      <c r="E12" s="129">
        <v>0</v>
      </c>
      <c r="F12" s="129">
        <v>3.117E-3</v>
      </c>
      <c r="G12" s="129">
        <v>3.0000000000000001E-6</v>
      </c>
      <c r="H12" s="129">
        <v>1.2E-5</v>
      </c>
      <c r="I12" s="129">
        <v>3.1000000000000001E-5</v>
      </c>
      <c r="J12" s="129">
        <v>3.5199999999999999E-4</v>
      </c>
      <c r="K12" s="129">
        <v>1.019604</v>
      </c>
      <c r="L12" s="129">
        <v>6.4999999999999994E-5</v>
      </c>
      <c r="M12" s="129">
        <v>1.02E-4</v>
      </c>
      <c r="N12" s="129">
        <v>7.9999999999999996E-6</v>
      </c>
      <c r="O12" s="129">
        <v>2.0000000000000001E-4</v>
      </c>
      <c r="P12" s="129">
        <v>1.5E-5</v>
      </c>
      <c r="Q12" s="129">
        <v>5.0000000000000004E-6</v>
      </c>
      <c r="R12" s="129">
        <v>3.0000000000000001E-6</v>
      </c>
      <c r="S12" s="129">
        <v>9.9999999999999995E-7</v>
      </c>
      <c r="T12" s="129">
        <v>7.8999999999999996E-5</v>
      </c>
      <c r="U12" s="129">
        <v>8.9999999999999998E-4</v>
      </c>
      <c r="V12" s="129">
        <v>5.4100000000000003E-4</v>
      </c>
      <c r="W12" s="129">
        <v>5.2180000000000004E-3</v>
      </c>
      <c r="X12" s="129">
        <v>5.4299999999999997E-4</v>
      </c>
      <c r="Y12" s="129">
        <v>9.0000000000000006E-5</v>
      </c>
      <c r="Z12" s="129">
        <v>4.8060000000000004E-3</v>
      </c>
      <c r="AA12" s="129">
        <v>3.441E-3</v>
      </c>
      <c r="AB12" s="129">
        <v>6.4999999999999997E-4</v>
      </c>
      <c r="AC12" s="129">
        <v>1.1429E-2</v>
      </c>
      <c r="AD12" s="129">
        <v>1.0219999999999999E-3</v>
      </c>
      <c r="AE12" s="129">
        <v>9.7999999999999997E-5</v>
      </c>
      <c r="AF12" s="129">
        <v>1.7E-5</v>
      </c>
      <c r="AG12" s="129">
        <v>3.8000000000000002E-5</v>
      </c>
      <c r="AH12" s="129">
        <v>2.1000000000000001E-4</v>
      </c>
      <c r="AI12" s="129">
        <v>3.8579999999999999E-3</v>
      </c>
      <c r="AJ12" s="129">
        <v>2.1999999999999999E-5</v>
      </c>
      <c r="AK12" s="129">
        <v>8.3999999999999995E-5</v>
      </c>
      <c r="AL12" s="130">
        <v>3.9800000000000002E-4</v>
      </c>
    </row>
    <row r="13" spans="1:38">
      <c r="A13" s="66">
        <v>25</v>
      </c>
      <c r="B13" s="26" t="s">
        <v>9</v>
      </c>
      <c r="C13" s="131">
        <v>5.1999999999999997E-5</v>
      </c>
      <c r="D13" s="132">
        <v>2.5300000000000002E-4</v>
      </c>
      <c r="E13" s="132">
        <v>5.0000000000000004E-6</v>
      </c>
      <c r="F13" s="132">
        <v>7.8200000000000003E-4</v>
      </c>
      <c r="G13" s="132">
        <v>1.6200000000000001E-4</v>
      </c>
      <c r="H13" s="132">
        <v>2.03E-4</v>
      </c>
      <c r="I13" s="132">
        <v>2.7360000000000002E-3</v>
      </c>
      <c r="J13" s="132">
        <v>5.8250000000000003E-3</v>
      </c>
      <c r="K13" s="132">
        <v>1.0743000000000001E-2</v>
      </c>
      <c r="L13" s="132">
        <v>1.0285550000000001</v>
      </c>
      <c r="M13" s="132">
        <v>9.7900000000000001E-3</v>
      </c>
      <c r="N13" s="132">
        <v>2.2430000000000002E-3</v>
      </c>
      <c r="O13" s="132">
        <v>2.4390000000000002E-3</v>
      </c>
      <c r="P13" s="132">
        <v>6.3699999999999998E-4</v>
      </c>
      <c r="Q13" s="132">
        <v>4.8999999999999998E-5</v>
      </c>
      <c r="R13" s="132">
        <v>2.1999999999999999E-5</v>
      </c>
      <c r="S13" s="132">
        <v>5.0000000000000004E-6</v>
      </c>
      <c r="T13" s="132">
        <v>3.8900000000000002E-4</v>
      </c>
      <c r="U13" s="132">
        <v>5.0039999999999998E-3</v>
      </c>
      <c r="V13" s="132">
        <v>7.0530000000000002E-3</v>
      </c>
      <c r="W13" s="132">
        <v>5.9700999999999997E-2</v>
      </c>
      <c r="X13" s="132">
        <v>1.2520000000000001E-3</v>
      </c>
      <c r="Y13" s="132">
        <v>2.0530000000000001E-3</v>
      </c>
      <c r="Z13" s="132">
        <v>1.4625000000000001E-2</v>
      </c>
      <c r="AA13" s="132">
        <v>1.1198E-2</v>
      </c>
      <c r="AB13" s="132">
        <v>3.2569999999999999E-3</v>
      </c>
      <c r="AC13" s="132">
        <v>3.5406E-2</v>
      </c>
      <c r="AD13" s="132">
        <v>7.5259999999999997E-3</v>
      </c>
      <c r="AE13" s="132">
        <v>1.474E-3</v>
      </c>
      <c r="AF13" s="132">
        <v>5.7399999999999997E-4</v>
      </c>
      <c r="AG13" s="132">
        <v>1.3300000000000001E-4</v>
      </c>
      <c r="AH13" s="132">
        <v>1.3370000000000001E-3</v>
      </c>
      <c r="AI13" s="132">
        <v>2.9311E-2</v>
      </c>
      <c r="AJ13" s="132">
        <v>1.0900000000000001E-4</v>
      </c>
      <c r="AK13" s="132">
        <v>1.2390000000000001E-3</v>
      </c>
      <c r="AL13" s="133">
        <v>5.9760000000000004E-3</v>
      </c>
    </row>
    <row r="14" spans="1:38">
      <c r="A14" s="65">
        <v>26</v>
      </c>
      <c r="B14" s="25" t="s">
        <v>10</v>
      </c>
      <c r="C14" s="128">
        <v>1.9000000000000001E-5</v>
      </c>
      <c r="D14" s="129">
        <v>1.4E-5</v>
      </c>
      <c r="E14" s="129">
        <v>9.9999999999999995E-7</v>
      </c>
      <c r="F14" s="129">
        <v>9.9400000000000009E-4</v>
      </c>
      <c r="G14" s="129">
        <v>1.0000000000000001E-5</v>
      </c>
      <c r="H14" s="129">
        <v>5.0000000000000002E-5</v>
      </c>
      <c r="I14" s="129">
        <v>1.4100000000000001E-4</v>
      </c>
      <c r="J14" s="129">
        <v>1.9689999999999998E-3</v>
      </c>
      <c r="K14" s="129">
        <v>2.4257000000000001E-2</v>
      </c>
      <c r="L14" s="129">
        <v>2.9150000000000001E-3</v>
      </c>
      <c r="M14" s="129">
        <v>1.6447780000000001</v>
      </c>
      <c r="N14" s="129">
        <v>6.3100000000000005E-4</v>
      </c>
      <c r="O14" s="129">
        <v>2.2900000000000001E-4</v>
      </c>
      <c r="P14" s="129">
        <v>4.1E-5</v>
      </c>
      <c r="Q14" s="129">
        <v>1.5E-5</v>
      </c>
      <c r="R14" s="129">
        <v>7.9999999999999996E-6</v>
      </c>
      <c r="S14" s="129">
        <v>1.9999999999999999E-6</v>
      </c>
      <c r="T14" s="129">
        <v>1.45E-4</v>
      </c>
      <c r="U14" s="129">
        <v>4.7130000000000002E-3</v>
      </c>
      <c r="V14" s="129">
        <v>5.8250000000000003E-3</v>
      </c>
      <c r="W14" s="129">
        <v>2.6945E-2</v>
      </c>
      <c r="X14" s="129">
        <v>1.0579999999999999E-3</v>
      </c>
      <c r="Y14" s="129">
        <v>5.5099999999999995E-4</v>
      </c>
      <c r="Z14" s="129">
        <v>7.273E-3</v>
      </c>
      <c r="AA14" s="129">
        <v>6.3709999999999999E-3</v>
      </c>
      <c r="AB14" s="129">
        <v>1.7769999999999999E-3</v>
      </c>
      <c r="AC14" s="129">
        <v>1.4942E-2</v>
      </c>
      <c r="AD14" s="129">
        <v>3.6700000000000001E-3</v>
      </c>
      <c r="AE14" s="129">
        <v>8.2299999999999995E-4</v>
      </c>
      <c r="AF14" s="129">
        <v>5.7000000000000003E-5</v>
      </c>
      <c r="AG14" s="129">
        <v>6.2000000000000003E-5</v>
      </c>
      <c r="AH14" s="129">
        <v>1.635E-3</v>
      </c>
      <c r="AI14" s="129">
        <v>9.9369999999999997E-3</v>
      </c>
      <c r="AJ14" s="129">
        <v>8.5000000000000006E-5</v>
      </c>
      <c r="AK14" s="129">
        <v>2.9500000000000001E-4</v>
      </c>
      <c r="AL14" s="130">
        <v>3.3370000000000001E-3</v>
      </c>
    </row>
    <row r="15" spans="1:38">
      <c r="A15" s="65">
        <v>27</v>
      </c>
      <c r="B15" s="25" t="s">
        <v>11</v>
      </c>
      <c r="C15" s="128">
        <v>1.8E-5</v>
      </c>
      <c r="D15" s="129">
        <v>1.4E-5</v>
      </c>
      <c r="E15" s="129">
        <v>9.9999999999999995E-7</v>
      </c>
      <c r="F15" s="129">
        <v>2.65E-3</v>
      </c>
      <c r="G15" s="129">
        <v>7.9999999999999996E-6</v>
      </c>
      <c r="H15" s="129">
        <v>3.4999999999999997E-5</v>
      </c>
      <c r="I15" s="129">
        <v>1.4899999999999999E-4</v>
      </c>
      <c r="J15" s="129">
        <v>1.3979999999999999E-3</v>
      </c>
      <c r="K15" s="129">
        <v>2.4069999999999999E-3</v>
      </c>
      <c r="L15" s="129">
        <v>5.2999999999999998E-4</v>
      </c>
      <c r="M15" s="129">
        <v>5.8299999999999997E-4</v>
      </c>
      <c r="N15" s="129">
        <v>1.01749</v>
      </c>
      <c r="O15" s="129">
        <v>2.14E-4</v>
      </c>
      <c r="P15" s="129">
        <v>2.9E-5</v>
      </c>
      <c r="Q15" s="129">
        <v>1.5999999999999999E-5</v>
      </c>
      <c r="R15" s="129">
        <v>6.0000000000000002E-6</v>
      </c>
      <c r="S15" s="129">
        <v>1.9999999999999999E-6</v>
      </c>
      <c r="T15" s="129">
        <v>1.6200000000000001E-4</v>
      </c>
      <c r="U15" s="129">
        <v>5.2979999999999998E-3</v>
      </c>
      <c r="V15" s="129">
        <v>3.3059999999999999E-3</v>
      </c>
      <c r="W15" s="129">
        <v>2.3299E-2</v>
      </c>
      <c r="X15" s="129">
        <v>7.54E-4</v>
      </c>
      <c r="Y15" s="129">
        <v>2.8400000000000002E-4</v>
      </c>
      <c r="Z15" s="129">
        <v>6.7990000000000004E-3</v>
      </c>
      <c r="AA15" s="129">
        <v>6.2599999999999999E-3</v>
      </c>
      <c r="AB15" s="129">
        <v>1.1050000000000001E-3</v>
      </c>
      <c r="AC15" s="129">
        <v>2.3976999999999998E-2</v>
      </c>
      <c r="AD15" s="129">
        <v>2.7680000000000001E-3</v>
      </c>
      <c r="AE15" s="129">
        <v>8.6700000000000004E-4</v>
      </c>
      <c r="AF15" s="129">
        <v>3.1000000000000001E-5</v>
      </c>
      <c r="AG15" s="129">
        <v>8.6000000000000003E-5</v>
      </c>
      <c r="AH15" s="129">
        <v>4.3399999999999998E-4</v>
      </c>
      <c r="AI15" s="129">
        <v>7.6189999999999999E-3</v>
      </c>
      <c r="AJ15" s="129">
        <v>5.3999999999999998E-5</v>
      </c>
      <c r="AK15" s="129">
        <v>2.5599999999999999E-4</v>
      </c>
      <c r="AL15" s="130">
        <v>3.516E-3</v>
      </c>
    </row>
    <row r="16" spans="1:38">
      <c r="A16" s="65">
        <v>28</v>
      </c>
      <c r="B16" s="25" t="s">
        <v>12</v>
      </c>
      <c r="C16" s="128">
        <v>1.9000000000000001E-5</v>
      </c>
      <c r="D16" s="129">
        <v>4.1E-5</v>
      </c>
      <c r="E16" s="129">
        <v>9.9999999999999995E-7</v>
      </c>
      <c r="F16" s="129">
        <v>2.61E-4</v>
      </c>
      <c r="G16" s="129">
        <v>1.2999999999999999E-5</v>
      </c>
      <c r="H16" s="129">
        <v>1.4100000000000001E-4</v>
      </c>
      <c r="I16" s="129">
        <v>4.3600000000000003E-4</v>
      </c>
      <c r="J16" s="129">
        <v>4.3270000000000001E-3</v>
      </c>
      <c r="K16" s="129">
        <v>7.1029999999999999E-3</v>
      </c>
      <c r="L16" s="129">
        <v>2.408E-3</v>
      </c>
      <c r="M16" s="129">
        <v>0.32985599999999998</v>
      </c>
      <c r="N16" s="129">
        <v>1.1538E-2</v>
      </c>
      <c r="O16" s="129">
        <v>1.0160709999999999</v>
      </c>
      <c r="P16" s="129">
        <v>3.6099999999999999E-4</v>
      </c>
      <c r="Q16" s="129">
        <v>1.5799999999999999E-4</v>
      </c>
      <c r="R16" s="129">
        <v>4.6999999999999997E-5</v>
      </c>
      <c r="S16" s="129">
        <v>6.9999999999999999E-6</v>
      </c>
      <c r="T16" s="129">
        <v>2.5500000000000002E-4</v>
      </c>
      <c r="U16" s="129">
        <v>2.8600000000000001E-3</v>
      </c>
      <c r="V16" s="129">
        <v>5.0379999999999999E-3</v>
      </c>
      <c r="W16" s="129">
        <v>2.0046000000000001E-2</v>
      </c>
      <c r="X16" s="129">
        <v>1.0430000000000001E-3</v>
      </c>
      <c r="Y16" s="129">
        <v>3.8200000000000002E-4</v>
      </c>
      <c r="Z16" s="129">
        <v>2.2356000000000001E-2</v>
      </c>
      <c r="AA16" s="129">
        <v>1.2808999999999999E-2</v>
      </c>
      <c r="AB16" s="129">
        <v>5.0419999999999996E-3</v>
      </c>
      <c r="AC16" s="129">
        <v>2.1589000000000001E-2</v>
      </c>
      <c r="AD16" s="129">
        <v>6.6499999999999997E-3</v>
      </c>
      <c r="AE16" s="129">
        <v>1.2880000000000001E-3</v>
      </c>
      <c r="AF16" s="129">
        <v>4.46E-4</v>
      </c>
      <c r="AG16" s="129">
        <v>8.8999999999999995E-5</v>
      </c>
      <c r="AH16" s="129">
        <v>1.42E-3</v>
      </c>
      <c r="AI16" s="129">
        <v>1.9879000000000001E-2</v>
      </c>
      <c r="AJ16" s="129">
        <v>8.7000000000000001E-5</v>
      </c>
      <c r="AK16" s="129">
        <v>5.8399999999999999E-4</v>
      </c>
      <c r="AL16" s="130">
        <v>5.2249999999999996E-3</v>
      </c>
    </row>
    <row r="17" spans="1:38">
      <c r="A17" s="65">
        <v>29</v>
      </c>
      <c r="B17" s="25" t="s">
        <v>13</v>
      </c>
      <c r="C17" s="128">
        <v>3.3000000000000003E-5</v>
      </c>
      <c r="D17" s="129">
        <v>6.0000000000000002E-5</v>
      </c>
      <c r="E17" s="129">
        <v>1.9999999999999999E-6</v>
      </c>
      <c r="F17" s="129">
        <v>7.7999999999999999E-5</v>
      </c>
      <c r="G17" s="129">
        <v>1.9000000000000001E-5</v>
      </c>
      <c r="H17" s="129">
        <v>1.44E-4</v>
      </c>
      <c r="I17" s="129">
        <v>6.3900000000000003E-4</v>
      </c>
      <c r="J17" s="129">
        <v>5.28E-3</v>
      </c>
      <c r="K17" s="129">
        <v>2.545E-3</v>
      </c>
      <c r="L17" s="129">
        <v>5.8430000000000001E-3</v>
      </c>
      <c r="M17" s="129">
        <v>6.4614000000000005E-2</v>
      </c>
      <c r="N17" s="129">
        <v>5.1419999999999999E-3</v>
      </c>
      <c r="O17" s="129">
        <v>5.9480000000000002E-3</v>
      </c>
      <c r="P17" s="129">
        <v>1.0221290000000001</v>
      </c>
      <c r="Q17" s="129">
        <v>9.2379999999999997E-3</v>
      </c>
      <c r="R17" s="129">
        <v>1.377E-3</v>
      </c>
      <c r="S17" s="129">
        <v>5.0000000000000002E-5</v>
      </c>
      <c r="T17" s="129">
        <v>2.7999999999999998E-4</v>
      </c>
      <c r="U17" s="129">
        <v>1.2297000000000001E-2</v>
      </c>
      <c r="V17" s="129">
        <v>1.828E-3</v>
      </c>
      <c r="W17" s="129">
        <v>1.1768000000000001E-2</v>
      </c>
      <c r="X17" s="129">
        <v>7.6099999999999996E-4</v>
      </c>
      <c r="Y17" s="129">
        <v>3.4200000000000002E-4</v>
      </c>
      <c r="Z17" s="129">
        <v>2.3730000000000001E-2</v>
      </c>
      <c r="AA17" s="129">
        <v>6.9979999999999999E-3</v>
      </c>
      <c r="AB17" s="129">
        <v>3.2360000000000002E-3</v>
      </c>
      <c r="AC17" s="129">
        <v>1.7153999999999999E-2</v>
      </c>
      <c r="AD17" s="129">
        <v>6.7730000000000004E-3</v>
      </c>
      <c r="AE17" s="129">
        <v>1.338E-3</v>
      </c>
      <c r="AF17" s="129">
        <v>3.48E-4</v>
      </c>
      <c r="AG17" s="129">
        <v>7.4999999999999993E-5</v>
      </c>
      <c r="AH17" s="129">
        <v>1.7030000000000001E-3</v>
      </c>
      <c r="AI17" s="129">
        <v>2.4811E-2</v>
      </c>
      <c r="AJ17" s="129">
        <v>1.73E-4</v>
      </c>
      <c r="AK17" s="129">
        <v>1.691E-3</v>
      </c>
      <c r="AL17" s="130">
        <v>5.4260000000000003E-3</v>
      </c>
    </row>
    <row r="18" spans="1:38">
      <c r="A18" s="66">
        <v>32</v>
      </c>
      <c r="B18" s="26" t="s">
        <v>16</v>
      </c>
      <c r="C18" s="131">
        <v>3.1999999999999999E-5</v>
      </c>
      <c r="D18" s="132">
        <v>6.0000000000000002E-5</v>
      </c>
      <c r="E18" s="132">
        <v>1.9999999999999999E-6</v>
      </c>
      <c r="F18" s="132">
        <v>7.7000000000000001E-5</v>
      </c>
      <c r="G18" s="132">
        <v>1.7E-5</v>
      </c>
      <c r="H18" s="132">
        <v>5.4600000000000004E-4</v>
      </c>
      <c r="I18" s="132">
        <v>6.4499999999999996E-4</v>
      </c>
      <c r="J18" s="132">
        <v>6.9179999999999997E-3</v>
      </c>
      <c r="K18" s="132">
        <v>2.3509999999999998E-3</v>
      </c>
      <c r="L18" s="132">
        <v>1.1795E-2</v>
      </c>
      <c r="M18" s="132">
        <v>2.735E-3</v>
      </c>
      <c r="N18" s="132">
        <v>8.6370000000000006E-3</v>
      </c>
      <c r="O18" s="132">
        <v>3.9490000000000003E-3</v>
      </c>
      <c r="P18" s="132">
        <v>8.2600000000000002E-4</v>
      </c>
      <c r="Q18" s="132">
        <v>1.0273870000000001</v>
      </c>
      <c r="R18" s="132">
        <v>1.402E-3</v>
      </c>
      <c r="S18" s="132">
        <v>1.2E-5</v>
      </c>
      <c r="T18" s="132">
        <v>3.1399999999999999E-4</v>
      </c>
      <c r="U18" s="132">
        <v>9.8429999999999993E-3</v>
      </c>
      <c r="V18" s="132">
        <v>2.1489999999999999E-3</v>
      </c>
      <c r="W18" s="132">
        <v>2.4597999999999998E-2</v>
      </c>
      <c r="X18" s="132">
        <v>1.307E-3</v>
      </c>
      <c r="Y18" s="132">
        <v>8.2399999999999997E-4</v>
      </c>
      <c r="Z18" s="132">
        <v>1.9753E-2</v>
      </c>
      <c r="AA18" s="132">
        <v>5.9899999999999997E-3</v>
      </c>
      <c r="AB18" s="132">
        <v>2.0939999999999999E-3</v>
      </c>
      <c r="AC18" s="132">
        <v>1.3769999999999999E-2</v>
      </c>
      <c r="AD18" s="132">
        <v>8.5360000000000002E-3</v>
      </c>
      <c r="AE18" s="132">
        <v>2.5099999999999998E-4</v>
      </c>
      <c r="AF18" s="132">
        <v>7.6099999999999996E-4</v>
      </c>
      <c r="AG18" s="132">
        <v>5.5000000000000002E-5</v>
      </c>
      <c r="AH18" s="132">
        <v>9.8200000000000002E-4</v>
      </c>
      <c r="AI18" s="132">
        <v>3.1126000000000001E-2</v>
      </c>
      <c r="AJ18" s="132">
        <v>2.0599999999999999E-4</v>
      </c>
      <c r="AK18" s="132">
        <v>8.6200000000000003E-4</v>
      </c>
      <c r="AL18" s="133">
        <v>1.016E-3</v>
      </c>
    </row>
    <row r="19" spans="1:38">
      <c r="A19" s="65">
        <v>33</v>
      </c>
      <c r="B19" s="25" t="s">
        <v>14</v>
      </c>
      <c r="C19" s="128">
        <v>3.6000000000000001E-5</v>
      </c>
      <c r="D19" s="129">
        <v>9.2999999999999997E-5</v>
      </c>
      <c r="E19" s="129">
        <v>1.9999999999999999E-6</v>
      </c>
      <c r="F19" s="129">
        <v>7.7000000000000001E-5</v>
      </c>
      <c r="G19" s="129">
        <v>1.5999999999999999E-5</v>
      </c>
      <c r="H19" s="129">
        <v>2.1800000000000001E-4</v>
      </c>
      <c r="I19" s="129">
        <v>1.003E-3</v>
      </c>
      <c r="J19" s="129">
        <v>4.3550000000000004E-3</v>
      </c>
      <c r="K19" s="129">
        <v>2.1970000000000002E-3</v>
      </c>
      <c r="L19" s="129">
        <v>3.1939999999999998E-3</v>
      </c>
      <c r="M19" s="129">
        <v>5.5726999999999999E-2</v>
      </c>
      <c r="N19" s="129">
        <v>1.0008E-2</v>
      </c>
      <c r="O19" s="129">
        <v>8.4620000000000008E-3</v>
      </c>
      <c r="P19" s="129">
        <v>1.459E-3</v>
      </c>
      <c r="Q19" s="129">
        <v>1.5032E-2</v>
      </c>
      <c r="R19" s="129">
        <v>1.008567</v>
      </c>
      <c r="S19" s="129">
        <v>6.0000000000000002E-6</v>
      </c>
      <c r="T19" s="129">
        <v>2.8400000000000002E-4</v>
      </c>
      <c r="U19" s="129">
        <v>1.5351E-2</v>
      </c>
      <c r="V19" s="129">
        <v>2.248E-3</v>
      </c>
      <c r="W19" s="129">
        <v>8.3289999999999996E-3</v>
      </c>
      <c r="X19" s="129">
        <v>8.6799999999999996E-4</v>
      </c>
      <c r="Y19" s="129">
        <v>4.1599999999999997E-4</v>
      </c>
      <c r="Z19" s="129">
        <v>2.4039999999999999E-2</v>
      </c>
      <c r="AA19" s="129">
        <v>5.5180000000000003E-3</v>
      </c>
      <c r="AB19" s="129">
        <v>2.4629999999999999E-3</v>
      </c>
      <c r="AC19" s="129">
        <v>1.4382000000000001E-2</v>
      </c>
      <c r="AD19" s="129">
        <v>1.2393E-2</v>
      </c>
      <c r="AE19" s="129">
        <v>9.4600000000000001E-4</v>
      </c>
      <c r="AF19" s="129">
        <v>6.4700000000000001E-4</v>
      </c>
      <c r="AG19" s="129">
        <v>6.7000000000000002E-5</v>
      </c>
      <c r="AH19" s="129">
        <v>7.7999999999999999E-4</v>
      </c>
      <c r="AI19" s="129">
        <v>2.7045E-2</v>
      </c>
      <c r="AJ19" s="129">
        <v>9.2E-5</v>
      </c>
      <c r="AK19" s="129">
        <v>1.1410000000000001E-3</v>
      </c>
      <c r="AL19" s="130">
        <v>3.836E-3</v>
      </c>
    </row>
    <row r="20" spans="1:38">
      <c r="A20" s="65">
        <v>34</v>
      </c>
      <c r="B20" s="25" t="s">
        <v>15</v>
      </c>
      <c r="C20" s="128">
        <v>2.9E-5</v>
      </c>
      <c r="D20" s="129">
        <v>7.2000000000000002E-5</v>
      </c>
      <c r="E20" s="129">
        <v>1.9999999999999999E-6</v>
      </c>
      <c r="F20" s="129">
        <v>5.8E-5</v>
      </c>
      <c r="G20" s="129">
        <v>1.5999999999999999E-5</v>
      </c>
      <c r="H20" s="129">
        <v>1.3300000000000001E-4</v>
      </c>
      <c r="I20" s="129">
        <v>7.7200000000000001E-4</v>
      </c>
      <c r="J20" s="129">
        <v>6.79E-3</v>
      </c>
      <c r="K20" s="129">
        <v>1.5839999999999999E-3</v>
      </c>
      <c r="L20" s="129">
        <v>3.0890000000000002E-3</v>
      </c>
      <c r="M20" s="129">
        <v>2.7754000000000001E-2</v>
      </c>
      <c r="N20" s="129">
        <v>1.01E-2</v>
      </c>
      <c r="O20" s="129">
        <v>7.273E-3</v>
      </c>
      <c r="P20" s="129">
        <v>1.304E-3</v>
      </c>
      <c r="Q20" s="129">
        <v>3.1097E-2</v>
      </c>
      <c r="R20" s="129">
        <v>1.372E-3</v>
      </c>
      <c r="S20" s="129">
        <v>1.0019880000000001</v>
      </c>
      <c r="T20" s="129">
        <v>1.8100000000000001E-4</v>
      </c>
      <c r="U20" s="129">
        <v>1.2534E-2</v>
      </c>
      <c r="V20" s="129">
        <v>8.6799999999999996E-4</v>
      </c>
      <c r="W20" s="129">
        <v>6.5300000000000002E-3</v>
      </c>
      <c r="X20" s="129">
        <v>3.6900000000000002E-4</v>
      </c>
      <c r="Y20" s="129">
        <v>2.2000000000000001E-4</v>
      </c>
      <c r="Z20" s="129">
        <v>2.0337999999999998E-2</v>
      </c>
      <c r="AA20" s="129">
        <v>4.9899999999999996E-3</v>
      </c>
      <c r="AB20" s="129">
        <v>3.5209999999999998E-3</v>
      </c>
      <c r="AC20" s="129">
        <v>9.7470000000000005E-3</v>
      </c>
      <c r="AD20" s="129">
        <v>9.946E-3</v>
      </c>
      <c r="AE20" s="129">
        <v>5.0900000000000001E-4</v>
      </c>
      <c r="AF20" s="129">
        <v>2.92E-4</v>
      </c>
      <c r="AG20" s="129">
        <v>4.6E-5</v>
      </c>
      <c r="AH20" s="129">
        <v>2.4600000000000002E-4</v>
      </c>
      <c r="AI20" s="129">
        <v>1.6997999999999999E-2</v>
      </c>
      <c r="AJ20" s="129">
        <v>1.83E-4</v>
      </c>
      <c r="AK20" s="129">
        <v>5.2400000000000005E-4</v>
      </c>
      <c r="AL20" s="130">
        <v>2.065E-3</v>
      </c>
    </row>
    <row r="21" spans="1:38">
      <c r="A21" s="65">
        <v>35</v>
      </c>
      <c r="B21" s="25" t="s">
        <v>17</v>
      </c>
      <c r="C21" s="128">
        <v>2.6999999999999999E-5</v>
      </c>
      <c r="D21" s="129">
        <v>6.2000000000000003E-5</v>
      </c>
      <c r="E21" s="129">
        <v>1.9999999999999999E-6</v>
      </c>
      <c r="F21" s="129">
        <v>1.1400000000000001E-4</v>
      </c>
      <c r="G21" s="129">
        <v>1.5999999999999999E-5</v>
      </c>
      <c r="H21" s="129">
        <v>2.8299999999999999E-4</v>
      </c>
      <c r="I21" s="129">
        <v>6.5399999999999996E-4</v>
      </c>
      <c r="J21" s="129">
        <v>6.0010000000000003E-3</v>
      </c>
      <c r="K21" s="129">
        <v>3.6150000000000002E-3</v>
      </c>
      <c r="L21" s="129">
        <v>3.3310000000000002E-3</v>
      </c>
      <c r="M21" s="129">
        <v>0.132076</v>
      </c>
      <c r="N21" s="129">
        <v>4.4099999999999999E-3</v>
      </c>
      <c r="O21" s="129">
        <v>5.3730000000000002E-3</v>
      </c>
      <c r="P21" s="129">
        <v>2.0079999999999998E-3</v>
      </c>
      <c r="Q21" s="129">
        <v>9.859999999999999E-4</v>
      </c>
      <c r="R21" s="129">
        <v>1.949E-3</v>
      </c>
      <c r="S21" s="129">
        <v>6.4000000000000005E-4</v>
      </c>
      <c r="T21" s="129">
        <v>1.134695</v>
      </c>
      <c r="U21" s="129">
        <v>1.0314E-2</v>
      </c>
      <c r="V21" s="129">
        <v>1.4989999999999999E-3</v>
      </c>
      <c r="W21" s="129">
        <v>1.2156E-2</v>
      </c>
      <c r="X21" s="129">
        <v>6.87E-4</v>
      </c>
      <c r="Y21" s="129">
        <v>4.84E-4</v>
      </c>
      <c r="Z21" s="129">
        <v>1.9925999999999999E-2</v>
      </c>
      <c r="AA21" s="129">
        <v>6.6829999999999997E-3</v>
      </c>
      <c r="AB21" s="129">
        <v>1.9170000000000001E-3</v>
      </c>
      <c r="AC21" s="129">
        <v>1.4024999999999999E-2</v>
      </c>
      <c r="AD21" s="129">
        <v>4.4380000000000001E-3</v>
      </c>
      <c r="AE21" s="129">
        <v>1.2899999999999999E-3</v>
      </c>
      <c r="AF21" s="129">
        <v>2.0599999999999999E-4</v>
      </c>
      <c r="AG21" s="129">
        <v>6.2000000000000003E-5</v>
      </c>
      <c r="AH21" s="129">
        <v>6.0300000000000002E-4</v>
      </c>
      <c r="AI21" s="129">
        <v>1.9036000000000001E-2</v>
      </c>
      <c r="AJ21" s="129">
        <v>1.21E-4</v>
      </c>
      <c r="AK21" s="129">
        <v>5.1099999999999995E-4</v>
      </c>
      <c r="AL21" s="130">
        <v>5.2290000000000001E-3</v>
      </c>
    </row>
    <row r="22" spans="1:38">
      <c r="A22" s="65">
        <v>39</v>
      </c>
      <c r="B22" s="25" t="s">
        <v>18</v>
      </c>
      <c r="C22" s="128">
        <v>1.6130000000000001E-3</v>
      </c>
      <c r="D22" s="129">
        <v>3.0200000000000002E-4</v>
      </c>
      <c r="E22" s="129">
        <v>1.1900000000000001E-4</v>
      </c>
      <c r="F22" s="129">
        <v>6.4999999999999994E-5</v>
      </c>
      <c r="G22" s="129">
        <v>3.1700000000000001E-4</v>
      </c>
      <c r="H22" s="129">
        <v>4.4900000000000002E-4</v>
      </c>
      <c r="I22" s="129">
        <v>2.7799999999999999E-3</v>
      </c>
      <c r="J22" s="129">
        <v>4.8068E-2</v>
      </c>
      <c r="K22" s="129">
        <v>8.1469999999999997E-3</v>
      </c>
      <c r="L22" s="129">
        <v>1.4270000000000001E-3</v>
      </c>
      <c r="M22" s="129">
        <v>3.6180000000000001E-3</v>
      </c>
      <c r="N22" s="129">
        <v>6.3199999999999997E-4</v>
      </c>
      <c r="O22" s="129">
        <v>2.0219999999999999E-3</v>
      </c>
      <c r="P22" s="129">
        <v>3.3E-4</v>
      </c>
      <c r="Q22" s="129">
        <v>6.2000000000000003E-5</v>
      </c>
      <c r="R22" s="129">
        <v>2.3E-5</v>
      </c>
      <c r="S22" s="129">
        <v>6.0000000000000002E-6</v>
      </c>
      <c r="T22" s="129">
        <v>5.8100000000000003E-4</v>
      </c>
      <c r="U22" s="129">
        <v>1.040872</v>
      </c>
      <c r="V22" s="129">
        <v>3.235E-3</v>
      </c>
      <c r="W22" s="129">
        <v>2.1621999999999999E-2</v>
      </c>
      <c r="X22" s="129">
        <v>1.593E-3</v>
      </c>
      <c r="Y22" s="129">
        <v>4.6299999999999998E-4</v>
      </c>
      <c r="Z22" s="129">
        <v>2.2848E-2</v>
      </c>
      <c r="AA22" s="129">
        <v>7.1919999999999996E-3</v>
      </c>
      <c r="AB22" s="129">
        <v>4.3020000000000003E-3</v>
      </c>
      <c r="AC22" s="129">
        <v>7.6206999999999997E-2</v>
      </c>
      <c r="AD22" s="129">
        <v>7.0219999999999996E-3</v>
      </c>
      <c r="AE22" s="129">
        <v>8.1599999999999999E-4</v>
      </c>
      <c r="AF22" s="129">
        <v>1.4200000000000001E-4</v>
      </c>
      <c r="AG22" s="129">
        <v>2.5099999999999998E-4</v>
      </c>
      <c r="AH22" s="129">
        <v>1.0499999999999999E-3</v>
      </c>
      <c r="AI22" s="129">
        <v>3.2301999999999997E-2</v>
      </c>
      <c r="AJ22" s="129">
        <v>1.25E-4</v>
      </c>
      <c r="AK22" s="129">
        <v>7.1100000000000004E-4</v>
      </c>
      <c r="AL22" s="130">
        <v>3.307E-3</v>
      </c>
    </row>
    <row r="23" spans="1:38">
      <c r="A23" s="66">
        <v>41</v>
      </c>
      <c r="B23" s="26" t="s">
        <v>19</v>
      </c>
      <c r="C23" s="131">
        <v>9.3700000000000001E-4</v>
      </c>
      <c r="D23" s="132">
        <v>5.5900000000000004E-4</v>
      </c>
      <c r="E23" s="132">
        <v>3.0000000000000001E-6</v>
      </c>
      <c r="F23" s="132">
        <v>1.0900000000000001E-4</v>
      </c>
      <c r="G23" s="132">
        <v>6.8999999999999997E-5</v>
      </c>
      <c r="H23" s="132">
        <v>3.1599999999999998E-4</v>
      </c>
      <c r="I23" s="132">
        <v>5.7780000000000001E-3</v>
      </c>
      <c r="J23" s="132">
        <v>2.673E-3</v>
      </c>
      <c r="K23" s="132">
        <v>7.3829999999999998E-3</v>
      </c>
      <c r="L23" s="132">
        <v>2.5489000000000001E-2</v>
      </c>
      <c r="M23" s="132">
        <v>3.7596999999999998E-2</v>
      </c>
      <c r="N23" s="132">
        <v>2.372E-3</v>
      </c>
      <c r="O23" s="132">
        <v>2.4222E-2</v>
      </c>
      <c r="P23" s="132">
        <v>9.7499999999999996E-4</v>
      </c>
      <c r="Q23" s="132">
        <v>1.3100000000000001E-4</v>
      </c>
      <c r="R23" s="132">
        <v>5.5099999999999995E-4</v>
      </c>
      <c r="S23" s="132">
        <v>1.08E-4</v>
      </c>
      <c r="T23" s="132">
        <v>5.7499999999999999E-4</v>
      </c>
      <c r="U23" s="132">
        <v>5.1349999999999998E-3</v>
      </c>
      <c r="V23" s="132">
        <v>1.001471</v>
      </c>
      <c r="W23" s="132">
        <v>5.9059999999999998E-3</v>
      </c>
      <c r="X23" s="132">
        <v>1.091E-3</v>
      </c>
      <c r="Y23" s="132">
        <v>1.8929999999999999E-3</v>
      </c>
      <c r="Z23" s="132">
        <v>2.4993000000000001E-2</v>
      </c>
      <c r="AA23" s="132">
        <v>1.278E-2</v>
      </c>
      <c r="AB23" s="132">
        <v>4.4720000000000003E-3</v>
      </c>
      <c r="AC23" s="132">
        <v>2.6814999999999999E-2</v>
      </c>
      <c r="AD23" s="132">
        <v>9.9869999999999994E-3</v>
      </c>
      <c r="AE23" s="132">
        <v>2.8470000000000001E-3</v>
      </c>
      <c r="AF23" s="132">
        <v>2.0100000000000001E-4</v>
      </c>
      <c r="AG23" s="132">
        <v>1.2400000000000001E-4</v>
      </c>
      <c r="AH23" s="132">
        <v>1.408E-3</v>
      </c>
      <c r="AI23" s="132">
        <v>5.5747999999999999E-2</v>
      </c>
      <c r="AJ23" s="132">
        <v>2.6699999999999998E-4</v>
      </c>
      <c r="AK23" s="132">
        <v>1.3619999999999999E-3</v>
      </c>
      <c r="AL23" s="133">
        <v>1.1542999999999999E-2</v>
      </c>
    </row>
    <row r="24" spans="1:38">
      <c r="A24" s="65">
        <v>46</v>
      </c>
      <c r="B24" s="25" t="s">
        <v>20</v>
      </c>
      <c r="C24" s="128">
        <v>2.4000000000000001E-5</v>
      </c>
      <c r="D24" s="129">
        <v>5.5999999999999999E-5</v>
      </c>
      <c r="E24" s="129">
        <v>9.9999999999999995E-7</v>
      </c>
      <c r="F24" s="129">
        <v>1.7179999999999999E-3</v>
      </c>
      <c r="G24" s="129">
        <v>1.1E-5</v>
      </c>
      <c r="H24" s="129">
        <v>3.8999999999999999E-5</v>
      </c>
      <c r="I24" s="129">
        <v>6.0599999999999998E-4</v>
      </c>
      <c r="J24" s="129">
        <v>4.8899999999999996E-4</v>
      </c>
      <c r="K24" s="129">
        <v>2.2534999999999999E-2</v>
      </c>
      <c r="L24" s="129">
        <v>3.9100000000000002E-4</v>
      </c>
      <c r="M24" s="129">
        <v>6.3500000000000004E-4</v>
      </c>
      <c r="N24" s="129">
        <v>9.3999999999999994E-5</v>
      </c>
      <c r="O24" s="129">
        <v>4.7199999999999998E-4</v>
      </c>
      <c r="P24" s="129">
        <v>1.01E-4</v>
      </c>
      <c r="Q24" s="129">
        <v>4.3999999999999999E-5</v>
      </c>
      <c r="R24" s="129">
        <v>2.1999999999999999E-5</v>
      </c>
      <c r="S24" s="129">
        <v>6.0000000000000002E-6</v>
      </c>
      <c r="T24" s="129">
        <v>3.6000000000000002E-4</v>
      </c>
      <c r="U24" s="129">
        <v>3.009E-3</v>
      </c>
      <c r="V24" s="129">
        <v>1.3417999999999999E-2</v>
      </c>
      <c r="W24" s="129">
        <v>1.05738</v>
      </c>
      <c r="X24" s="129">
        <v>8.0400000000000003E-4</v>
      </c>
      <c r="Y24" s="129">
        <v>5.607E-3</v>
      </c>
      <c r="Z24" s="129">
        <v>9.3670000000000003E-3</v>
      </c>
      <c r="AA24" s="129">
        <v>1.5996E-2</v>
      </c>
      <c r="AB24" s="129">
        <v>4.431E-3</v>
      </c>
      <c r="AC24" s="129">
        <v>2.2221999999999999E-2</v>
      </c>
      <c r="AD24" s="129">
        <v>9.8379999999999995E-3</v>
      </c>
      <c r="AE24" s="129">
        <v>7.4100000000000001E-4</v>
      </c>
      <c r="AF24" s="129">
        <v>4.2499999999999998E-4</v>
      </c>
      <c r="AG24" s="129">
        <v>9.3999999999999994E-5</v>
      </c>
      <c r="AH24" s="129">
        <v>1.1999999999999999E-3</v>
      </c>
      <c r="AI24" s="129">
        <v>3.2479000000000001E-2</v>
      </c>
      <c r="AJ24" s="129">
        <v>1.22E-4</v>
      </c>
      <c r="AK24" s="129">
        <v>2.7799999999999998E-4</v>
      </c>
      <c r="AL24" s="130">
        <v>3.0040000000000002E-3</v>
      </c>
    </row>
    <row r="25" spans="1:38">
      <c r="A25" s="65">
        <v>47</v>
      </c>
      <c r="B25" s="25" t="s">
        <v>56</v>
      </c>
      <c r="C25" s="128">
        <v>7.6000000000000004E-5</v>
      </c>
      <c r="D25" s="129">
        <v>8.2999999999999998E-5</v>
      </c>
      <c r="E25" s="129">
        <v>3.0000000000000001E-6</v>
      </c>
      <c r="F25" s="129">
        <v>7.4999999999999993E-5</v>
      </c>
      <c r="G25" s="129">
        <v>3.4E-5</v>
      </c>
      <c r="H25" s="129">
        <v>1.63E-4</v>
      </c>
      <c r="I25" s="129">
        <v>8.8599999999999996E-4</v>
      </c>
      <c r="J25" s="129">
        <v>4.6080000000000001E-3</v>
      </c>
      <c r="K25" s="129">
        <v>6.5040000000000002E-3</v>
      </c>
      <c r="L25" s="129">
        <v>3.248E-3</v>
      </c>
      <c r="M25" s="129">
        <v>1.6379999999999999E-3</v>
      </c>
      <c r="N25" s="129">
        <v>1.7899999999999999E-4</v>
      </c>
      <c r="O25" s="129">
        <v>1.0939999999999999E-3</v>
      </c>
      <c r="P25" s="129">
        <v>1.722E-3</v>
      </c>
      <c r="Q25" s="129">
        <v>1.37E-4</v>
      </c>
      <c r="R25" s="129">
        <v>7.2000000000000002E-5</v>
      </c>
      <c r="S25" s="129">
        <v>1.2999999999999999E-5</v>
      </c>
      <c r="T25" s="129">
        <v>7.9000000000000001E-4</v>
      </c>
      <c r="U25" s="129">
        <v>1.2808999999999999E-2</v>
      </c>
      <c r="V25" s="129">
        <v>3.1137999999999999E-2</v>
      </c>
      <c r="W25" s="129">
        <v>3.2478E-2</v>
      </c>
      <c r="X25" s="129">
        <v>1.003215</v>
      </c>
      <c r="Y25" s="129">
        <v>1.6980000000000001E-3</v>
      </c>
      <c r="Z25" s="129">
        <v>1.1376000000000001E-2</v>
      </c>
      <c r="AA25" s="129">
        <v>2.3585999999999999E-2</v>
      </c>
      <c r="AB25" s="129">
        <v>3.1259999999999999E-3</v>
      </c>
      <c r="AC25" s="129">
        <v>1.6611000000000001E-2</v>
      </c>
      <c r="AD25" s="129">
        <v>3.4896999999999997E-2</v>
      </c>
      <c r="AE25" s="129">
        <v>2.382E-3</v>
      </c>
      <c r="AF25" s="129">
        <v>2.3499999999999999E-4</v>
      </c>
      <c r="AG25" s="129">
        <v>4.0700000000000003E-4</v>
      </c>
      <c r="AH25" s="129">
        <v>9.2309999999999996E-3</v>
      </c>
      <c r="AI25" s="129">
        <v>8.7028999999999995E-2</v>
      </c>
      <c r="AJ25" s="129">
        <v>3.86E-4</v>
      </c>
      <c r="AK25" s="129">
        <v>1.4940000000000001E-3</v>
      </c>
      <c r="AL25" s="130">
        <v>9.6589999999999992E-3</v>
      </c>
    </row>
    <row r="26" spans="1:38">
      <c r="A26" s="65">
        <v>48</v>
      </c>
      <c r="B26" s="25" t="s">
        <v>57</v>
      </c>
      <c r="C26" s="128">
        <v>2.5000000000000001E-5</v>
      </c>
      <c r="D26" s="129">
        <v>7.2000000000000002E-5</v>
      </c>
      <c r="E26" s="129">
        <v>1.9999999999999999E-6</v>
      </c>
      <c r="F26" s="129">
        <v>9.7E-5</v>
      </c>
      <c r="G26" s="129">
        <v>2.5999999999999998E-5</v>
      </c>
      <c r="H26" s="129">
        <v>2.1699999999999999E-4</v>
      </c>
      <c r="I26" s="129">
        <v>7.7399999999999995E-4</v>
      </c>
      <c r="J26" s="129">
        <v>5.8849999999999996E-3</v>
      </c>
      <c r="K26" s="129">
        <v>6.8190000000000004E-3</v>
      </c>
      <c r="L26" s="129">
        <v>4.4299999999999998E-4</v>
      </c>
      <c r="M26" s="129">
        <v>3.9800000000000002E-4</v>
      </c>
      <c r="N26" s="129">
        <v>4.1999999999999998E-5</v>
      </c>
      <c r="O26" s="129">
        <v>2.3800000000000001E-4</v>
      </c>
      <c r="P26" s="129">
        <v>1.3799999999999999E-4</v>
      </c>
      <c r="Q26" s="129">
        <v>6.6000000000000005E-5</v>
      </c>
      <c r="R26" s="129">
        <v>2.1999999999999999E-5</v>
      </c>
      <c r="S26" s="129">
        <v>6.9999999999999999E-6</v>
      </c>
      <c r="T26" s="129">
        <v>4.75E-4</v>
      </c>
      <c r="U26" s="129">
        <v>5.3689999999999996E-3</v>
      </c>
      <c r="V26" s="129">
        <v>4.0419999999999996E-3</v>
      </c>
      <c r="W26" s="129">
        <v>4.8446999999999997E-2</v>
      </c>
      <c r="X26" s="129">
        <v>9.3779999999999992E-3</v>
      </c>
      <c r="Y26" s="129">
        <v>1.000683</v>
      </c>
      <c r="Z26" s="129">
        <v>8.3420000000000005E-3</v>
      </c>
      <c r="AA26" s="129">
        <v>2.3779999999999999E-2</v>
      </c>
      <c r="AB26" s="129">
        <v>3.4150000000000001E-3</v>
      </c>
      <c r="AC26" s="129">
        <v>3.5224999999999999E-2</v>
      </c>
      <c r="AD26" s="129">
        <v>1.0971E-2</v>
      </c>
      <c r="AE26" s="129">
        <v>4.3189999999999999E-3</v>
      </c>
      <c r="AF26" s="129">
        <v>1.75E-4</v>
      </c>
      <c r="AG26" s="129">
        <v>1.6799999999999999E-4</v>
      </c>
      <c r="AH26" s="129">
        <v>2.2850000000000001E-3</v>
      </c>
      <c r="AI26" s="129">
        <v>3.9174E-2</v>
      </c>
      <c r="AJ26" s="129">
        <v>1.46E-4</v>
      </c>
      <c r="AK26" s="129">
        <v>3.5599999999999998E-3</v>
      </c>
      <c r="AL26" s="130">
        <v>1.7513000000000001E-2</v>
      </c>
    </row>
    <row r="27" spans="1:38">
      <c r="A27" s="65">
        <v>51</v>
      </c>
      <c r="B27" s="25" t="s">
        <v>21</v>
      </c>
      <c r="C27" s="128">
        <v>1.3100000000000001E-4</v>
      </c>
      <c r="D27" s="129">
        <v>1.1900000000000001E-4</v>
      </c>
      <c r="E27" s="129">
        <v>3.0000000000000001E-6</v>
      </c>
      <c r="F27" s="129">
        <v>3.3000000000000003E-5</v>
      </c>
      <c r="G27" s="129">
        <v>6.9999999999999994E-5</v>
      </c>
      <c r="H27" s="129">
        <v>4.2200000000000001E-4</v>
      </c>
      <c r="I27" s="129">
        <v>1.2830000000000001E-3</v>
      </c>
      <c r="J27" s="129">
        <v>3.7399999999999998E-4</v>
      </c>
      <c r="K27" s="129">
        <v>2.0730000000000002E-3</v>
      </c>
      <c r="L27" s="129">
        <v>2.5300000000000002E-4</v>
      </c>
      <c r="M27" s="129">
        <v>5.5400000000000002E-4</v>
      </c>
      <c r="N27" s="129">
        <v>4.0000000000000003E-5</v>
      </c>
      <c r="O27" s="129">
        <v>9.1600000000000004E-4</v>
      </c>
      <c r="P27" s="129">
        <v>2.72E-4</v>
      </c>
      <c r="Q27" s="129">
        <v>8.1000000000000004E-5</v>
      </c>
      <c r="R27" s="129">
        <v>4.0000000000000003E-5</v>
      </c>
      <c r="S27" s="129">
        <v>2.5000000000000001E-5</v>
      </c>
      <c r="T27" s="129">
        <v>5.4000000000000001E-4</v>
      </c>
      <c r="U27" s="129">
        <v>3.7590000000000002E-3</v>
      </c>
      <c r="V27" s="129">
        <v>3.692E-3</v>
      </c>
      <c r="W27" s="129">
        <v>1.6538000000000001E-2</v>
      </c>
      <c r="X27" s="129">
        <v>2.7239999999999999E-3</v>
      </c>
      <c r="Y27" s="129">
        <v>1.3309999999999999E-3</v>
      </c>
      <c r="Z27" s="129">
        <v>1.0062070000000001</v>
      </c>
      <c r="AA27" s="129">
        <v>1.5913E-2</v>
      </c>
      <c r="AB27" s="129">
        <v>1.9727000000000001E-2</v>
      </c>
      <c r="AC27" s="129">
        <v>2.9201999999999999E-2</v>
      </c>
      <c r="AD27" s="129">
        <v>2.8414999999999999E-2</v>
      </c>
      <c r="AE27" s="129">
        <v>1.536E-3</v>
      </c>
      <c r="AF27" s="129">
        <v>2.6499999999999999E-4</v>
      </c>
      <c r="AG27" s="129">
        <v>1.6200000000000001E-4</v>
      </c>
      <c r="AH27" s="129">
        <v>8.8800000000000001E-4</v>
      </c>
      <c r="AI27" s="129">
        <v>5.0604000000000003E-2</v>
      </c>
      <c r="AJ27" s="129">
        <v>6.2299999999999996E-4</v>
      </c>
      <c r="AK27" s="129">
        <v>2.385E-3</v>
      </c>
      <c r="AL27" s="130">
        <v>6.2269999999999999E-3</v>
      </c>
    </row>
    <row r="28" spans="1:38">
      <c r="A28" s="66">
        <v>53</v>
      </c>
      <c r="B28" s="26" t="s">
        <v>22</v>
      </c>
      <c r="C28" s="131">
        <v>2.8E-5</v>
      </c>
      <c r="D28" s="132">
        <v>8.8999999999999995E-5</v>
      </c>
      <c r="E28" s="132">
        <v>1.9999999999999999E-6</v>
      </c>
      <c r="F28" s="132">
        <v>1.1E-5</v>
      </c>
      <c r="G28" s="132">
        <v>2.0999999999999999E-5</v>
      </c>
      <c r="H28" s="132">
        <v>1.74E-4</v>
      </c>
      <c r="I28" s="132">
        <v>9.6299999999999999E-4</v>
      </c>
      <c r="J28" s="132">
        <v>4.9299999999999995E-4</v>
      </c>
      <c r="K28" s="132">
        <v>1.1789999999999999E-3</v>
      </c>
      <c r="L28" s="132">
        <v>1.4999999999999999E-4</v>
      </c>
      <c r="M28" s="132">
        <v>3.0600000000000001E-4</v>
      </c>
      <c r="N28" s="132">
        <v>2.9E-5</v>
      </c>
      <c r="O28" s="132">
        <v>1.8200000000000001E-4</v>
      </c>
      <c r="P28" s="132">
        <v>1.95E-4</v>
      </c>
      <c r="Q28" s="132">
        <v>1.0900000000000001E-4</v>
      </c>
      <c r="R28" s="132">
        <v>3.1999999999999999E-5</v>
      </c>
      <c r="S28" s="132">
        <v>1.5999999999999999E-5</v>
      </c>
      <c r="T28" s="132">
        <v>6.3900000000000003E-4</v>
      </c>
      <c r="U28" s="132">
        <v>5.8700000000000002E-3</v>
      </c>
      <c r="V28" s="132">
        <v>3.2750000000000001E-3</v>
      </c>
      <c r="W28" s="132">
        <v>4.6950000000000004E-3</v>
      </c>
      <c r="X28" s="132">
        <v>1.6019999999999999E-3</v>
      </c>
      <c r="Y28" s="132">
        <v>2.3270000000000001E-3</v>
      </c>
      <c r="Z28" s="132">
        <v>4.1349999999999998E-3</v>
      </c>
      <c r="AA28" s="132">
        <v>1.035574</v>
      </c>
      <c r="AB28" s="132">
        <v>1.3091999999999999E-2</v>
      </c>
      <c r="AC28" s="132">
        <v>2.1156000000000001E-2</v>
      </c>
      <c r="AD28" s="132">
        <v>4.335E-2</v>
      </c>
      <c r="AE28" s="132">
        <v>1.209E-3</v>
      </c>
      <c r="AF28" s="132">
        <v>3.0600000000000001E-4</v>
      </c>
      <c r="AG28" s="132">
        <v>2.7399999999999999E-4</v>
      </c>
      <c r="AH28" s="132">
        <v>3.4780000000000002E-3</v>
      </c>
      <c r="AI28" s="132">
        <v>6.6707000000000002E-2</v>
      </c>
      <c r="AJ28" s="132">
        <v>3.5E-4</v>
      </c>
      <c r="AK28" s="132">
        <v>3.8570000000000002E-3</v>
      </c>
      <c r="AL28" s="133">
        <v>4.9040000000000004E-3</v>
      </c>
    </row>
    <row r="29" spans="1:38">
      <c r="A29" s="65">
        <v>55</v>
      </c>
      <c r="B29" s="25" t="s">
        <v>23</v>
      </c>
      <c r="C29" s="128">
        <v>1.8E-5</v>
      </c>
      <c r="D29" s="129">
        <v>1.9000000000000001E-5</v>
      </c>
      <c r="E29" s="129">
        <v>9.9999999999999995E-7</v>
      </c>
      <c r="F29" s="129">
        <v>6.0000000000000002E-6</v>
      </c>
      <c r="G29" s="129">
        <v>1.2999999999999999E-5</v>
      </c>
      <c r="H29" s="129">
        <v>2.0000000000000002E-5</v>
      </c>
      <c r="I29" s="129">
        <v>2.05E-4</v>
      </c>
      <c r="J29" s="129">
        <v>1.13E-4</v>
      </c>
      <c r="K29" s="129">
        <v>3.9300000000000001E-4</v>
      </c>
      <c r="L29" s="129">
        <v>2.9E-4</v>
      </c>
      <c r="M29" s="129">
        <v>4.2499999999999998E-4</v>
      </c>
      <c r="N29" s="129">
        <v>2.8E-5</v>
      </c>
      <c r="O29" s="129">
        <v>3.3599999999999998E-4</v>
      </c>
      <c r="P29" s="129">
        <v>5.8E-5</v>
      </c>
      <c r="Q29" s="129">
        <v>2.5999999999999998E-5</v>
      </c>
      <c r="R29" s="129">
        <v>1.4E-5</v>
      </c>
      <c r="S29" s="129">
        <v>6.9999999999999999E-6</v>
      </c>
      <c r="T29" s="129">
        <v>1.6200000000000001E-4</v>
      </c>
      <c r="U29" s="129">
        <v>6.8199999999999999E-4</v>
      </c>
      <c r="V29" s="129">
        <v>9.4210000000000006E-3</v>
      </c>
      <c r="W29" s="129">
        <v>2.6450000000000002E-3</v>
      </c>
      <c r="X29" s="129">
        <v>4.4700000000000002E-4</v>
      </c>
      <c r="Y29" s="129">
        <v>2.12E-4</v>
      </c>
      <c r="Z29" s="129">
        <v>1.286E-3</v>
      </c>
      <c r="AA29" s="129">
        <v>5.9853000000000003E-2</v>
      </c>
      <c r="AB29" s="129">
        <v>1.0269189999999999</v>
      </c>
      <c r="AC29" s="129">
        <v>3.0920000000000001E-3</v>
      </c>
      <c r="AD29" s="129">
        <v>5.4920000000000004E-3</v>
      </c>
      <c r="AE29" s="129">
        <v>3.8699999999999997E-4</v>
      </c>
      <c r="AF29" s="129">
        <v>3.4E-5</v>
      </c>
      <c r="AG29" s="129">
        <v>3.4E-5</v>
      </c>
      <c r="AH29" s="129">
        <v>5.7899999999999998E-4</v>
      </c>
      <c r="AI29" s="129">
        <v>1.8015E-2</v>
      </c>
      <c r="AJ29" s="129">
        <v>3.1500000000000001E-4</v>
      </c>
      <c r="AK29" s="129">
        <v>5.5800000000000001E-4</v>
      </c>
      <c r="AL29" s="130">
        <v>1.5690000000000001E-3</v>
      </c>
    </row>
    <row r="30" spans="1:38">
      <c r="A30" s="65">
        <v>57</v>
      </c>
      <c r="B30" s="25" t="s">
        <v>64</v>
      </c>
      <c r="C30" s="128">
        <v>4.8000000000000001E-5</v>
      </c>
      <c r="D30" s="129">
        <v>5.5999999999999999E-5</v>
      </c>
      <c r="E30" s="129">
        <v>3.9999999999999998E-6</v>
      </c>
      <c r="F30" s="129">
        <v>1.2799999999999999E-4</v>
      </c>
      <c r="G30" s="129">
        <v>5.3999999999999998E-5</v>
      </c>
      <c r="H30" s="129">
        <v>3.1E-4</v>
      </c>
      <c r="I30" s="129">
        <v>6.0400000000000004E-4</v>
      </c>
      <c r="J30" s="129">
        <v>6.2699999999999995E-4</v>
      </c>
      <c r="K30" s="129">
        <v>3.7787000000000001E-2</v>
      </c>
      <c r="L30" s="129">
        <v>2.6899999999999998E-4</v>
      </c>
      <c r="M30" s="129">
        <v>1.072E-3</v>
      </c>
      <c r="N30" s="129">
        <v>6.6000000000000005E-5</v>
      </c>
      <c r="O30" s="129">
        <v>7.0899999999999999E-4</v>
      </c>
      <c r="P30" s="129">
        <v>2.0900000000000001E-4</v>
      </c>
      <c r="Q30" s="129">
        <v>9.3999999999999994E-5</v>
      </c>
      <c r="R30" s="129">
        <v>5.1999999999999997E-5</v>
      </c>
      <c r="S30" s="129">
        <v>1.5999999999999999E-5</v>
      </c>
      <c r="T30" s="129">
        <v>4.9649999999999998E-3</v>
      </c>
      <c r="U30" s="129">
        <v>2.2680000000000001E-3</v>
      </c>
      <c r="V30" s="129">
        <v>5.9709999999999997E-3</v>
      </c>
      <c r="W30" s="129">
        <v>7.4200000000000004E-3</v>
      </c>
      <c r="X30" s="129">
        <v>3.1099999999999999E-3</v>
      </c>
      <c r="Y30" s="129">
        <v>1.861E-3</v>
      </c>
      <c r="Z30" s="129">
        <v>1.3997000000000001E-2</v>
      </c>
      <c r="AA30" s="129">
        <v>2.4192999999999999E-2</v>
      </c>
      <c r="AB30" s="129">
        <v>2.4125000000000001E-2</v>
      </c>
      <c r="AC30" s="129">
        <v>1.0925</v>
      </c>
      <c r="AD30" s="129">
        <v>1.2943E-2</v>
      </c>
      <c r="AE30" s="129">
        <v>1.933E-3</v>
      </c>
      <c r="AF30" s="129">
        <v>3.7100000000000002E-4</v>
      </c>
      <c r="AG30" s="129">
        <v>3.3790000000000001E-3</v>
      </c>
      <c r="AH30" s="129">
        <v>1.887E-3</v>
      </c>
      <c r="AI30" s="129">
        <v>6.0455000000000002E-2</v>
      </c>
      <c r="AJ30" s="129">
        <v>3.5500000000000001E-4</v>
      </c>
      <c r="AK30" s="129">
        <v>2.7590000000000002E-3</v>
      </c>
      <c r="AL30" s="130">
        <v>7.8390000000000005E-3</v>
      </c>
    </row>
    <row r="31" spans="1:38">
      <c r="A31" s="65">
        <v>59</v>
      </c>
      <c r="B31" s="25" t="s">
        <v>25</v>
      </c>
      <c r="C31" s="128">
        <v>9.8999999999999994E-5</v>
      </c>
      <c r="D31" s="129">
        <v>2.1000000000000001E-4</v>
      </c>
      <c r="E31" s="129">
        <v>1.1E-5</v>
      </c>
      <c r="F31" s="129">
        <v>1.5E-5</v>
      </c>
      <c r="G31" s="129">
        <v>1.5200000000000001E-4</v>
      </c>
      <c r="H31" s="129">
        <v>1.12E-4</v>
      </c>
      <c r="I31" s="129">
        <v>2.2420000000000001E-3</v>
      </c>
      <c r="J31" s="129">
        <v>1.145E-3</v>
      </c>
      <c r="K31" s="129">
        <v>1.328E-3</v>
      </c>
      <c r="L31" s="129">
        <v>2.1699999999999999E-4</v>
      </c>
      <c r="M31" s="129">
        <v>4.4700000000000002E-4</v>
      </c>
      <c r="N31" s="129">
        <v>6.0000000000000002E-5</v>
      </c>
      <c r="O31" s="129">
        <v>3.5300000000000002E-4</v>
      </c>
      <c r="P31" s="129">
        <v>2.52E-4</v>
      </c>
      <c r="Q31" s="129">
        <v>2.24E-4</v>
      </c>
      <c r="R31" s="129">
        <v>4.8999999999999998E-5</v>
      </c>
      <c r="S31" s="129">
        <v>2.0999999999999999E-5</v>
      </c>
      <c r="T31" s="129">
        <v>7.6499999999999995E-4</v>
      </c>
      <c r="U31" s="129">
        <v>6.7559999999999999E-3</v>
      </c>
      <c r="V31" s="129">
        <v>5.3169999999999997E-3</v>
      </c>
      <c r="W31" s="129">
        <v>6.7279999999999996E-3</v>
      </c>
      <c r="X31" s="129">
        <v>3.9090000000000001E-3</v>
      </c>
      <c r="Y31" s="129">
        <v>4.3550000000000004E-3</v>
      </c>
      <c r="Z31" s="129">
        <v>6.8389999999999996E-3</v>
      </c>
      <c r="AA31" s="129">
        <v>8.6890000000000005E-3</v>
      </c>
      <c r="AB31" s="129">
        <v>1.2014E-2</v>
      </c>
      <c r="AC31" s="129">
        <v>1.7479000000000001E-2</v>
      </c>
      <c r="AD31" s="129">
        <v>1.1343099999999999</v>
      </c>
      <c r="AE31" s="129">
        <v>8.8900000000000003E-4</v>
      </c>
      <c r="AF31" s="129">
        <v>3.3340000000000002E-3</v>
      </c>
      <c r="AG31" s="129">
        <v>1.057E-3</v>
      </c>
      <c r="AH31" s="129">
        <v>1.737E-3</v>
      </c>
      <c r="AI31" s="129">
        <v>8.3785999999999999E-2</v>
      </c>
      <c r="AJ31" s="129">
        <v>4.3099999999999996E-3</v>
      </c>
      <c r="AK31" s="129">
        <v>2.8349999999999998E-3</v>
      </c>
      <c r="AL31" s="130">
        <v>3.6059999999999998E-3</v>
      </c>
    </row>
    <row r="32" spans="1:38">
      <c r="A32" s="65">
        <v>61</v>
      </c>
      <c r="B32" s="25" t="s">
        <v>26</v>
      </c>
      <c r="C32" s="128">
        <v>5.8999999999999998E-5</v>
      </c>
      <c r="D32" s="129">
        <v>4.8999999999999998E-5</v>
      </c>
      <c r="E32" s="129">
        <v>6.0000000000000002E-6</v>
      </c>
      <c r="F32" s="129">
        <v>3.1000000000000001E-5</v>
      </c>
      <c r="G32" s="129">
        <v>1.06E-4</v>
      </c>
      <c r="H32" s="129">
        <v>3.3700000000000001E-4</v>
      </c>
      <c r="I32" s="129">
        <v>5.0199999999999995E-4</v>
      </c>
      <c r="J32" s="129">
        <v>8.0400000000000003E-4</v>
      </c>
      <c r="K32" s="129">
        <v>4.8040000000000001E-3</v>
      </c>
      <c r="L32" s="129">
        <v>3.6400000000000001E-4</v>
      </c>
      <c r="M32" s="129">
        <v>1.1019999999999999E-3</v>
      </c>
      <c r="N32" s="129">
        <v>1.0399999999999999E-4</v>
      </c>
      <c r="O32" s="129">
        <v>1.4599999999999999E-3</v>
      </c>
      <c r="P32" s="129">
        <v>5.8900000000000001E-4</v>
      </c>
      <c r="Q32" s="129">
        <v>3.4099999999999999E-4</v>
      </c>
      <c r="R32" s="129">
        <v>1.54E-4</v>
      </c>
      <c r="S32" s="129">
        <v>1.11E-4</v>
      </c>
      <c r="T32" s="129">
        <v>2.2750000000000001E-3</v>
      </c>
      <c r="U32" s="129">
        <v>3.6210000000000001E-3</v>
      </c>
      <c r="V32" s="129">
        <v>8.4550000000000007E-3</v>
      </c>
      <c r="W32" s="129">
        <v>9.4629999999999992E-3</v>
      </c>
      <c r="X32" s="129">
        <v>4.4029999999999998E-3</v>
      </c>
      <c r="Y32" s="129">
        <v>1.7502E-2</v>
      </c>
      <c r="Z32" s="129">
        <v>5.9649999999999998E-3</v>
      </c>
      <c r="AA32" s="129">
        <v>1.8252999999999998E-2</v>
      </c>
      <c r="AB32" s="129">
        <v>2.2690000000000002E-3</v>
      </c>
      <c r="AC32" s="129">
        <v>2.0358000000000001E-2</v>
      </c>
      <c r="AD32" s="129">
        <v>2.3415999999999999E-2</v>
      </c>
      <c r="AE32" s="129">
        <v>1.000424</v>
      </c>
      <c r="AF32" s="129">
        <v>1.9100000000000001E-4</v>
      </c>
      <c r="AG32" s="129">
        <v>1.2E-4</v>
      </c>
      <c r="AH32" s="129">
        <v>3.4099999999999999E-4</v>
      </c>
      <c r="AI32" s="129">
        <v>5.2745E-2</v>
      </c>
      <c r="AJ32" s="129">
        <v>4.0900000000000002E-4</v>
      </c>
      <c r="AK32" s="129">
        <v>3.1949999999999999E-3</v>
      </c>
      <c r="AL32" s="130">
        <v>1.72E-3</v>
      </c>
    </row>
    <row r="33" spans="1:38">
      <c r="A33" s="66">
        <v>63</v>
      </c>
      <c r="B33" s="26" t="s">
        <v>27</v>
      </c>
      <c r="C33" s="131">
        <v>1.9530000000000001E-3</v>
      </c>
      <c r="D33" s="132">
        <v>1.25E-4</v>
      </c>
      <c r="E33" s="132">
        <v>7.4999999999999993E-5</v>
      </c>
      <c r="F33" s="132">
        <v>3.4E-5</v>
      </c>
      <c r="G33" s="132">
        <v>1.745E-3</v>
      </c>
      <c r="H33" s="132">
        <v>5.3000000000000001E-5</v>
      </c>
      <c r="I33" s="132">
        <v>8.4599999999999996E-4</v>
      </c>
      <c r="J33" s="132">
        <v>1.341E-3</v>
      </c>
      <c r="K33" s="132">
        <v>1.879E-3</v>
      </c>
      <c r="L33" s="132">
        <v>1.0449999999999999E-3</v>
      </c>
      <c r="M33" s="132">
        <v>3.6600000000000001E-4</v>
      </c>
      <c r="N33" s="132">
        <v>3.8000000000000002E-5</v>
      </c>
      <c r="O33" s="132">
        <v>2.3699999999999999E-4</v>
      </c>
      <c r="P33" s="132">
        <v>1.0900000000000001E-4</v>
      </c>
      <c r="Q33" s="132">
        <v>9.7999999999999997E-5</v>
      </c>
      <c r="R33" s="132">
        <v>5.7000000000000003E-5</v>
      </c>
      <c r="S33" s="132">
        <v>6.9999999999999999E-6</v>
      </c>
      <c r="T33" s="132">
        <v>3.39E-4</v>
      </c>
      <c r="U33" s="132">
        <v>3.7729999999999999E-3</v>
      </c>
      <c r="V33" s="132">
        <v>5.3629999999999997E-3</v>
      </c>
      <c r="W33" s="132">
        <v>1.7426000000000001E-2</v>
      </c>
      <c r="X33" s="132">
        <v>9.3570000000000007E-3</v>
      </c>
      <c r="Y33" s="132">
        <v>4.0800000000000003E-3</v>
      </c>
      <c r="Z33" s="132">
        <v>6.3879999999999996E-3</v>
      </c>
      <c r="AA33" s="132">
        <v>9.4990000000000005E-3</v>
      </c>
      <c r="AB33" s="132">
        <v>2.8540000000000002E-3</v>
      </c>
      <c r="AC33" s="132">
        <v>1.4662E-2</v>
      </c>
      <c r="AD33" s="132">
        <v>1.1332999999999999E-2</v>
      </c>
      <c r="AE33" s="132">
        <v>2.1559999999999999E-3</v>
      </c>
      <c r="AF33" s="132">
        <v>1.0000599999999999</v>
      </c>
      <c r="AG33" s="132">
        <v>1.06E-4</v>
      </c>
      <c r="AH33" s="132">
        <v>8.8599999999999996E-4</v>
      </c>
      <c r="AI33" s="132">
        <v>3.0242000000000002E-2</v>
      </c>
      <c r="AJ33" s="132">
        <v>1.6540000000000001E-3</v>
      </c>
      <c r="AK33" s="132">
        <v>2.6619999999999999E-3</v>
      </c>
      <c r="AL33" s="133">
        <v>8.7430000000000008E-3</v>
      </c>
    </row>
    <row r="34" spans="1:38">
      <c r="A34" s="65">
        <v>64</v>
      </c>
      <c r="B34" s="25" t="s">
        <v>60</v>
      </c>
      <c r="C34" s="128">
        <v>2.2599999999999999E-3</v>
      </c>
      <c r="D34" s="129">
        <v>1.4799999999999999E-4</v>
      </c>
      <c r="E34" s="129">
        <v>3.2400000000000001E-4</v>
      </c>
      <c r="F34" s="129">
        <v>3.6000000000000001E-5</v>
      </c>
      <c r="G34" s="129">
        <v>2.6840000000000002E-3</v>
      </c>
      <c r="H34" s="129">
        <v>3.2600000000000001E-4</v>
      </c>
      <c r="I34" s="129">
        <v>1.0430000000000001E-3</v>
      </c>
      <c r="J34" s="129">
        <v>4.8036000000000002E-2</v>
      </c>
      <c r="K34" s="129">
        <v>5.4640000000000001E-3</v>
      </c>
      <c r="L34" s="129">
        <v>5.8500000000000002E-4</v>
      </c>
      <c r="M34" s="129">
        <v>3.5100000000000002E-4</v>
      </c>
      <c r="N34" s="129">
        <v>3.0400000000000002E-4</v>
      </c>
      <c r="O34" s="129">
        <v>2.8200000000000002E-4</v>
      </c>
      <c r="P34" s="129">
        <v>1.3270000000000001E-3</v>
      </c>
      <c r="Q34" s="129">
        <v>6.3E-5</v>
      </c>
      <c r="R34" s="129">
        <v>2.1999999999999999E-5</v>
      </c>
      <c r="S34" s="129">
        <v>6.0000000000000002E-6</v>
      </c>
      <c r="T34" s="129">
        <v>3.01E-4</v>
      </c>
      <c r="U34" s="129">
        <v>2.49E-3</v>
      </c>
      <c r="V34" s="129">
        <v>3.0430000000000001E-3</v>
      </c>
      <c r="W34" s="129">
        <v>1.0792E-2</v>
      </c>
      <c r="X34" s="129">
        <v>5.4440000000000001E-3</v>
      </c>
      <c r="Y34" s="129">
        <v>2.6879999999999999E-3</v>
      </c>
      <c r="Z34" s="129">
        <v>2.2856999999999999E-2</v>
      </c>
      <c r="AA34" s="129">
        <v>9.2689999999999995E-3</v>
      </c>
      <c r="AB34" s="129">
        <v>1.0891E-2</v>
      </c>
      <c r="AC34" s="129">
        <v>1.0945E-2</v>
      </c>
      <c r="AD34" s="129">
        <v>1.2137999999999999E-2</v>
      </c>
      <c r="AE34" s="129">
        <v>1.042E-3</v>
      </c>
      <c r="AF34" s="129">
        <v>1.37E-4</v>
      </c>
      <c r="AG34" s="129">
        <v>1.0144150000000001</v>
      </c>
      <c r="AH34" s="129">
        <v>1.168E-3</v>
      </c>
      <c r="AI34" s="129">
        <v>3.0338E-2</v>
      </c>
      <c r="AJ34" s="129">
        <v>7.3559999999999997E-3</v>
      </c>
      <c r="AK34" s="129">
        <v>2.777E-3</v>
      </c>
      <c r="AL34" s="130">
        <v>4.2269999999999999E-3</v>
      </c>
    </row>
    <row r="35" spans="1:38">
      <c r="A35" s="65">
        <v>65</v>
      </c>
      <c r="B35" s="25" t="s">
        <v>61</v>
      </c>
      <c r="C35" s="128">
        <v>1.6930000000000001E-3</v>
      </c>
      <c r="D35" s="129">
        <v>2.6200000000000003E-4</v>
      </c>
      <c r="E35" s="129">
        <v>1.5999999999999999E-5</v>
      </c>
      <c r="F35" s="129">
        <v>1.5999999999999999E-5</v>
      </c>
      <c r="G35" s="129">
        <v>4.9200000000000003E-4</v>
      </c>
      <c r="H35" s="129">
        <v>2.3990000000000001E-3</v>
      </c>
      <c r="I35" s="129">
        <v>2.8170000000000001E-3</v>
      </c>
      <c r="J35" s="129">
        <v>1.9250000000000001E-3</v>
      </c>
      <c r="K35" s="129">
        <v>2.398E-3</v>
      </c>
      <c r="L35" s="129">
        <v>3.7399999999999998E-4</v>
      </c>
      <c r="M35" s="129">
        <v>5.0699999999999996E-4</v>
      </c>
      <c r="N35" s="129">
        <v>8.5000000000000006E-5</v>
      </c>
      <c r="O35" s="129">
        <v>8.25E-4</v>
      </c>
      <c r="P35" s="129">
        <v>1.56E-4</v>
      </c>
      <c r="Q35" s="129">
        <v>8.7999999999999998E-5</v>
      </c>
      <c r="R35" s="129">
        <v>2.4000000000000001E-5</v>
      </c>
      <c r="S35" s="129">
        <v>1.2E-5</v>
      </c>
      <c r="T35" s="129">
        <v>4.9600000000000002E-4</v>
      </c>
      <c r="U35" s="129">
        <v>1.4968E-2</v>
      </c>
      <c r="V35" s="129">
        <v>2.4710000000000001E-3</v>
      </c>
      <c r="W35" s="129">
        <v>4.5950000000000001E-3</v>
      </c>
      <c r="X35" s="129">
        <v>2.63E-3</v>
      </c>
      <c r="Y35" s="129">
        <v>4.37E-4</v>
      </c>
      <c r="Z35" s="129">
        <v>1.8506000000000002E-2</v>
      </c>
      <c r="AA35" s="129">
        <v>2.2360000000000001E-2</v>
      </c>
      <c r="AB35" s="129">
        <v>1.4852000000000001E-2</v>
      </c>
      <c r="AC35" s="129">
        <v>2.3309E-2</v>
      </c>
      <c r="AD35" s="129">
        <v>4.9992000000000002E-2</v>
      </c>
      <c r="AE35" s="129">
        <v>1.1410000000000001E-3</v>
      </c>
      <c r="AF35" s="129">
        <v>1.7899999999999999E-4</v>
      </c>
      <c r="AG35" s="129">
        <v>1.3300000000000001E-4</v>
      </c>
      <c r="AH35" s="129">
        <v>1.000359</v>
      </c>
      <c r="AI35" s="129">
        <v>4.8300999999999997E-2</v>
      </c>
      <c r="AJ35" s="129">
        <v>1.6819999999999999E-3</v>
      </c>
      <c r="AK35" s="129">
        <v>5.4510000000000001E-3</v>
      </c>
      <c r="AL35" s="130">
        <v>4.6280000000000002E-3</v>
      </c>
    </row>
    <row r="36" spans="1:38">
      <c r="A36" s="65">
        <v>66</v>
      </c>
      <c r="B36" s="25" t="s">
        <v>28</v>
      </c>
      <c r="C36" s="128">
        <v>4.6E-5</v>
      </c>
      <c r="D36" s="129">
        <v>8.3999999999999995E-5</v>
      </c>
      <c r="E36" s="129">
        <v>3.0000000000000001E-6</v>
      </c>
      <c r="F36" s="129">
        <v>1.4E-5</v>
      </c>
      <c r="G36" s="129">
        <v>4.1E-5</v>
      </c>
      <c r="H36" s="129">
        <v>2.3499999999999999E-4</v>
      </c>
      <c r="I36" s="129">
        <v>8.9499999999999996E-4</v>
      </c>
      <c r="J36" s="129">
        <v>2.0230000000000001E-3</v>
      </c>
      <c r="K36" s="129">
        <v>1.606E-3</v>
      </c>
      <c r="L36" s="129">
        <v>4.7600000000000002E-4</v>
      </c>
      <c r="M36" s="129">
        <v>1.6440000000000001E-3</v>
      </c>
      <c r="N36" s="129">
        <v>1.6699999999999999E-4</v>
      </c>
      <c r="O36" s="129">
        <v>4.8099999999999998E-4</v>
      </c>
      <c r="P36" s="129">
        <v>2.81E-3</v>
      </c>
      <c r="Q36" s="129">
        <v>1.3519999999999999E-3</v>
      </c>
      <c r="R36" s="129">
        <v>4.6099999999999998E-4</v>
      </c>
      <c r="S36" s="129">
        <v>1.03E-4</v>
      </c>
      <c r="T36" s="129">
        <v>8.933E-3</v>
      </c>
      <c r="U36" s="129">
        <v>5.6509999999999998E-3</v>
      </c>
      <c r="V36" s="129">
        <v>1.7899999999999999E-3</v>
      </c>
      <c r="W36" s="129">
        <v>4.9040000000000004E-3</v>
      </c>
      <c r="X36" s="129">
        <v>1.072E-3</v>
      </c>
      <c r="Y36" s="129">
        <v>5.6099999999999998E-4</v>
      </c>
      <c r="Z36" s="129">
        <v>1.025E-2</v>
      </c>
      <c r="AA36" s="129">
        <v>9.9909999999999999E-3</v>
      </c>
      <c r="AB36" s="129">
        <v>6.8910000000000004E-3</v>
      </c>
      <c r="AC36" s="129">
        <v>1.1618E-2</v>
      </c>
      <c r="AD36" s="129">
        <v>3.9396E-2</v>
      </c>
      <c r="AE36" s="129">
        <v>1.041E-3</v>
      </c>
      <c r="AF36" s="129">
        <v>4.6999999999999999E-4</v>
      </c>
      <c r="AG36" s="129">
        <v>1.25E-4</v>
      </c>
      <c r="AH36" s="129">
        <v>2.4880000000000002E-3</v>
      </c>
      <c r="AI36" s="129">
        <v>1.0760940000000001</v>
      </c>
      <c r="AJ36" s="129">
        <v>9.3700000000000001E-4</v>
      </c>
      <c r="AK36" s="129">
        <v>1.8129999999999999E-3</v>
      </c>
      <c r="AL36" s="130">
        <v>4.2199999999999998E-3</v>
      </c>
    </row>
    <row r="37" spans="1:38">
      <c r="A37" s="65">
        <v>67</v>
      </c>
      <c r="B37" s="25" t="s">
        <v>29</v>
      </c>
      <c r="C37" s="128">
        <v>1.6E-2</v>
      </c>
      <c r="D37" s="129">
        <v>8.3600000000000005E-4</v>
      </c>
      <c r="E37" s="129">
        <v>2.3089999999999999E-3</v>
      </c>
      <c r="F37" s="129">
        <v>5.8E-5</v>
      </c>
      <c r="G37" s="129">
        <v>3.1413000000000003E-2</v>
      </c>
      <c r="H37" s="129">
        <v>5.0299999999999997E-4</v>
      </c>
      <c r="I37" s="129">
        <v>1.1529999999999999E-3</v>
      </c>
      <c r="J37" s="129">
        <v>3.0530000000000002E-3</v>
      </c>
      <c r="K37" s="129">
        <v>3.8800000000000002E-3</v>
      </c>
      <c r="L37" s="129">
        <v>9.4899999999999997E-4</v>
      </c>
      <c r="M37" s="129">
        <v>5.2800000000000004E-4</v>
      </c>
      <c r="N37" s="129">
        <v>1.1900000000000001E-4</v>
      </c>
      <c r="O37" s="129">
        <v>9.0899999999999998E-4</v>
      </c>
      <c r="P37" s="129">
        <v>2.1699999999999999E-4</v>
      </c>
      <c r="Q37" s="129">
        <v>4.6999999999999997E-5</v>
      </c>
      <c r="R37" s="129">
        <v>2.6999999999999999E-5</v>
      </c>
      <c r="S37" s="129">
        <v>1.2999999999999999E-5</v>
      </c>
      <c r="T37" s="129">
        <v>3.6900000000000002E-4</v>
      </c>
      <c r="U37" s="129">
        <v>3.5509999999999999E-3</v>
      </c>
      <c r="V37" s="129">
        <v>3.3140000000000001E-3</v>
      </c>
      <c r="W37" s="129">
        <v>2.8771999999999999E-2</v>
      </c>
      <c r="X37" s="129">
        <v>1.0097E-2</v>
      </c>
      <c r="Y37" s="129">
        <v>1.4201999999999999E-2</v>
      </c>
      <c r="Z37" s="129">
        <v>3.3319000000000001E-2</v>
      </c>
      <c r="AA37" s="129">
        <v>1.0584E-2</v>
      </c>
      <c r="AB37" s="129">
        <v>1.0784E-2</v>
      </c>
      <c r="AC37" s="129">
        <v>2.8697E-2</v>
      </c>
      <c r="AD37" s="129">
        <v>1.7801999999999998E-2</v>
      </c>
      <c r="AE37" s="129">
        <v>9.1E-4</v>
      </c>
      <c r="AF37" s="129">
        <v>3.7500000000000001E-4</v>
      </c>
      <c r="AG37" s="129">
        <v>1.9100000000000001E-4</v>
      </c>
      <c r="AH37" s="129">
        <v>3.124E-3</v>
      </c>
      <c r="AI37" s="129">
        <v>2.6601E-2</v>
      </c>
      <c r="AJ37" s="129">
        <v>1.008988</v>
      </c>
      <c r="AK37" s="129">
        <v>2.2899999999999999E-3</v>
      </c>
      <c r="AL37" s="130">
        <v>3.6900000000000001E-3</v>
      </c>
    </row>
    <row r="38" spans="1:38">
      <c r="A38" s="66">
        <v>68</v>
      </c>
      <c r="B38" s="26" t="s">
        <v>30</v>
      </c>
      <c r="C38" s="131">
        <v>1.2E-4</v>
      </c>
      <c r="D38" s="132">
        <v>5.0460000000000001E-3</v>
      </c>
      <c r="E38" s="132">
        <v>6.9999999999999999E-6</v>
      </c>
      <c r="F38" s="132">
        <v>1.9000000000000001E-5</v>
      </c>
      <c r="G38" s="132">
        <v>8.0000000000000007E-5</v>
      </c>
      <c r="H38" s="132">
        <v>1.8760000000000001E-3</v>
      </c>
      <c r="I38" s="132">
        <v>5.4758000000000001E-2</v>
      </c>
      <c r="J38" s="132">
        <v>6.515E-3</v>
      </c>
      <c r="K38" s="132">
        <v>2.0709999999999999E-3</v>
      </c>
      <c r="L38" s="132">
        <v>2.65E-3</v>
      </c>
      <c r="M38" s="132">
        <v>9.5699999999999995E-4</v>
      </c>
      <c r="N38" s="132">
        <v>3.2000000000000003E-4</v>
      </c>
      <c r="O38" s="132">
        <v>5.1599999999999997E-4</v>
      </c>
      <c r="P38" s="132">
        <v>3.0079999999999998E-3</v>
      </c>
      <c r="Q38" s="132">
        <v>4.0899999999999999E-3</v>
      </c>
      <c r="R38" s="132">
        <v>1.7E-5</v>
      </c>
      <c r="S38" s="132">
        <v>3.9999999999999998E-6</v>
      </c>
      <c r="T38" s="132">
        <v>2.1599999999999999E-4</v>
      </c>
      <c r="U38" s="132">
        <v>5.0139999999999997E-2</v>
      </c>
      <c r="V38" s="132">
        <v>9.5100000000000002E-4</v>
      </c>
      <c r="W38" s="132">
        <v>5.3499999999999997E-3</v>
      </c>
      <c r="X38" s="132">
        <v>6.1200000000000002E-4</v>
      </c>
      <c r="Y38" s="132">
        <v>3.2299999999999999E-4</v>
      </c>
      <c r="Z38" s="132">
        <v>9.9618999999999999E-2</v>
      </c>
      <c r="AA38" s="132">
        <v>3.1319999999999998E-3</v>
      </c>
      <c r="AB38" s="132">
        <v>2.872E-3</v>
      </c>
      <c r="AC38" s="132">
        <v>3.4049000000000003E-2</v>
      </c>
      <c r="AD38" s="132">
        <v>3.833E-3</v>
      </c>
      <c r="AE38" s="132">
        <v>3.8999999999999999E-4</v>
      </c>
      <c r="AF38" s="132">
        <v>5.5999999999999999E-5</v>
      </c>
      <c r="AG38" s="132">
        <v>1.15E-4</v>
      </c>
      <c r="AH38" s="132">
        <v>2.7599999999999999E-4</v>
      </c>
      <c r="AI38" s="132">
        <v>9.2029999999999994E-3</v>
      </c>
      <c r="AJ38" s="132">
        <v>8.2000000000000001E-5</v>
      </c>
      <c r="AK38" s="132">
        <v>1.0003949999999999</v>
      </c>
      <c r="AL38" s="133">
        <v>1.5820000000000001E-3</v>
      </c>
    </row>
    <row r="39" spans="1:38">
      <c r="A39" s="124">
        <v>69</v>
      </c>
      <c r="B39" s="19" t="s">
        <v>31</v>
      </c>
      <c r="C39" s="134">
        <v>1.5200000000000001E-4</v>
      </c>
      <c r="D39" s="135">
        <v>4.6E-5</v>
      </c>
      <c r="E39" s="135">
        <v>2.5000000000000001E-5</v>
      </c>
      <c r="F39" s="135">
        <v>5.0000000000000002E-5</v>
      </c>
      <c r="G39" s="135">
        <v>8.8099999999999995E-4</v>
      </c>
      <c r="H39" s="135">
        <v>1.7100000000000001E-4</v>
      </c>
      <c r="I39" s="135">
        <v>4.7699999999999999E-4</v>
      </c>
      <c r="J39" s="135">
        <v>3.385E-3</v>
      </c>
      <c r="K39" s="135">
        <v>1.0024999999999999E-2</v>
      </c>
      <c r="L39" s="135">
        <v>2.4090000000000001E-3</v>
      </c>
      <c r="M39" s="135">
        <v>7.097E-3</v>
      </c>
      <c r="N39" s="135">
        <v>8.7000000000000001E-4</v>
      </c>
      <c r="O39" s="135">
        <v>2.0170000000000001E-3</v>
      </c>
      <c r="P39" s="135">
        <v>2.34E-4</v>
      </c>
      <c r="Q39" s="135">
        <v>1.2899999999999999E-4</v>
      </c>
      <c r="R39" s="135">
        <v>1.2899999999999999E-4</v>
      </c>
      <c r="S39" s="135">
        <v>3.1999999999999999E-5</v>
      </c>
      <c r="T39" s="135">
        <v>1.005E-3</v>
      </c>
      <c r="U39" s="135">
        <v>3.088E-3</v>
      </c>
      <c r="V39" s="135">
        <v>3.026E-3</v>
      </c>
      <c r="W39" s="135">
        <v>7.0949999999999997E-3</v>
      </c>
      <c r="X39" s="135">
        <v>2.9780000000000002E-3</v>
      </c>
      <c r="Y39" s="135">
        <v>1.4867999999999999E-2</v>
      </c>
      <c r="Z39" s="135">
        <v>7.4200000000000004E-3</v>
      </c>
      <c r="AA39" s="135">
        <v>1.0135E-2</v>
      </c>
      <c r="AB39" s="135">
        <v>2.1961000000000001E-2</v>
      </c>
      <c r="AC39" s="135">
        <v>5.5281999999999998E-2</v>
      </c>
      <c r="AD39" s="135">
        <v>5.7907E-2</v>
      </c>
      <c r="AE39" s="135">
        <v>0.24701500000000001</v>
      </c>
      <c r="AF39" s="135">
        <v>3.4400000000000001E-4</v>
      </c>
      <c r="AG39" s="135">
        <v>2.6289999999999998E-3</v>
      </c>
      <c r="AH39" s="135">
        <v>4.9459999999999999E-3</v>
      </c>
      <c r="AI39" s="135">
        <v>4.1805000000000002E-2</v>
      </c>
      <c r="AJ39" s="135">
        <v>1.258E-3</v>
      </c>
      <c r="AK39" s="135">
        <v>1.3730000000000001E-3</v>
      </c>
      <c r="AL39" s="136">
        <v>1.00163</v>
      </c>
    </row>
    <row r="40" spans="1:38" ht="11.25" customHeight="1"/>
  </sheetData>
  <mergeCells count="1">
    <mergeCell ref="A2:B3"/>
  </mergeCells>
  <phoneticPr fontId="32"/>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21" r:id="rId4">
          <objectPr defaultSize="0" autoPict="0" r:id="rId5">
            <anchor moveWithCells="1">
              <from>
                <xdr:col>6</xdr:col>
                <xdr:colOff>289560</xdr:colOff>
                <xdr:row>0</xdr:row>
                <xdr:rowOff>38100</xdr:rowOff>
              </from>
              <to>
                <xdr:col>8</xdr:col>
                <xdr:colOff>541020</xdr:colOff>
                <xdr:row>0</xdr:row>
                <xdr:rowOff>259080</xdr:rowOff>
              </to>
            </anchor>
          </objectPr>
        </oleObject>
      </mc:Choice>
      <mc:Fallback>
        <oleObject progId="Equation.3" shapeId="3072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119"/>
  <sheetViews>
    <sheetView tabSelected="1" zoomScaleNormal="100" workbookViewId="0">
      <selection activeCell="C4" sqref="C4:AL39"/>
    </sheetView>
  </sheetViews>
  <sheetFormatPr defaultColWidth="10.375" defaultRowHeight="10.8"/>
  <cols>
    <col min="1" max="1" width="4.625" style="15" bestFit="1" customWidth="1"/>
    <col min="2" max="2" width="31.625" style="15" bestFit="1" customWidth="1"/>
    <col min="3" max="5" width="10.5" style="15" bestFit="1" customWidth="1"/>
    <col min="6" max="6" width="11" style="15" bestFit="1" customWidth="1"/>
    <col min="7" max="38" width="10.5" style="15" bestFit="1" customWidth="1"/>
    <col min="39" max="16384" width="10.375" style="15"/>
  </cols>
  <sheetData>
    <row r="1" spans="1:38" ht="21" customHeight="1">
      <c r="A1" s="103" t="s">
        <v>114</v>
      </c>
      <c r="J1" s="103"/>
    </row>
    <row r="2" spans="1:38">
      <c r="A2" s="298"/>
      <c r="B2" s="299"/>
      <c r="C2" s="34">
        <v>1</v>
      </c>
      <c r="D2" s="35">
        <v>2</v>
      </c>
      <c r="E2" s="35">
        <v>3</v>
      </c>
      <c r="F2" s="35">
        <v>6</v>
      </c>
      <c r="G2" s="35">
        <v>11</v>
      </c>
      <c r="H2" s="35">
        <v>15</v>
      </c>
      <c r="I2" s="35">
        <v>16</v>
      </c>
      <c r="J2" s="35">
        <v>20</v>
      </c>
      <c r="K2" s="35">
        <v>21</v>
      </c>
      <c r="L2" s="35">
        <v>25</v>
      </c>
      <c r="M2" s="35">
        <v>26</v>
      </c>
      <c r="N2" s="35">
        <v>27</v>
      </c>
      <c r="O2" s="35">
        <v>28</v>
      </c>
      <c r="P2" s="35">
        <v>29</v>
      </c>
      <c r="Q2" s="35">
        <v>32</v>
      </c>
      <c r="R2" s="35">
        <v>33</v>
      </c>
      <c r="S2" s="35">
        <v>34</v>
      </c>
      <c r="T2" s="35">
        <v>35</v>
      </c>
      <c r="U2" s="35">
        <v>39</v>
      </c>
      <c r="V2" s="35">
        <v>41</v>
      </c>
      <c r="W2" s="35">
        <v>46</v>
      </c>
      <c r="X2" s="35">
        <v>47</v>
      </c>
      <c r="Y2" s="35">
        <v>48</v>
      </c>
      <c r="Z2" s="35">
        <v>51</v>
      </c>
      <c r="AA2" s="35">
        <v>53</v>
      </c>
      <c r="AB2" s="35">
        <v>55</v>
      </c>
      <c r="AC2" s="35">
        <v>57</v>
      </c>
      <c r="AD2" s="35">
        <v>59</v>
      </c>
      <c r="AE2" s="35">
        <v>61</v>
      </c>
      <c r="AF2" s="35">
        <v>63</v>
      </c>
      <c r="AG2" s="35">
        <v>64</v>
      </c>
      <c r="AH2" s="35">
        <v>65</v>
      </c>
      <c r="AI2" s="35">
        <v>66</v>
      </c>
      <c r="AJ2" s="35">
        <v>67</v>
      </c>
      <c r="AK2" s="35">
        <v>68</v>
      </c>
      <c r="AL2" s="36">
        <v>69</v>
      </c>
    </row>
    <row r="3" spans="1:38" ht="32.4">
      <c r="A3" s="300"/>
      <c r="B3" s="301"/>
      <c r="C3" s="20" t="s">
        <v>0</v>
      </c>
      <c r="D3" s="21" t="s">
        <v>1</v>
      </c>
      <c r="E3" s="21" t="s">
        <v>2</v>
      </c>
      <c r="F3" s="21" t="s">
        <v>3</v>
      </c>
      <c r="G3" s="21" t="s">
        <v>4</v>
      </c>
      <c r="H3" s="21" t="s">
        <v>5</v>
      </c>
      <c r="I3" s="21" t="s">
        <v>6</v>
      </c>
      <c r="J3" s="21" t="s">
        <v>7</v>
      </c>
      <c r="K3" s="21" t="s">
        <v>65</v>
      </c>
      <c r="L3" s="21" t="s">
        <v>66</v>
      </c>
      <c r="M3" s="21" t="s">
        <v>10</v>
      </c>
      <c r="N3" s="21" t="s">
        <v>11</v>
      </c>
      <c r="O3" s="21" t="s">
        <v>12</v>
      </c>
      <c r="P3" s="21" t="s">
        <v>13</v>
      </c>
      <c r="Q3" s="21" t="s">
        <v>16</v>
      </c>
      <c r="R3" s="21" t="s">
        <v>14</v>
      </c>
      <c r="S3" s="21" t="s">
        <v>67</v>
      </c>
      <c r="T3" s="21" t="s">
        <v>17</v>
      </c>
      <c r="U3" s="21" t="s">
        <v>18</v>
      </c>
      <c r="V3" s="21" t="s">
        <v>19</v>
      </c>
      <c r="W3" s="21" t="s">
        <v>68</v>
      </c>
      <c r="X3" s="21" t="s">
        <v>56</v>
      </c>
      <c r="Y3" s="21" t="s">
        <v>57</v>
      </c>
      <c r="Z3" s="21" t="s">
        <v>21</v>
      </c>
      <c r="AA3" s="21" t="s">
        <v>22</v>
      </c>
      <c r="AB3" s="21" t="s">
        <v>23</v>
      </c>
      <c r="AC3" s="21" t="s">
        <v>64</v>
      </c>
      <c r="AD3" s="21" t="s">
        <v>25</v>
      </c>
      <c r="AE3" s="21" t="s">
        <v>26</v>
      </c>
      <c r="AF3" s="21" t="s">
        <v>27</v>
      </c>
      <c r="AG3" s="21" t="s">
        <v>60</v>
      </c>
      <c r="AH3" s="21" t="s">
        <v>61</v>
      </c>
      <c r="AI3" s="21" t="s">
        <v>69</v>
      </c>
      <c r="AJ3" s="21" t="s">
        <v>70</v>
      </c>
      <c r="AK3" s="21" t="s">
        <v>30</v>
      </c>
      <c r="AL3" s="22" t="s">
        <v>31</v>
      </c>
    </row>
    <row r="4" spans="1:38">
      <c r="A4" s="58">
        <v>1</v>
      </c>
      <c r="B4" s="17" t="s">
        <v>0</v>
      </c>
      <c r="C4" s="125">
        <v>4.0611315854740863E-2</v>
      </c>
      <c r="D4" s="126">
        <v>6.4997489566668253E-4</v>
      </c>
      <c r="E4" s="126">
        <v>0</v>
      </c>
      <c r="F4" s="126">
        <v>0</v>
      </c>
      <c r="G4" s="126">
        <v>4.7923276256840001E-2</v>
      </c>
      <c r="H4" s="126">
        <v>2.6427510603103561E-3</v>
      </c>
      <c r="I4" s="126">
        <v>0</v>
      </c>
      <c r="J4" s="126">
        <v>7.9993129772722954E-5</v>
      </c>
      <c r="K4" s="126">
        <v>0</v>
      </c>
      <c r="L4" s="126">
        <v>3.276565335918203E-6</v>
      </c>
      <c r="M4" s="126">
        <v>0</v>
      </c>
      <c r="N4" s="126">
        <v>1.1938283667183277E-6</v>
      </c>
      <c r="O4" s="126">
        <v>0</v>
      </c>
      <c r="P4" s="126">
        <v>0</v>
      </c>
      <c r="Q4" s="126">
        <v>0</v>
      </c>
      <c r="R4" s="126">
        <v>0</v>
      </c>
      <c r="S4" s="126">
        <v>0</v>
      </c>
      <c r="T4" s="126">
        <v>0</v>
      </c>
      <c r="U4" s="126">
        <v>5.9036374104286075E-4</v>
      </c>
      <c r="V4" s="126">
        <v>3.5892408343806873E-4</v>
      </c>
      <c r="W4" s="126">
        <v>0</v>
      </c>
      <c r="X4" s="126">
        <v>0</v>
      </c>
      <c r="Y4" s="126">
        <v>0</v>
      </c>
      <c r="Z4" s="126">
        <v>3.9487512184267888E-5</v>
      </c>
      <c r="AA4" s="126">
        <v>0</v>
      </c>
      <c r="AB4" s="126">
        <v>5.7755133484528462E-7</v>
      </c>
      <c r="AC4" s="126">
        <v>5.3344877831988865E-6</v>
      </c>
      <c r="AD4" s="126">
        <v>0</v>
      </c>
      <c r="AE4" s="126">
        <v>9.1567704710224924E-6</v>
      </c>
      <c r="AF4" s="126">
        <v>6.7670694938196877E-4</v>
      </c>
      <c r="AG4" s="126">
        <v>7.1215849826794715E-4</v>
      </c>
      <c r="AH4" s="126">
        <v>6.2112913094614975E-4</v>
      </c>
      <c r="AI4" s="126">
        <v>4.1088930905069262E-6</v>
      </c>
      <c r="AJ4" s="126">
        <v>4.780699025304729E-3</v>
      </c>
      <c r="AK4" s="126">
        <v>0</v>
      </c>
      <c r="AL4" s="127">
        <v>0</v>
      </c>
    </row>
    <row r="5" spans="1:38">
      <c r="A5" s="65">
        <v>2</v>
      </c>
      <c r="B5" s="25" t="s">
        <v>1</v>
      </c>
      <c r="C5" s="128">
        <v>5.9948687667769126E-5</v>
      </c>
      <c r="D5" s="129">
        <v>7.3343802453504942E-2</v>
      </c>
      <c r="E5" s="129">
        <v>1.1547001281456019E-4</v>
      </c>
      <c r="F5" s="129">
        <v>2.447624698337811E-5</v>
      </c>
      <c r="G5" s="129">
        <v>5.0287053678890842E-5</v>
      </c>
      <c r="H5" s="129">
        <v>0</v>
      </c>
      <c r="I5" s="129">
        <v>4.6791451030139139E-2</v>
      </c>
      <c r="J5" s="129">
        <v>6.9450902860595569E-6</v>
      </c>
      <c r="K5" s="129">
        <v>0</v>
      </c>
      <c r="L5" s="129">
        <v>0</v>
      </c>
      <c r="M5" s="129">
        <v>0</v>
      </c>
      <c r="N5" s="129">
        <v>0</v>
      </c>
      <c r="O5" s="129">
        <v>0</v>
      </c>
      <c r="P5" s="129">
        <v>0</v>
      </c>
      <c r="Q5" s="129">
        <v>0</v>
      </c>
      <c r="R5" s="129">
        <v>0</v>
      </c>
      <c r="S5" s="129">
        <v>0</v>
      </c>
      <c r="T5" s="129">
        <v>5.9717704015745264E-7</v>
      </c>
      <c r="U5" s="129">
        <v>2.1966865841074828E-5</v>
      </c>
      <c r="V5" s="129">
        <v>1.3247322487358842E-5</v>
      </c>
      <c r="W5" s="129">
        <v>0</v>
      </c>
      <c r="X5" s="129">
        <v>0</v>
      </c>
      <c r="Y5" s="129">
        <v>0</v>
      </c>
      <c r="Z5" s="129">
        <v>0</v>
      </c>
      <c r="AA5" s="129">
        <v>0</v>
      </c>
      <c r="AB5" s="129">
        <v>0</v>
      </c>
      <c r="AC5" s="129">
        <v>0</v>
      </c>
      <c r="AD5" s="129">
        <v>0</v>
      </c>
      <c r="AE5" s="129">
        <v>1.0066567856919618E-6</v>
      </c>
      <c r="AF5" s="129">
        <v>2.2801971896138741E-5</v>
      </c>
      <c r="AG5" s="129">
        <v>2.2445101081967652E-5</v>
      </c>
      <c r="AH5" s="129">
        <v>0</v>
      </c>
      <c r="AI5" s="129">
        <v>0</v>
      </c>
      <c r="AJ5" s="129">
        <v>3.643615399647713E-4</v>
      </c>
      <c r="AK5" s="129">
        <v>0</v>
      </c>
      <c r="AL5" s="130">
        <v>0</v>
      </c>
    </row>
    <row r="6" spans="1:38">
      <c r="A6" s="65">
        <v>3</v>
      </c>
      <c r="B6" s="25" t="s">
        <v>2</v>
      </c>
      <c r="C6" s="128">
        <v>0</v>
      </c>
      <c r="D6" s="129">
        <v>0</v>
      </c>
      <c r="E6" s="129">
        <v>3.309867838832687E-2</v>
      </c>
      <c r="F6" s="129">
        <v>0</v>
      </c>
      <c r="G6" s="129">
        <v>3.2341780253659982E-2</v>
      </c>
      <c r="H6" s="129">
        <v>0</v>
      </c>
      <c r="I6" s="129">
        <v>0</v>
      </c>
      <c r="J6" s="129">
        <v>3.9032193474808896E-6</v>
      </c>
      <c r="K6" s="129">
        <v>0</v>
      </c>
      <c r="L6" s="129">
        <v>0</v>
      </c>
      <c r="M6" s="129">
        <v>0</v>
      </c>
      <c r="N6" s="129">
        <v>0</v>
      </c>
      <c r="O6" s="129">
        <v>0</v>
      </c>
      <c r="P6" s="129">
        <v>0</v>
      </c>
      <c r="Q6" s="129">
        <v>0</v>
      </c>
      <c r="R6" s="129">
        <v>0</v>
      </c>
      <c r="S6" s="129">
        <v>0</v>
      </c>
      <c r="T6" s="129">
        <v>0</v>
      </c>
      <c r="U6" s="129">
        <v>1.4259199451317707E-4</v>
      </c>
      <c r="V6" s="129">
        <v>0</v>
      </c>
      <c r="W6" s="129">
        <v>0</v>
      </c>
      <c r="X6" s="129">
        <v>0</v>
      </c>
      <c r="Y6" s="129">
        <v>0</v>
      </c>
      <c r="Z6" s="129">
        <v>0</v>
      </c>
      <c r="AA6" s="129">
        <v>0</v>
      </c>
      <c r="AB6" s="129">
        <v>0</v>
      </c>
      <c r="AC6" s="129">
        <v>1.1279376440815744E-6</v>
      </c>
      <c r="AD6" s="129">
        <v>0</v>
      </c>
      <c r="AE6" s="129">
        <v>3.1682140404145245E-6</v>
      </c>
      <c r="AF6" s="129">
        <v>3.9868783999385952E-5</v>
      </c>
      <c r="AG6" s="129">
        <v>3.2632906543574459E-4</v>
      </c>
      <c r="AH6" s="129">
        <v>0</v>
      </c>
      <c r="AI6" s="129">
        <v>0</v>
      </c>
      <c r="AJ6" s="129">
        <v>2.0582144415156704E-3</v>
      </c>
      <c r="AK6" s="129">
        <v>0</v>
      </c>
      <c r="AL6" s="130">
        <v>0</v>
      </c>
    </row>
    <row r="7" spans="1:38">
      <c r="A7" s="65">
        <v>6</v>
      </c>
      <c r="B7" s="25" t="s">
        <v>3</v>
      </c>
      <c r="C7" s="128">
        <v>0</v>
      </c>
      <c r="D7" s="129">
        <v>1.7437895083863378E-4</v>
      </c>
      <c r="E7" s="129">
        <v>0</v>
      </c>
      <c r="F7" s="129">
        <v>4.8360770614483059E-3</v>
      </c>
      <c r="G7" s="129">
        <v>2.3478525347441626E-4</v>
      </c>
      <c r="H7" s="129">
        <v>1.0484787075713849E-4</v>
      </c>
      <c r="I7" s="129">
        <v>3.8545788792105603E-3</v>
      </c>
      <c r="J7" s="129">
        <v>3.8360620743228815E-3</v>
      </c>
      <c r="K7" s="129">
        <v>0.6074635582054243</v>
      </c>
      <c r="L7" s="129">
        <v>0.12500450917625763</v>
      </c>
      <c r="M7" s="129">
        <v>0.10596847329247469</v>
      </c>
      <c r="N7" s="129">
        <v>0.51021034304490775</v>
      </c>
      <c r="O7" s="129">
        <v>2.1241837573919355E-4</v>
      </c>
      <c r="P7" s="129">
        <v>2.9105544244730361E-5</v>
      </c>
      <c r="Q7" s="129">
        <v>9.3338864226605095E-5</v>
      </c>
      <c r="R7" s="129">
        <v>3.0397650489880067E-5</v>
      </c>
      <c r="S7" s="129">
        <v>9.5871416863169147E-6</v>
      </c>
      <c r="T7" s="129">
        <v>5.8187691586829055E-5</v>
      </c>
      <c r="U7" s="129">
        <v>1.3377536399765763E-4</v>
      </c>
      <c r="V7" s="129">
        <v>7.023424956134186E-3</v>
      </c>
      <c r="W7" s="129">
        <v>0.3105585856405324</v>
      </c>
      <c r="X7" s="129">
        <v>0</v>
      </c>
      <c r="Y7" s="129">
        <v>0</v>
      </c>
      <c r="Z7" s="129">
        <v>1.7232798805060077E-6</v>
      </c>
      <c r="AA7" s="129">
        <v>0</v>
      </c>
      <c r="AB7" s="129">
        <v>0</v>
      </c>
      <c r="AC7" s="129">
        <v>0</v>
      </c>
      <c r="AD7" s="129">
        <v>0</v>
      </c>
      <c r="AE7" s="129">
        <v>8.1738790231269563E-6</v>
      </c>
      <c r="AF7" s="129">
        <v>1.3714671759467464E-5</v>
      </c>
      <c r="AG7" s="129">
        <v>1.0565237069787137E-5</v>
      </c>
      <c r="AH7" s="129">
        <v>6.4883251759677716E-5</v>
      </c>
      <c r="AI7" s="129">
        <v>1.0086567819340856E-5</v>
      </c>
      <c r="AJ7" s="129">
        <v>2.4118636117576459E-5</v>
      </c>
      <c r="AK7" s="129">
        <v>0</v>
      </c>
      <c r="AL7" s="130">
        <v>2.1965424950693877E-4</v>
      </c>
    </row>
    <row r="8" spans="1:38">
      <c r="A8" s="66">
        <v>11</v>
      </c>
      <c r="B8" s="26" t="s">
        <v>4</v>
      </c>
      <c r="C8" s="131">
        <v>9.0961681905156022E-2</v>
      </c>
      <c r="D8" s="132">
        <v>2.0150951722018324E-2</v>
      </c>
      <c r="E8" s="132">
        <v>0.1089149970032585</v>
      </c>
      <c r="F8" s="132">
        <v>0</v>
      </c>
      <c r="G8" s="132">
        <v>8.4455959720336912E-2</v>
      </c>
      <c r="H8" s="132">
        <v>4.7022192841039137E-4</v>
      </c>
      <c r="I8" s="132">
        <v>9.0807317282370317E-4</v>
      </c>
      <c r="J8" s="132">
        <v>7.2561407064800998E-4</v>
      </c>
      <c r="K8" s="132">
        <v>2.6771475678477644E-6</v>
      </c>
      <c r="L8" s="132">
        <v>3.9279344630810148E-4</v>
      </c>
      <c r="M8" s="132">
        <v>0</v>
      </c>
      <c r="N8" s="132">
        <v>0</v>
      </c>
      <c r="O8" s="132">
        <v>0</v>
      </c>
      <c r="P8" s="132">
        <v>0</v>
      </c>
      <c r="Q8" s="132">
        <v>0</v>
      </c>
      <c r="R8" s="132">
        <v>0</v>
      </c>
      <c r="S8" s="132">
        <v>0</v>
      </c>
      <c r="T8" s="132">
        <v>0</v>
      </c>
      <c r="U8" s="132">
        <v>6.3328689376972017E-4</v>
      </c>
      <c r="V8" s="132">
        <v>1.8918119809286987E-5</v>
      </c>
      <c r="W8" s="132">
        <v>0</v>
      </c>
      <c r="X8" s="132">
        <v>0</v>
      </c>
      <c r="Y8" s="132">
        <v>0</v>
      </c>
      <c r="Z8" s="132">
        <v>1.0562377437195891E-4</v>
      </c>
      <c r="AA8" s="132">
        <v>0</v>
      </c>
      <c r="AB8" s="132">
        <v>0</v>
      </c>
      <c r="AC8" s="132">
        <v>6.2354527356930795E-5</v>
      </c>
      <c r="AD8" s="132">
        <v>0</v>
      </c>
      <c r="AE8" s="132">
        <v>2.4438818700482569E-4</v>
      </c>
      <c r="AF8" s="132">
        <v>4.5566869783190012E-3</v>
      </c>
      <c r="AG8" s="132">
        <v>6.5388533274028581E-3</v>
      </c>
      <c r="AH8" s="132">
        <v>1.0507919131560735E-3</v>
      </c>
      <c r="AI8" s="132">
        <v>5.0262509299346871E-6</v>
      </c>
      <c r="AJ8" s="132">
        <v>8.5991004157233292E-2</v>
      </c>
      <c r="AK8" s="132">
        <v>0</v>
      </c>
      <c r="AL8" s="133">
        <v>2.2575341072123382E-3</v>
      </c>
    </row>
    <row r="9" spans="1:38">
      <c r="A9" s="65">
        <v>15</v>
      </c>
      <c r="B9" s="25" t="s">
        <v>5</v>
      </c>
      <c r="C9" s="128">
        <v>3.6947267268271074E-3</v>
      </c>
      <c r="D9" s="129">
        <v>1.7562877369474404E-3</v>
      </c>
      <c r="E9" s="129">
        <v>1.3845573713058897E-2</v>
      </c>
      <c r="F9" s="129">
        <v>3.0025100849961333E-3</v>
      </c>
      <c r="G9" s="129">
        <v>4.95367799922935E-4</v>
      </c>
      <c r="H9" s="129">
        <v>0.22646259501815424</v>
      </c>
      <c r="I9" s="129">
        <v>4.8201422365776207E-3</v>
      </c>
      <c r="J9" s="129">
        <v>3.2701369877317129E-4</v>
      </c>
      <c r="K9" s="129">
        <v>3.2793609551583175E-5</v>
      </c>
      <c r="L9" s="129">
        <v>1.6300208210181454E-3</v>
      </c>
      <c r="M9" s="129">
        <v>1.8497469231033777E-4</v>
      </c>
      <c r="N9" s="129">
        <v>1.7709786452088999E-4</v>
      </c>
      <c r="O9" s="129">
        <v>1.0431825976546768E-3</v>
      </c>
      <c r="P9" s="129">
        <v>1.0088636673858721E-3</v>
      </c>
      <c r="Q9" s="129">
        <v>5.0251468935402083E-3</v>
      </c>
      <c r="R9" s="129">
        <v>1.7534342687318385E-3</v>
      </c>
      <c r="S9" s="129">
        <v>9.2169529009992189E-4</v>
      </c>
      <c r="T9" s="129">
        <v>2.237635492710474E-3</v>
      </c>
      <c r="U9" s="129">
        <v>3.8855156978327018E-3</v>
      </c>
      <c r="V9" s="129">
        <v>2.6611101649599267E-3</v>
      </c>
      <c r="W9" s="129">
        <v>9.3212364538800311E-5</v>
      </c>
      <c r="X9" s="129">
        <v>9.129836914685593E-4</v>
      </c>
      <c r="Y9" s="129">
        <v>1.7455125681282899E-3</v>
      </c>
      <c r="Z9" s="129">
        <v>3.8736130700370275E-3</v>
      </c>
      <c r="AA9" s="129">
        <v>1.2654921084874816E-3</v>
      </c>
      <c r="AB9" s="129">
        <v>1.7308396020759782E-5</v>
      </c>
      <c r="AC9" s="129">
        <v>2.4957022533698618E-3</v>
      </c>
      <c r="AD9" s="129">
        <v>6.1274788965353906E-4</v>
      </c>
      <c r="AE9" s="129">
        <v>3.0085912089071057E-3</v>
      </c>
      <c r="AF9" s="129">
        <v>2.4486626259317913E-4</v>
      </c>
      <c r="AG9" s="129">
        <v>2.8488754911656735E-3</v>
      </c>
      <c r="AH9" s="129">
        <v>2.3525383761213454E-2</v>
      </c>
      <c r="AI9" s="129">
        <v>1.9363404907619165E-3</v>
      </c>
      <c r="AJ9" s="129">
        <v>4.4190902593858475E-3</v>
      </c>
      <c r="AK9" s="129">
        <v>1.7768828072398993E-2</v>
      </c>
      <c r="AL9" s="130">
        <v>4.5251299049090177E-4</v>
      </c>
    </row>
    <row r="10" spans="1:38">
      <c r="A10" s="65">
        <v>16</v>
      </c>
      <c r="B10" s="25" t="s">
        <v>6</v>
      </c>
      <c r="C10" s="128">
        <v>2.2941382612448942E-2</v>
      </c>
      <c r="D10" s="129">
        <v>7.5650267638942672E-3</v>
      </c>
      <c r="E10" s="129">
        <v>3.9852956231661591E-3</v>
      </c>
      <c r="F10" s="129">
        <v>1.5187804777695472E-3</v>
      </c>
      <c r="G10" s="129">
        <v>1.6480964730484261E-2</v>
      </c>
      <c r="H10" s="129">
        <v>6.2866579810264269E-3</v>
      </c>
      <c r="I10" s="129">
        <v>0.19543879756238156</v>
      </c>
      <c r="J10" s="129">
        <v>3.0557280166012761E-3</v>
      </c>
      <c r="K10" s="129">
        <v>2.0527920659248828E-5</v>
      </c>
      <c r="L10" s="129">
        <v>1.7040496042837611E-2</v>
      </c>
      <c r="M10" s="129">
        <v>1.2211527456577035E-4</v>
      </c>
      <c r="N10" s="129">
        <v>4.2896302495522097E-4</v>
      </c>
      <c r="O10" s="129">
        <v>1.9241066814678681E-3</v>
      </c>
      <c r="P10" s="129">
        <v>2.7937269776143313E-3</v>
      </c>
      <c r="Q10" s="129">
        <v>3.0493131733465378E-3</v>
      </c>
      <c r="R10" s="129">
        <v>5.4679116707855181E-3</v>
      </c>
      <c r="S10" s="129">
        <v>4.3070968729126318E-3</v>
      </c>
      <c r="T10" s="129">
        <v>3.1782261469877294E-3</v>
      </c>
      <c r="U10" s="129">
        <v>1.7359487530679247E-2</v>
      </c>
      <c r="V10" s="129">
        <v>3.8305398750550515E-2</v>
      </c>
      <c r="W10" s="129">
        <v>2.8874998202740362E-3</v>
      </c>
      <c r="X10" s="129">
        <v>2.8278126925028136E-3</v>
      </c>
      <c r="Y10" s="129">
        <v>3.0060072569674271E-3</v>
      </c>
      <c r="Z10" s="129">
        <v>6.9806861737766231E-3</v>
      </c>
      <c r="AA10" s="129">
        <v>3.8872133657153296E-3</v>
      </c>
      <c r="AB10" s="129">
        <v>4.0671391571143328E-4</v>
      </c>
      <c r="AC10" s="129">
        <v>1.96552629339761E-3</v>
      </c>
      <c r="AD10" s="129">
        <v>1.1975965014914576E-2</v>
      </c>
      <c r="AE10" s="129">
        <v>1.1027344495183338E-3</v>
      </c>
      <c r="AF10" s="129">
        <v>4.0028076150244235E-3</v>
      </c>
      <c r="AG10" s="129">
        <v>5.0947000791946827E-3</v>
      </c>
      <c r="AH10" s="129">
        <v>1.5981100289051291E-2</v>
      </c>
      <c r="AI10" s="129">
        <v>4.3076367974347919E-3</v>
      </c>
      <c r="AJ10" s="129">
        <v>5.1158693189422427E-3</v>
      </c>
      <c r="AK10" s="129">
        <v>0.37894210114660748</v>
      </c>
      <c r="AL10" s="130">
        <v>1.0168343733017212E-3</v>
      </c>
    </row>
    <row r="11" spans="1:38">
      <c r="A11" s="65">
        <v>20</v>
      </c>
      <c r="B11" s="25" t="s">
        <v>7</v>
      </c>
      <c r="C11" s="128">
        <v>4.0205306746295258E-2</v>
      </c>
      <c r="D11" s="129">
        <v>2.5816099024690125E-4</v>
      </c>
      <c r="E11" s="129">
        <v>1.1955553927003183E-2</v>
      </c>
      <c r="F11" s="129">
        <v>1.584834200324442E-2</v>
      </c>
      <c r="G11" s="129">
        <v>3.8445569492607822E-3</v>
      </c>
      <c r="H11" s="129">
        <v>6.420589210735822E-2</v>
      </c>
      <c r="I11" s="129">
        <v>1.4755878267586979E-2</v>
      </c>
      <c r="J11" s="129">
        <v>0.2766805053858622</v>
      </c>
      <c r="K11" s="129">
        <v>4.5432384350232156E-4</v>
      </c>
      <c r="L11" s="129">
        <v>9.1943164136104229E-3</v>
      </c>
      <c r="M11" s="129">
        <v>1.7644597669226889E-3</v>
      </c>
      <c r="N11" s="129">
        <v>1.8498528410525981E-3</v>
      </c>
      <c r="O11" s="129">
        <v>6.4454753534227563E-3</v>
      </c>
      <c r="P11" s="129">
        <v>7.5938393441990328E-3</v>
      </c>
      <c r="Q11" s="129">
        <v>1.0659043420256944E-2</v>
      </c>
      <c r="R11" s="129">
        <v>5.7889570815206738E-3</v>
      </c>
      <c r="S11" s="129">
        <v>1.0251488291823358E-2</v>
      </c>
      <c r="T11" s="129">
        <v>8.0869261551321323E-3</v>
      </c>
      <c r="U11" s="129">
        <v>8.0449912793189318E-2</v>
      </c>
      <c r="V11" s="129">
        <v>3.3637749804664744E-3</v>
      </c>
      <c r="W11" s="129">
        <v>3.044780296323137E-4</v>
      </c>
      <c r="X11" s="129">
        <v>6.4199184507398093E-3</v>
      </c>
      <c r="Y11" s="129">
        <v>9.4782607447793273E-3</v>
      </c>
      <c r="Z11" s="129">
        <v>6.957944255903564E-6</v>
      </c>
      <c r="AA11" s="129">
        <v>1.1377232509831583E-5</v>
      </c>
      <c r="AB11" s="129">
        <v>2.2897827651316881E-5</v>
      </c>
      <c r="AC11" s="129">
        <v>2.2193731208880989E-4</v>
      </c>
      <c r="AD11" s="129">
        <v>8.2852205982264103E-4</v>
      </c>
      <c r="AE11" s="129">
        <v>6.0872187906644843E-4</v>
      </c>
      <c r="AF11" s="129">
        <v>1.6312432116510301E-3</v>
      </c>
      <c r="AG11" s="129">
        <v>8.2263133866672555E-2</v>
      </c>
      <c r="AH11" s="129">
        <v>1.6009505394392238E-3</v>
      </c>
      <c r="AI11" s="129">
        <v>2.6245450060587063E-3</v>
      </c>
      <c r="AJ11" s="129">
        <v>3.792480754627289E-3</v>
      </c>
      <c r="AK11" s="129">
        <v>6.2637920386138905E-3</v>
      </c>
      <c r="AL11" s="130">
        <v>4.8408852832005512E-3</v>
      </c>
    </row>
    <row r="12" spans="1:38">
      <c r="A12" s="65">
        <v>21</v>
      </c>
      <c r="B12" s="25" t="s">
        <v>8</v>
      </c>
      <c r="C12" s="128">
        <v>5.0220859968193926E-3</v>
      </c>
      <c r="D12" s="129">
        <v>8.8618964480099462E-3</v>
      </c>
      <c r="E12" s="129">
        <v>2.2964462256607716E-2</v>
      </c>
      <c r="F12" s="129">
        <v>1.4295067156508415E-2</v>
      </c>
      <c r="G12" s="129">
        <v>1.5348115562611542E-3</v>
      </c>
      <c r="H12" s="129">
        <v>2.1849028148575884E-3</v>
      </c>
      <c r="I12" s="129">
        <v>2.4802173216473605E-3</v>
      </c>
      <c r="J12" s="129">
        <v>0.16255213554206582</v>
      </c>
      <c r="K12" s="129">
        <v>3.773369995262682E-2</v>
      </c>
      <c r="L12" s="129">
        <v>1.4548161630301837E-2</v>
      </c>
      <c r="M12" s="129">
        <v>2.7624941519312107E-2</v>
      </c>
      <c r="N12" s="129">
        <v>1.75332040533207E-3</v>
      </c>
      <c r="O12" s="129">
        <v>1.6875380188203178E-3</v>
      </c>
      <c r="P12" s="129">
        <v>4.2764158492125887E-4</v>
      </c>
      <c r="Q12" s="129">
        <v>1.1482181744639638E-3</v>
      </c>
      <c r="R12" s="129">
        <v>4.9041311285145234E-4</v>
      </c>
      <c r="S12" s="129">
        <v>1.0311454826198643E-4</v>
      </c>
      <c r="T12" s="129">
        <v>7.4644219215692475E-4</v>
      </c>
      <c r="U12" s="129">
        <v>1.8834573988843423E-3</v>
      </c>
      <c r="V12" s="129">
        <v>1.0314508204832431E-2</v>
      </c>
      <c r="W12" s="129">
        <v>4.0397295131098389E-2</v>
      </c>
      <c r="X12" s="129">
        <v>8.8768578939420525E-3</v>
      </c>
      <c r="Y12" s="129">
        <v>7.7041875433308607E-3</v>
      </c>
      <c r="Z12" s="129">
        <v>1.087757847019728E-3</v>
      </c>
      <c r="AA12" s="129">
        <v>3.1254047326962947E-4</v>
      </c>
      <c r="AB12" s="129">
        <v>2.4017097396592766E-4</v>
      </c>
      <c r="AC12" s="129">
        <v>6.7818274674042917E-2</v>
      </c>
      <c r="AD12" s="129">
        <v>5.3637936491603936E-4</v>
      </c>
      <c r="AE12" s="129">
        <v>7.1814907982205604E-3</v>
      </c>
      <c r="AF12" s="129">
        <v>1.387499172792556E-3</v>
      </c>
      <c r="AG12" s="129">
        <v>1.4958911051209387E-3</v>
      </c>
      <c r="AH12" s="129">
        <v>2.3407123347114335E-3</v>
      </c>
      <c r="AI12" s="129">
        <v>1.5323665639954253E-3</v>
      </c>
      <c r="AJ12" s="129">
        <v>3.4353559609190442E-3</v>
      </c>
      <c r="AK12" s="129">
        <v>0</v>
      </c>
      <c r="AL12" s="130">
        <v>1.2938336907405902E-2</v>
      </c>
    </row>
    <row r="13" spans="1:38">
      <c r="A13" s="66">
        <v>25</v>
      </c>
      <c r="B13" s="26" t="s">
        <v>9</v>
      </c>
      <c r="C13" s="131">
        <v>1.3234921559396977E-3</v>
      </c>
      <c r="D13" s="132">
        <v>3.9596598290479246E-4</v>
      </c>
      <c r="E13" s="132">
        <v>1.2997682204036285E-5</v>
      </c>
      <c r="F13" s="132">
        <v>8.9541607753362924E-5</v>
      </c>
      <c r="G13" s="132">
        <v>3.6314778579763576E-3</v>
      </c>
      <c r="H13" s="132">
        <v>5.6685781987423993E-4</v>
      </c>
      <c r="I13" s="132">
        <v>1.6460930408844113E-3</v>
      </c>
      <c r="J13" s="132">
        <v>1.2681856004520071E-3</v>
      </c>
      <c r="K13" s="132">
        <v>4.8409972252527717E-5</v>
      </c>
      <c r="L13" s="132">
        <v>3.2040666968615447E-2</v>
      </c>
      <c r="M13" s="132">
        <v>1.8865254951615056E-3</v>
      </c>
      <c r="N13" s="132">
        <v>4.6793707877762654E-4</v>
      </c>
      <c r="O13" s="132">
        <v>1.879258098647628E-3</v>
      </c>
      <c r="P13" s="132">
        <v>6.1100063816285502E-3</v>
      </c>
      <c r="Q13" s="132">
        <v>1.2865659556095711E-2</v>
      </c>
      <c r="R13" s="132">
        <v>3.1389753940239168E-3</v>
      </c>
      <c r="S13" s="132">
        <v>2.938913010886788E-3</v>
      </c>
      <c r="T13" s="132">
        <v>2.9824930661405845E-3</v>
      </c>
      <c r="U13" s="132">
        <v>1.3500735862653655E-3</v>
      </c>
      <c r="V13" s="132">
        <v>2.8604433106996143E-2</v>
      </c>
      <c r="W13" s="132">
        <v>1.9875587738666494E-5</v>
      </c>
      <c r="X13" s="132">
        <v>2.6663551096692841E-3</v>
      </c>
      <c r="Y13" s="132">
        <v>2.6676714370512988E-4</v>
      </c>
      <c r="Z13" s="132">
        <v>1.1273420714617842E-4</v>
      </c>
      <c r="AA13" s="132">
        <v>4.5703271417885786E-6</v>
      </c>
      <c r="AB13" s="132">
        <v>3.8837031162116833E-5</v>
      </c>
      <c r="AC13" s="132">
        <v>3.8808224544865379E-5</v>
      </c>
      <c r="AD13" s="132">
        <v>2.3193315156037689E-6</v>
      </c>
      <c r="AE13" s="132">
        <v>9.1329938951670463E-5</v>
      </c>
      <c r="AF13" s="132">
        <v>9.3797328742286691E-4</v>
      </c>
      <c r="AG13" s="132">
        <v>4.2412144399069888E-4</v>
      </c>
      <c r="AH13" s="132">
        <v>2.5724595842573544E-4</v>
      </c>
      <c r="AI13" s="132">
        <v>3.5809883759866458E-4</v>
      </c>
      <c r="AJ13" s="132">
        <v>7.5775088384538844E-4</v>
      </c>
      <c r="AK13" s="132">
        <v>2.7061194996432147E-3</v>
      </c>
      <c r="AL13" s="133">
        <v>2.538401174187251E-3</v>
      </c>
    </row>
    <row r="14" spans="1:38">
      <c r="A14" s="65">
        <v>26</v>
      </c>
      <c r="B14" s="25" t="s">
        <v>10</v>
      </c>
      <c r="C14" s="128">
        <v>8.1111902661508341E-6</v>
      </c>
      <c r="D14" s="129">
        <v>8.0197581319204069E-6</v>
      </c>
      <c r="E14" s="129">
        <v>9.3980450651462183E-5</v>
      </c>
      <c r="F14" s="129">
        <v>2.665910810156504E-4</v>
      </c>
      <c r="G14" s="129">
        <v>0</v>
      </c>
      <c r="H14" s="129">
        <v>8.4384926055101387E-5</v>
      </c>
      <c r="I14" s="129">
        <v>1.2588497357417969E-3</v>
      </c>
      <c r="J14" s="129">
        <v>3.0875400544317116E-7</v>
      </c>
      <c r="K14" s="129">
        <v>0</v>
      </c>
      <c r="L14" s="129">
        <v>1.5141947153479254E-3</v>
      </c>
      <c r="M14" s="129">
        <v>0.11627001596056472</v>
      </c>
      <c r="N14" s="129">
        <v>6.1999117443271105E-5</v>
      </c>
      <c r="O14" s="129">
        <v>5.8521988040195635E-2</v>
      </c>
      <c r="P14" s="129">
        <v>1.1012653459770635E-2</v>
      </c>
      <c r="Q14" s="129">
        <v>1.91024790981631E-4</v>
      </c>
      <c r="R14" s="129">
        <v>9.4225212150115482E-3</v>
      </c>
      <c r="S14" s="129">
        <v>4.5160872996064701E-3</v>
      </c>
      <c r="T14" s="129">
        <v>2.0662275158153682E-2</v>
      </c>
      <c r="U14" s="129">
        <v>4.7168268372909143E-4</v>
      </c>
      <c r="V14" s="129">
        <v>5.2666172903818916E-3</v>
      </c>
      <c r="W14" s="129">
        <v>0</v>
      </c>
      <c r="X14" s="129">
        <v>6.1971154493022721E-6</v>
      </c>
      <c r="Y14" s="129">
        <v>0</v>
      </c>
      <c r="Z14" s="129">
        <v>0</v>
      </c>
      <c r="AA14" s="129">
        <v>0</v>
      </c>
      <c r="AB14" s="129">
        <v>0</v>
      </c>
      <c r="AC14" s="129">
        <v>2.2305642759039506E-6</v>
      </c>
      <c r="AD14" s="129">
        <v>0</v>
      </c>
      <c r="AE14" s="129">
        <v>6.8918664107466832E-6</v>
      </c>
      <c r="AF14" s="129">
        <v>0</v>
      </c>
      <c r="AG14" s="129">
        <v>6.0737438133014753E-7</v>
      </c>
      <c r="AH14" s="129">
        <v>0</v>
      </c>
      <c r="AI14" s="129">
        <v>2.7059976625765772E-5</v>
      </c>
      <c r="AJ14" s="129">
        <v>4.3136558194785353E-6</v>
      </c>
      <c r="AK14" s="129">
        <v>0</v>
      </c>
      <c r="AL14" s="130">
        <v>1.1112186073746323E-3</v>
      </c>
    </row>
    <row r="15" spans="1:38">
      <c r="A15" s="65">
        <v>27</v>
      </c>
      <c r="B15" s="25" t="s">
        <v>11</v>
      </c>
      <c r="C15" s="128">
        <v>0</v>
      </c>
      <c r="D15" s="129">
        <v>0</v>
      </c>
      <c r="E15" s="129">
        <v>0</v>
      </c>
      <c r="F15" s="129">
        <v>5.5392513891723495E-4</v>
      </c>
      <c r="G15" s="129">
        <v>8.1018525944636191E-4</v>
      </c>
      <c r="H15" s="129">
        <v>0</v>
      </c>
      <c r="I15" s="129">
        <v>1.3018523630972266E-3</v>
      </c>
      <c r="J15" s="129">
        <v>1.4669689476917928E-3</v>
      </c>
      <c r="K15" s="129">
        <v>8.5564373855344959E-6</v>
      </c>
      <c r="L15" s="129">
        <v>7.9338370820426045E-3</v>
      </c>
      <c r="M15" s="129">
        <v>1.3705837827305291E-3</v>
      </c>
      <c r="N15" s="129">
        <v>6.5515773314944653E-2</v>
      </c>
      <c r="O15" s="129">
        <v>4.2027199729591777E-2</v>
      </c>
      <c r="P15" s="129">
        <v>1.8078473251330128E-2</v>
      </c>
      <c r="Q15" s="129">
        <v>3.1139822337987705E-2</v>
      </c>
      <c r="R15" s="129">
        <v>3.6188670943205062E-2</v>
      </c>
      <c r="S15" s="129">
        <v>3.63364002456283E-2</v>
      </c>
      <c r="T15" s="129">
        <v>1.3992314143343967E-2</v>
      </c>
      <c r="U15" s="129">
        <v>2.0418044925622184E-3</v>
      </c>
      <c r="V15" s="129">
        <v>7.4807708098449666E-3</v>
      </c>
      <c r="W15" s="129">
        <v>1.8015383499219925E-4</v>
      </c>
      <c r="X15" s="129">
        <v>2.1460695678333558E-4</v>
      </c>
      <c r="Y15" s="129">
        <v>0</v>
      </c>
      <c r="Z15" s="129">
        <v>9.6060596995420315E-6</v>
      </c>
      <c r="AA15" s="129">
        <v>0</v>
      </c>
      <c r="AB15" s="129">
        <v>0</v>
      </c>
      <c r="AC15" s="129">
        <v>3.0897898551511875E-5</v>
      </c>
      <c r="AD15" s="129">
        <v>7.1739611573351937E-5</v>
      </c>
      <c r="AE15" s="129">
        <v>1.6055731411139884E-4</v>
      </c>
      <c r="AF15" s="129">
        <v>1.3651703729466946E-5</v>
      </c>
      <c r="AG15" s="129">
        <v>9.454539376902338E-4</v>
      </c>
      <c r="AH15" s="129">
        <v>1.7222761055943862E-4</v>
      </c>
      <c r="AI15" s="129">
        <v>2.9183681699071809E-4</v>
      </c>
      <c r="AJ15" s="129">
        <v>2.9022884128665971E-4</v>
      </c>
      <c r="AK15" s="129">
        <v>7.692042888127515E-4</v>
      </c>
      <c r="AL15" s="130">
        <v>3.0173113946103908E-3</v>
      </c>
    </row>
    <row r="16" spans="1:38">
      <c r="A16" s="65">
        <v>28</v>
      </c>
      <c r="B16" s="25" t="s">
        <v>12</v>
      </c>
      <c r="C16" s="128">
        <v>9.743607747462259E-4</v>
      </c>
      <c r="D16" s="129">
        <v>4.1214008301011887E-4</v>
      </c>
      <c r="E16" s="129">
        <v>1.4560156908386074E-3</v>
      </c>
      <c r="F16" s="129">
        <v>9.5657258443127436E-3</v>
      </c>
      <c r="G16" s="129">
        <v>1.5134333226360527E-2</v>
      </c>
      <c r="H16" s="129">
        <v>1.3939042296431535E-3</v>
      </c>
      <c r="I16" s="129">
        <v>8.3303350674409256E-3</v>
      </c>
      <c r="J16" s="129">
        <v>1.8881789227859797E-3</v>
      </c>
      <c r="K16" s="129">
        <v>4.3383537517698912E-4</v>
      </c>
      <c r="L16" s="129">
        <v>5.7902102384508637E-3</v>
      </c>
      <c r="M16" s="129">
        <v>6.3797423602504188E-5</v>
      </c>
      <c r="N16" s="129">
        <v>2.2655292535782802E-4</v>
      </c>
      <c r="O16" s="129">
        <v>4.331566696651009E-2</v>
      </c>
      <c r="P16" s="129">
        <v>1.5397947328634974E-2</v>
      </c>
      <c r="Q16" s="129">
        <v>1.0071949589273583E-2</v>
      </c>
      <c r="R16" s="129">
        <v>2.2339009534409652E-2</v>
      </c>
      <c r="S16" s="129">
        <v>1.9196386210383155E-2</v>
      </c>
      <c r="T16" s="129">
        <v>1.2568264714842119E-2</v>
      </c>
      <c r="U16" s="129">
        <v>4.7700642439957308E-3</v>
      </c>
      <c r="V16" s="129">
        <v>6.5529483662404006E-2</v>
      </c>
      <c r="W16" s="129">
        <v>2.4228186360864706E-4</v>
      </c>
      <c r="X16" s="129">
        <v>5.9713763347478519E-4</v>
      </c>
      <c r="Y16" s="129">
        <v>1.1595620319677952E-4</v>
      </c>
      <c r="Z16" s="129">
        <v>2.0644648030697611E-3</v>
      </c>
      <c r="AA16" s="129">
        <v>8.4288309745890304E-5</v>
      </c>
      <c r="AB16" s="129">
        <v>2.4293940519124157E-4</v>
      </c>
      <c r="AC16" s="129">
        <v>1.1864205918473067E-3</v>
      </c>
      <c r="AD16" s="129">
        <v>3.5169978008387225E-4</v>
      </c>
      <c r="AE16" s="129">
        <v>3.2459523030192376E-3</v>
      </c>
      <c r="AF16" s="129">
        <v>1.0382695055931437E-4</v>
      </c>
      <c r="AG16" s="129">
        <v>2.4580494512401385E-4</v>
      </c>
      <c r="AH16" s="129">
        <v>1.8050557158515901E-3</v>
      </c>
      <c r="AI16" s="129">
        <v>8.2692706655842487E-4</v>
      </c>
      <c r="AJ16" s="129">
        <v>1.5299968803662999E-3</v>
      </c>
      <c r="AK16" s="129">
        <v>2.5942892437293027E-4</v>
      </c>
      <c r="AL16" s="130">
        <v>4.2586282722662828E-3</v>
      </c>
    </row>
    <row r="17" spans="1:38">
      <c r="A17" s="65">
        <v>29</v>
      </c>
      <c r="B17" s="25" t="s">
        <v>13</v>
      </c>
      <c r="C17" s="128">
        <v>2.5059938308044454E-4</v>
      </c>
      <c r="D17" s="129">
        <v>3.0971817550326026E-4</v>
      </c>
      <c r="E17" s="129">
        <v>2.134981044531752E-5</v>
      </c>
      <c r="F17" s="129">
        <v>2.3532766196232937E-3</v>
      </c>
      <c r="G17" s="129">
        <v>0</v>
      </c>
      <c r="H17" s="129">
        <v>0</v>
      </c>
      <c r="I17" s="129">
        <v>1.7581680412086915E-3</v>
      </c>
      <c r="J17" s="129">
        <v>4.7695566710206474E-6</v>
      </c>
      <c r="K17" s="129">
        <v>9.5421049540687372E-6</v>
      </c>
      <c r="L17" s="129">
        <v>3.9238824878566293E-3</v>
      </c>
      <c r="M17" s="129">
        <v>1.5214960617823614E-5</v>
      </c>
      <c r="N17" s="129">
        <v>5.2051481780796512E-6</v>
      </c>
      <c r="O17" s="129">
        <v>2.1607900922555796E-3</v>
      </c>
      <c r="P17" s="129">
        <v>0.16371799592971054</v>
      </c>
      <c r="Q17" s="129">
        <v>5.234539761634416E-3</v>
      </c>
      <c r="R17" s="129">
        <v>1.0015129355626047E-2</v>
      </c>
      <c r="S17" s="129">
        <v>9.0716280669684984E-3</v>
      </c>
      <c r="T17" s="129">
        <v>1.2714724068025368E-2</v>
      </c>
      <c r="U17" s="129">
        <v>1.6500088785475298E-3</v>
      </c>
      <c r="V17" s="129">
        <v>5.901953076339104E-3</v>
      </c>
      <c r="W17" s="129">
        <v>0</v>
      </c>
      <c r="X17" s="129">
        <v>1.0793730006624183E-2</v>
      </c>
      <c r="Y17" s="129">
        <v>1.991763490016233E-5</v>
      </c>
      <c r="Z17" s="129">
        <v>9.0904398769328957E-4</v>
      </c>
      <c r="AA17" s="129">
        <v>7.5071552464927127E-6</v>
      </c>
      <c r="AB17" s="129">
        <v>0</v>
      </c>
      <c r="AC17" s="129">
        <v>1.2576882972118106E-4</v>
      </c>
      <c r="AD17" s="129">
        <v>6.8574625377981589E-5</v>
      </c>
      <c r="AE17" s="129">
        <v>3.1358450048062617E-3</v>
      </c>
      <c r="AF17" s="129">
        <v>0</v>
      </c>
      <c r="AG17" s="129">
        <v>8.9650470691731519E-3</v>
      </c>
      <c r="AH17" s="129">
        <v>0</v>
      </c>
      <c r="AI17" s="129">
        <v>1.9195888568073742E-2</v>
      </c>
      <c r="AJ17" s="129">
        <v>8.4961288105253044E-4</v>
      </c>
      <c r="AK17" s="129">
        <v>2.1835254374638111E-2</v>
      </c>
      <c r="AL17" s="130">
        <v>0</v>
      </c>
    </row>
    <row r="18" spans="1:38">
      <c r="A18" s="66">
        <v>32</v>
      </c>
      <c r="B18" s="26" t="s">
        <v>16</v>
      </c>
      <c r="C18" s="131">
        <v>0</v>
      </c>
      <c r="D18" s="132">
        <v>0</v>
      </c>
      <c r="E18" s="132">
        <v>0</v>
      </c>
      <c r="F18" s="132">
        <v>5.9293713764609655E-5</v>
      </c>
      <c r="G18" s="132">
        <v>0</v>
      </c>
      <c r="H18" s="132">
        <v>0</v>
      </c>
      <c r="I18" s="132">
        <v>0</v>
      </c>
      <c r="J18" s="132">
        <v>1.2017487688330215E-6</v>
      </c>
      <c r="K18" s="132">
        <v>0</v>
      </c>
      <c r="L18" s="132">
        <v>0</v>
      </c>
      <c r="M18" s="132">
        <v>6.3893290479202564E-7</v>
      </c>
      <c r="N18" s="132">
        <v>3.8470708736895624E-5</v>
      </c>
      <c r="O18" s="132">
        <v>9.8517312097951763E-4</v>
      </c>
      <c r="P18" s="132">
        <v>7.1121252631705656E-2</v>
      </c>
      <c r="Q18" s="132">
        <v>0.2163717591937043</v>
      </c>
      <c r="R18" s="132">
        <v>0.11764243430573998</v>
      </c>
      <c r="S18" s="132">
        <v>0.24538494898981464</v>
      </c>
      <c r="T18" s="132">
        <v>6.2278778121207723E-3</v>
      </c>
      <c r="U18" s="132">
        <v>1.1308131695140819E-4</v>
      </c>
      <c r="V18" s="132">
        <v>2.5862087701923646E-4</v>
      </c>
      <c r="W18" s="132">
        <v>5.0620962264998636E-6</v>
      </c>
      <c r="X18" s="132">
        <v>2.4120742501220301E-5</v>
      </c>
      <c r="Y18" s="132">
        <v>0</v>
      </c>
      <c r="Z18" s="132">
        <v>2.3135845567931128E-5</v>
      </c>
      <c r="AA18" s="132">
        <v>3.7830411491810199E-5</v>
      </c>
      <c r="AB18" s="132">
        <v>0</v>
      </c>
      <c r="AC18" s="132">
        <v>1.7363841926668553E-6</v>
      </c>
      <c r="AD18" s="132">
        <v>7.4488346249341694E-4</v>
      </c>
      <c r="AE18" s="132">
        <v>1.9728486664887641E-3</v>
      </c>
      <c r="AF18" s="132">
        <v>3.7132064562061645E-4</v>
      </c>
      <c r="AG18" s="132">
        <v>4.7281097709909356E-6</v>
      </c>
      <c r="AH18" s="132">
        <v>0</v>
      </c>
      <c r="AI18" s="132">
        <v>9.5544169091470784E-3</v>
      </c>
      <c r="AJ18" s="132">
        <v>4.7970973459571161E-6</v>
      </c>
      <c r="AK18" s="132">
        <v>3.2066831614696173E-2</v>
      </c>
      <c r="AL18" s="133">
        <v>0</v>
      </c>
    </row>
    <row r="19" spans="1:38">
      <c r="A19" s="65">
        <v>33</v>
      </c>
      <c r="B19" s="25" t="s">
        <v>14</v>
      </c>
      <c r="C19" s="128">
        <v>3.312176654847E-5</v>
      </c>
      <c r="D19" s="129">
        <v>0</v>
      </c>
      <c r="E19" s="129">
        <v>7.6753187743305504E-4</v>
      </c>
      <c r="F19" s="129">
        <v>9.9530561151128728E-4</v>
      </c>
      <c r="G19" s="129">
        <v>0</v>
      </c>
      <c r="H19" s="129">
        <v>0</v>
      </c>
      <c r="I19" s="129">
        <v>1.6900174061395417E-4</v>
      </c>
      <c r="J19" s="129">
        <v>0</v>
      </c>
      <c r="K19" s="129">
        <v>0</v>
      </c>
      <c r="L19" s="129">
        <v>5.0351482528689747E-5</v>
      </c>
      <c r="M19" s="129">
        <v>0</v>
      </c>
      <c r="N19" s="129">
        <v>3.6691487570918208E-6</v>
      </c>
      <c r="O19" s="129">
        <v>4.7145349973125007E-4</v>
      </c>
      <c r="P19" s="129">
        <v>1.865086778151339E-2</v>
      </c>
      <c r="Q19" s="129">
        <v>1.9023412257308497E-2</v>
      </c>
      <c r="R19" s="129">
        <v>0.12031055040837091</v>
      </c>
      <c r="S19" s="129">
        <v>1.8567319919264625E-2</v>
      </c>
      <c r="T19" s="129">
        <v>2.4040855730156435E-2</v>
      </c>
      <c r="U19" s="129">
        <v>6.9786232615725875E-5</v>
      </c>
      <c r="V19" s="129">
        <v>7.3614504214924662E-3</v>
      </c>
      <c r="W19" s="129">
        <v>2.6553894061640766E-6</v>
      </c>
      <c r="X19" s="129">
        <v>2.0244566279480213E-4</v>
      </c>
      <c r="Y19" s="129">
        <v>0</v>
      </c>
      <c r="Z19" s="129">
        <v>1.9903389706320488E-4</v>
      </c>
      <c r="AA19" s="129">
        <v>3.9688883581590386E-6</v>
      </c>
      <c r="AB19" s="129">
        <v>1.0650384032486058E-5</v>
      </c>
      <c r="AC19" s="129">
        <v>1.7670359093997759E-4</v>
      </c>
      <c r="AD19" s="129">
        <v>1.1681871314545498E-4</v>
      </c>
      <c r="AE19" s="129">
        <v>1.7218215246513995E-3</v>
      </c>
      <c r="AF19" s="129">
        <v>5.6341654059422646E-4</v>
      </c>
      <c r="AG19" s="129">
        <v>6.4485002441277395E-5</v>
      </c>
      <c r="AH19" s="129">
        <v>0</v>
      </c>
      <c r="AI19" s="129">
        <v>5.7364498742385273E-3</v>
      </c>
      <c r="AJ19" s="129">
        <v>1.6859750990296776E-4</v>
      </c>
      <c r="AK19" s="129">
        <v>0</v>
      </c>
      <c r="AL19" s="130">
        <v>1.0828418460566286E-3</v>
      </c>
    </row>
    <row r="20" spans="1:38">
      <c r="A20" s="65">
        <v>34</v>
      </c>
      <c r="B20" s="25" t="s">
        <v>15</v>
      </c>
      <c r="C20" s="128">
        <v>0</v>
      </c>
      <c r="D20" s="129">
        <v>1.6449005378786895E-4</v>
      </c>
      <c r="E20" s="129">
        <v>2.2677593672406984E-5</v>
      </c>
      <c r="F20" s="129">
        <v>0</v>
      </c>
      <c r="G20" s="129">
        <v>3.8516654114873101E-5</v>
      </c>
      <c r="H20" s="129">
        <v>0</v>
      </c>
      <c r="I20" s="129">
        <v>0</v>
      </c>
      <c r="J20" s="129">
        <v>1.1398914010730947E-5</v>
      </c>
      <c r="K20" s="129">
        <v>1.6892576125524959E-6</v>
      </c>
      <c r="L20" s="129">
        <v>1.0116300530438788E-5</v>
      </c>
      <c r="M20" s="129">
        <v>0</v>
      </c>
      <c r="N20" s="129">
        <v>0</v>
      </c>
      <c r="O20" s="129">
        <v>5.4646988719107642E-5</v>
      </c>
      <c r="P20" s="129">
        <v>6.9814120153369283E-4</v>
      </c>
      <c r="Q20" s="129">
        <v>1.1445939512930441E-4</v>
      </c>
      <c r="R20" s="129">
        <v>2.8673822958897143E-5</v>
      </c>
      <c r="S20" s="129">
        <v>3.028203320107456E-2</v>
      </c>
      <c r="T20" s="129">
        <v>8.5686129384018803E-3</v>
      </c>
      <c r="U20" s="129">
        <v>1.4021007258833603E-5</v>
      </c>
      <c r="V20" s="129">
        <v>1.5359164630686874E-3</v>
      </c>
      <c r="W20" s="129">
        <v>1.3337599961824904E-5</v>
      </c>
      <c r="X20" s="129">
        <v>0</v>
      </c>
      <c r="Y20" s="129">
        <v>2.1156348546424584E-5</v>
      </c>
      <c r="Z20" s="129">
        <v>2.8772305717218261E-4</v>
      </c>
      <c r="AA20" s="129">
        <v>1.2758462038934182E-4</v>
      </c>
      <c r="AB20" s="129">
        <v>5.3495190323256607E-5</v>
      </c>
      <c r="AC20" s="129">
        <v>9.1500424747318617E-5</v>
      </c>
      <c r="AD20" s="129">
        <v>1.5781871092057732E-4</v>
      </c>
      <c r="AE20" s="129">
        <v>1.5780505260410698E-3</v>
      </c>
      <c r="AF20" s="129">
        <v>4.2045000413079654E-5</v>
      </c>
      <c r="AG20" s="129">
        <v>2.7406749009646378E-5</v>
      </c>
      <c r="AH20" s="129">
        <v>8.1605029510375184E-5</v>
      </c>
      <c r="AI20" s="129">
        <v>1.3669260202059644E-3</v>
      </c>
      <c r="AJ20" s="129">
        <v>1.3397744386202707E-4</v>
      </c>
      <c r="AK20" s="129">
        <v>0</v>
      </c>
      <c r="AL20" s="130">
        <v>0</v>
      </c>
    </row>
    <row r="21" spans="1:38">
      <c r="A21" s="65">
        <v>35</v>
      </c>
      <c r="B21" s="25" t="s">
        <v>17</v>
      </c>
      <c r="C21" s="128">
        <v>0</v>
      </c>
      <c r="D21" s="129">
        <v>0</v>
      </c>
      <c r="E21" s="129">
        <v>2.5541553808495383E-2</v>
      </c>
      <c r="F21" s="129">
        <v>0</v>
      </c>
      <c r="G21" s="129">
        <v>0</v>
      </c>
      <c r="H21" s="129">
        <v>0</v>
      </c>
      <c r="I21" s="129">
        <v>0</v>
      </c>
      <c r="J21" s="129">
        <v>0</v>
      </c>
      <c r="K21" s="129">
        <v>0</v>
      </c>
      <c r="L21" s="129">
        <v>0</v>
      </c>
      <c r="M21" s="129">
        <v>0</v>
      </c>
      <c r="N21" s="129">
        <v>0</v>
      </c>
      <c r="O21" s="129">
        <v>0</v>
      </c>
      <c r="P21" s="129">
        <v>5.9776319668040387E-6</v>
      </c>
      <c r="Q21" s="129">
        <v>0</v>
      </c>
      <c r="R21" s="129">
        <v>0</v>
      </c>
      <c r="S21" s="129">
        <v>0</v>
      </c>
      <c r="T21" s="129">
        <v>0.29772410203491351</v>
      </c>
      <c r="U21" s="129">
        <v>0</v>
      </c>
      <c r="V21" s="129">
        <v>0</v>
      </c>
      <c r="W21" s="129">
        <v>0</v>
      </c>
      <c r="X21" s="129">
        <v>0</v>
      </c>
      <c r="Y21" s="129">
        <v>0</v>
      </c>
      <c r="Z21" s="129">
        <v>0</v>
      </c>
      <c r="AA21" s="129">
        <v>0</v>
      </c>
      <c r="AB21" s="129">
        <v>0</v>
      </c>
      <c r="AC21" s="129">
        <v>9.0421565565517482E-3</v>
      </c>
      <c r="AD21" s="129">
        <v>0</v>
      </c>
      <c r="AE21" s="129">
        <v>3.88766607268262E-3</v>
      </c>
      <c r="AF21" s="129">
        <v>5.4221259288609919E-5</v>
      </c>
      <c r="AG21" s="129">
        <v>0</v>
      </c>
      <c r="AH21" s="129">
        <v>0</v>
      </c>
      <c r="AI21" s="129">
        <v>1.8275965255489343E-2</v>
      </c>
      <c r="AJ21" s="129">
        <v>9.6316730669668813E-6</v>
      </c>
      <c r="AK21" s="129">
        <v>0</v>
      </c>
      <c r="AL21" s="130">
        <v>0</v>
      </c>
    </row>
    <row r="22" spans="1:38">
      <c r="A22" s="65">
        <v>39</v>
      </c>
      <c r="B22" s="25" t="s">
        <v>18</v>
      </c>
      <c r="C22" s="128">
        <v>7.0385872052443907E-3</v>
      </c>
      <c r="D22" s="129">
        <v>1.5208420504892047E-2</v>
      </c>
      <c r="E22" s="129">
        <v>1.3776909245028291E-2</v>
      </c>
      <c r="F22" s="129">
        <v>6.554191687001676E-3</v>
      </c>
      <c r="G22" s="129">
        <v>1.983608355291135E-2</v>
      </c>
      <c r="H22" s="129">
        <v>2.1903191392382261E-2</v>
      </c>
      <c r="I22" s="129">
        <v>2.8615647810508713E-2</v>
      </c>
      <c r="J22" s="129">
        <v>4.9671404583864296E-3</v>
      </c>
      <c r="K22" s="129">
        <v>2.3305147014441195E-3</v>
      </c>
      <c r="L22" s="129">
        <v>1.2520075104349861E-2</v>
      </c>
      <c r="M22" s="129">
        <v>7.9948840187905202E-3</v>
      </c>
      <c r="N22" s="129">
        <v>1.486578244799794E-2</v>
      </c>
      <c r="O22" s="129">
        <v>4.3059844079577523E-3</v>
      </c>
      <c r="P22" s="129">
        <v>3.3735026988944108E-2</v>
      </c>
      <c r="Q22" s="129">
        <v>2.6968162114615366E-2</v>
      </c>
      <c r="R22" s="129">
        <v>4.3190652898894025E-2</v>
      </c>
      <c r="S22" s="129">
        <v>3.5200342608707053E-2</v>
      </c>
      <c r="T22" s="129">
        <v>2.5152716625680825E-2</v>
      </c>
      <c r="U22" s="129">
        <v>0.1205066442898907</v>
      </c>
      <c r="V22" s="129">
        <v>1.2433335123212442E-2</v>
      </c>
      <c r="W22" s="129">
        <v>7.1063174429529495E-3</v>
      </c>
      <c r="X22" s="129">
        <v>3.4497196133156292E-2</v>
      </c>
      <c r="Y22" s="129">
        <v>1.3262383558975422E-2</v>
      </c>
      <c r="Z22" s="129">
        <v>8.9062520592095903E-3</v>
      </c>
      <c r="AA22" s="129">
        <v>1.4368920823749014E-2</v>
      </c>
      <c r="AB22" s="129">
        <v>5.1215725841251779E-4</v>
      </c>
      <c r="AC22" s="129">
        <v>3.8239545485057713E-3</v>
      </c>
      <c r="AD22" s="129">
        <v>1.5703585116853432E-2</v>
      </c>
      <c r="AE22" s="129">
        <v>8.1427909682958155E-3</v>
      </c>
      <c r="AF22" s="129">
        <v>9.2762077307049912E-3</v>
      </c>
      <c r="AG22" s="129">
        <v>5.0836251375202474E-3</v>
      </c>
      <c r="AH22" s="129">
        <v>4.1609630216210253E-2</v>
      </c>
      <c r="AI22" s="129">
        <v>1.4016823998396891E-2</v>
      </c>
      <c r="AJ22" s="129">
        <v>7.2013411856137362E-3</v>
      </c>
      <c r="AK22" s="129">
        <v>0.14695631440797863</v>
      </c>
      <c r="AL22" s="130">
        <v>4.2627044677230478E-3</v>
      </c>
    </row>
    <row r="23" spans="1:38">
      <c r="A23" s="66">
        <v>41</v>
      </c>
      <c r="B23" s="26" t="s">
        <v>19</v>
      </c>
      <c r="C23" s="131">
        <v>1.3513775893679697E-4</v>
      </c>
      <c r="D23" s="132">
        <v>6.9798587803226786E-5</v>
      </c>
      <c r="E23" s="132">
        <v>6.5297947801459274E-5</v>
      </c>
      <c r="F23" s="132">
        <v>1.1206551594978137E-4</v>
      </c>
      <c r="G23" s="132">
        <v>2.4321271384823637E-5</v>
      </c>
      <c r="H23" s="132">
        <v>9.2428229302729965E-5</v>
      </c>
      <c r="I23" s="132">
        <v>1.7652818531972863E-4</v>
      </c>
      <c r="J23" s="132">
        <v>1.230987783533238E-4</v>
      </c>
      <c r="K23" s="132">
        <v>1.7322861368759341E-5</v>
      </c>
      <c r="L23" s="132">
        <v>2.8209053052707049E-4</v>
      </c>
      <c r="M23" s="132">
        <v>1.5885728091181265E-4</v>
      </c>
      <c r="N23" s="132">
        <v>1.3583065274823196E-4</v>
      </c>
      <c r="O23" s="132">
        <v>1.628718218424229E-4</v>
      </c>
      <c r="P23" s="132">
        <v>5.1513887116888432E-5</v>
      </c>
      <c r="Q23" s="132">
        <v>6.8272244558561837E-5</v>
      </c>
      <c r="R23" s="132">
        <v>7.5321099372087821E-5</v>
      </c>
      <c r="S23" s="132">
        <v>1.530408052823991E-5</v>
      </c>
      <c r="T23" s="132">
        <v>2.6186703684054656E-5</v>
      </c>
      <c r="U23" s="132">
        <v>1.0447176733059313E-4</v>
      </c>
      <c r="V23" s="132">
        <v>2.7638259882807974E-5</v>
      </c>
      <c r="W23" s="132">
        <v>6.1379560094551285E-4</v>
      </c>
      <c r="X23" s="132">
        <v>1.4960688730380311E-3</v>
      </c>
      <c r="Y23" s="132">
        <v>1.3466011022626861E-4</v>
      </c>
      <c r="Z23" s="132">
        <v>1.3976185711177952E-4</v>
      </c>
      <c r="AA23" s="132">
        <v>1.2648403112560186E-4</v>
      </c>
      <c r="AB23" s="132">
        <v>4.4309618619960952E-4</v>
      </c>
      <c r="AC23" s="132">
        <v>2.4026310894249858E-4</v>
      </c>
      <c r="AD23" s="132">
        <v>2.0625892888362772E-4</v>
      </c>
      <c r="AE23" s="132">
        <v>3.8715768069183239E-4</v>
      </c>
      <c r="AF23" s="132">
        <v>2.2791500776358684E-4</v>
      </c>
      <c r="AG23" s="132">
        <v>1.0993992944214267E-4</v>
      </c>
      <c r="AH23" s="132">
        <v>8.1416369651607942E-5</v>
      </c>
      <c r="AI23" s="132">
        <v>6.0239768274280068E-5</v>
      </c>
      <c r="AJ23" s="132">
        <v>1.0088128756320832E-4</v>
      </c>
      <c r="AK23" s="132">
        <v>0</v>
      </c>
      <c r="AL23" s="133">
        <v>0</v>
      </c>
    </row>
    <row r="24" spans="1:38">
      <c r="A24" s="65">
        <v>46</v>
      </c>
      <c r="B24" s="25" t="s">
        <v>20</v>
      </c>
      <c r="C24" s="128">
        <v>3.9009622198898802E-3</v>
      </c>
      <c r="D24" s="129">
        <v>2.9551752001041919E-3</v>
      </c>
      <c r="E24" s="129">
        <v>3.2230041311416117E-3</v>
      </c>
      <c r="F24" s="129">
        <v>1.7248827437132217E-2</v>
      </c>
      <c r="G24" s="129">
        <v>4.4507490536667589E-3</v>
      </c>
      <c r="H24" s="129">
        <v>1.0656880448046375E-2</v>
      </c>
      <c r="I24" s="129">
        <v>2.3675276053465068E-2</v>
      </c>
      <c r="J24" s="129">
        <v>1.0688672039557997E-2</v>
      </c>
      <c r="K24" s="129">
        <v>2.9814349544275641E-3</v>
      </c>
      <c r="L24" s="129">
        <v>3.5137596587017969E-2</v>
      </c>
      <c r="M24" s="129">
        <v>9.8494773219646361E-3</v>
      </c>
      <c r="N24" s="129">
        <v>1.3820679197820386E-2</v>
      </c>
      <c r="O24" s="129">
        <v>8.235192547672146E-3</v>
      </c>
      <c r="P24" s="129">
        <v>5.4253917454882049E-3</v>
      </c>
      <c r="Q24" s="129">
        <v>1.3645813437506321E-2</v>
      </c>
      <c r="R24" s="129">
        <v>3.3496494575954361E-3</v>
      </c>
      <c r="S24" s="129">
        <v>2.4447066242688853E-3</v>
      </c>
      <c r="T24" s="129">
        <v>4.764599595191793E-3</v>
      </c>
      <c r="U24" s="129">
        <v>1.1539361037617881E-2</v>
      </c>
      <c r="V24" s="129">
        <v>1.251013310184857E-3</v>
      </c>
      <c r="W24" s="129">
        <v>3.4886503608156441E-2</v>
      </c>
      <c r="X24" s="129">
        <v>1.9018907311196917E-2</v>
      </c>
      <c r="Y24" s="129">
        <v>2.9211467832975884E-2</v>
      </c>
      <c r="Z24" s="129">
        <v>9.5907618288186194E-3</v>
      </c>
      <c r="AA24" s="129">
        <v>2.1741067485732913E-3</v>
      </c>
      <c r="AB24" s="129">
        <v>1.322045325061796E-3</v>
      </c>
      <c r="AC24" s="129">
        <v>3.4914810863881421E-3</v>
      </c>
      <c r="AD24" s="129">
        <v>2.9233797843607355E-3</v>
      </c>
      <c r="AE24" s="129">
        <v>4.7517881532905294E-3</v>
      </c>
      <c r="AF24" s="129">
        <v>1.0063374883641837E-2</v>
      </c>
      <c r="AG24" s="129">
        <v>5.2516416134324433E-3</v>
      </c>
      <c r="AH24" s="129">
        <v>1.8240082048189867E-3</v>
      </c>
      <c r="AI24" s="129">
        <v>2.2737915784263687E-3</v>
      </c>
      <c r="AJ24" s="129">
        <v>1.6116997957528585E-2</v>
      </c>
      <c r="AK24" s="129">
        <v>0</v>
      </c>
      <c r="AL24" s="130">
        <v>1.7913194636587156E-3</v>
      </c>
    </row>
    <row r="25" spans="1:38">
      <c r="A25" s="65">
        <v>47</v>
      </c>
      <c r="B25" s="25" t="s">
        <v>56</v>
      </c>
      <c r="C25" s="128">
        <v>0</v>
      </c>
      <c r="D25" s="129">
        <v>0</v>
      </c>
      <c r="E25" s="129">
        <v>0</v>
      </c>
      <c r="F25" s="129">
        <v>0</v>
      </c>
      <c r="G25" s="129">
        <v>0</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129">
        <v>0</v>
      </c>
      <c r="X25" s="129">
        <v>0</v>
      </c>
      <c r="Y25" s="129">
        <v>0</v>
      </c>
      <c r="Z25" s="129">
        <v>0</v>
      </c>
      <c r="AA25" s="129">
        <v>0</v>
      </c>
      <c r="AB25" s="129">
        <v>0</v>
      </c>
      <c r="AC25" s="129">
        <v>0</v>
      </c>
      <c r="AD25" s="129">
        <v>0</v>
      </c>
      <c r="AE25" s="129">
        <v>0</v>
      </c>
      <c r="AF25" s="129">
        <v>0</v>
      </c>
      <c r="AG25" s="129">
        <v>0</v>
      </c>
      <c r="AH25" s="129">
        <v>0</v>
      </c>
      <c r="AI25" s="129">
        <v>0</v>
      </c>
      <c r="AJ25" s="129">
        <v>0</v>
      </c>
      <c r="AK25" s="129">
        <v>0</v>
      </c>
      <c r="AL25" s="130">
        <v>0</v>
      </c>
    </row>
    <row r="26" spans="1:38">
      <c r="A26" s="65">
        <v>48</v>
      </c>
      <c r="B26" s="25" t="s">
        <v>57</v>
      </c>
      <c r="C26" s="128">
        <v>1.6693605707025539E-5</v>
      </c>
      <c r="D26" s="129">
        <v>8.4643228850613247E-6</v>
      </c>
      <c r="E26" s="129">
        <v>0</v>
      </c>
      <c r="F26" s="129">
        <v>8.8430322281660349E-5</v>
      </c>
      <c r="G26" s="129">
        <v>2.4981313531662506E-5</v>
      </c>
      <c r="H26" s="129">
        <v>6.3616209670916648E-6</v>
      </c>
      <c r="I26" s="129">
        <v>1.0283250895343886E-4</v>
      </c>
      <c r="J26" s="129">
        <v>6.8676971412649557E-5</v>
      </c>
      <c r="K26" s="129">
        <v>1.1952291106188234E-6</v>
      </c>
      <c r="L26" s="129">
        <v>9.4352262168879644E-5</v>
      </c>
      <c r="M26" s="129">
        <v>1.1261557979721997E-5</v>
      </c>
      <c r="N26" s="129">
        <v>2.252324608420315E-6</v>
      </c>
      <c r="O26" s="129">
        <v>1.1716761048344503E-6</v>
      </c>
      <c r="P26" s="129">
        <v>4.5410717525421668E-6</v>
      </c>
      <c r="Q26" s="129">
        <v>3.4829384700295431E-5</v>
      </c>
      <c r="R26" s="129">
        <v>1.106622362344421E-5</v>
      </c>
      <c r="S26" s="129">
        <v>2.0359418263818126E-6</v>
      </c>
      <c r="T26" s="129">
        <v>1.3043328821786435E-5</v>
      </c>
      <c r="U26" s="129">
        <v>3.6074622714151205E-6</v>
      </c>
      <c r="V26" s="129">
        <v>9.5978542549760294E-5</v>
      </c>
      <c r="W26" s="129">
        <v>3.2926475830727457E-4</v>
      </c>
      <c r="X26" s="129">
        <v>7.0311927305357269E-5</v>
      </c>
      <c r="Y26" s="129">
        <v>0</v>
      </c>
      <c r="Z26" s="129">
        <v>6.0435459785674764E-5</v>
      </c>
      <c r="AA26" s="129">
        <v>1.2463706369409048E-4</v>
      </c>
      <c r="AB26" s="129">
        <v>5.7349030289215902E-7</v>
      </c>
      <c r="AC26" s="129">
        <v>9.1578873069784948E-5</v>
      </c>
      <c r="AD26" s="129">
        <v>2.3269872071804339E-4</v>
      </c>
      <c r="AE26" s="129">
        <v>1.1072871721148822E-3</v>
      </c>
      <c r="AF26" s="129">
        <v>2.3923870415901638E-4</v>
      </c>
      <c r="AG26" s="129">
        <v>1.4551684771356045E-4</v>
      </c>
      <c r="AH26" s="129">
        <v>1.3122589005281895E-6</v>
      </c>
      <c r="AI26" s="129">
        <v>1.5504005900875826E-5</v>
      </c>
      <c r="AJ26" s="129">
        <v>8.7852348940594598E-4</v>
      </c>
      <c r="AK26" s="129">
        <v>0</v>
      </c>
      <c r="AL26" s="130">
        <v>6.5471207015193732E-4</v>
      </c>
    </row>
    <row r="27" spans="1:38">
      <c r="A27" s="65">
        <v>51</v>
      </c>
      <c r="B27" s="25" t="s">
        <v>21</v>
      </c>
      <c r="C27" s="128">
        <v>3.9261362127661618E-2</v>
      </c>
      <c r="D27" s="129">
        <v>1.4060957870149441E-2</v>
      </c>
      <c r="E27" s="129">
        <v>4.3917605343883316E-2</v>
      </c>
      <c r="F27" s="129">
        <v>1.1234830585780425E-2</v>
      </c>
      <c r="G27" s="129">
        <v>3.2766482284943013E-2</v>
      </c>
      <c r="H27" s="129">
        <v>4.2759759076964103E-2</v>
      </c>
      <c r="I27" s="129">
        <v>4.2241225851905498E-2</v>
      </c>
      <c r="J27" s="129">
        <v>1.2068727624408656E-2</v>
      </c>
      <c r="K27" s="129">
        <v>6.0448515974943027E-3</v>
      </c>
      <c r="L27" s="129">
        <v>1.6858506645873291E-2</v>
      </c>
      <c r="M27" s="129">
        <v>5.2258719938019721E-3</v>
      </c>
      <c r="N27" s="129">
        <v>7.9997439247987048E-3</v>
      </c>
      <c r="O27" s="129">
        <v>2.6895595278189327E-2</v>
      </c>
      <c r="P27" s="129">
        <v>2.9342431660365449E-2</v>
      </c>
      <c r="Q27" s="129">
        <v>2.433296728484214E-2</v>
      </c>
      <c r="R27" s="129">
        <v>3.0028616218089846E-2</v>
      </c>
      <c r="S27" s="129">
        <v>2.5366889560267968E-2</v>
      </c>
      <c r="T27" s="129">
        <v>2.2003083215832345E-2</v>
      </c>
      <c r="U27" s="129">
        <v>2.7058069714610361E-2</v>
      </c>
      <c r="V27" s="129">
        <v>3.0708158213757185E-2</v>
      </c>
      <c r="W27" s="129">
        <v>1.0509562193554546E-2</v>
      </c>
      <c r="X27" s="129">
        <v>1.1508164168389833E-2</v>
      </c>
      <c r="Y27" s="129">
        <v>8.533564899712888E-3</v>
      </c>
      <c r="Z27" s="129">
        <v>6.224938910895185E-3</v>
      </c>
      <c r="AA27" s="129">
        <v>3.0909761869328933E-3</v>
      </c>
      <c r="AB27" s="129">
        <v>7.7314480376637369E-4</v>
      </c>
      <c r="AC27" s="129">
        <v>1.5471742744859509E-2</v>
      </c>
      <c r="AD27" s="129">
        <v>5.9349596280689121E-3</v>
      </c>
      <c r="AE27" s="129">
        <v>5.7032935618729214E-3</v>
      </c>
      <c r="AF27" s="129">
        <v>6.7222234378713306E-3</v>
      </c>
      <c r="AG27" s="129">
        <v>2.8220701441130227E-2</v>
      </c>
      <c r="AH27" s="129">
        <v>2.223338141786034E-2</v>
      </c>
      <c r="AI27" s="129">
        <v>1.160132781282028E-2</v>
      </c>
      <c r="AJ27" s="129">
        <v>4.1217345929911026E-2</v>
      </c>
      <c r="AK27" s="129">
        <v>0.13129504241589901</v>
      </c>
      <c r="AL27" s="130">
        <v>5.8304235279479019E-3</v>
      </c>
    </row>
    <row r="28" spans="1:38">
      <c r="A28" s="66">
        <v>53</v>
      </c>
      <c r="B28" s="26" t="s">
        <v>22</v>
      </c>
      <c r="C28" s="131">
        <v>1.3496979575740628E-3</v>
      </c>
      <c r="D28" s="132">
        <v>1.5080893287114003E-3</v>
      </c>
      <c r="E28" s="132">
        <v>2.3813442004262668E-3</v>
      </c>
      <c r="F28" s="132">
        <v>8.477400453442056E-3</v>
      </c>
      <c r="G28" s="132">
        <v>3.2242033631914124E-3</v>
      </c>
      <c r="H28" s="132">
        <v>3.7825622176694881E-3</v>
      </c>
      <c r="I28" s="132">
        <v>2.5074946974555532E-3</v>
      </c>
      <c r="J28" s="132">
        <v>1.9905866060875139E-3</v>
      </c>
      <c r="K28" s="132">
        <v>9.1529743445868954E-4</v>
      </c>
      <c r="L28" s="132">
        <v>2.7042798825127989E-3</v>
      </c>
      <c r="M28" s="132">
        <v>1.0023391555389091E-3</v>
      </c>
      <c r="N28" s="132">
        <v>1.5983111124464285E-3</v>
      </c>
      <c r="O28" s="132">
        <v>3.1799131776133389E-3</v>
      </c>
      <c r="P28" s="132">
        <v>1.6348917308514168E-3</v>
      </c>
      <c r="Q28" s="132">
        <v>1.3528086998427062E-3</v>
      </c>
      <c r="R28" s="132">
        <v>1.2074569847024316E-3</v>
      </c>
      <c r="S28" s="132">
        <v>1.1352319798096642E-3</v>
      </c>
      <c r="T28" s="132">
        <v>1.4137011789610776E-3</v>
      </c>
      <c r="U28" s="132">
        <v>1.2462467366093849E-3</v>
      </c>
      <c r="V28" s="132">
        <v>3.2907208894369521E-3</v>
      </c>
      <c r="W28" s="132">
        <v>4.3972015125519582E-3</v>
      </c>
      <c r="X28" s="132">
        <v>6.7007471128025624E-3</v>
      </c>
      <c r="Y28" s="132">
        <v>6.8565124659180077E-3</v>
      </c>
      <c r="Z28" s="132">
        <v>4.2228081162312206E-3</v>
      </c>
      <c r="AA28" s="132">
        <v>1.0729257920196973E-2</v>
      </c>
      <c r="AB28" s="132">
        <v>1.8680191055796689E-2</v>
      </c>
      <c r="AC28" s="132">
        <v>6.3551602070155179E-3</v>
      </c>
      <c r="AD28" s="132">
        <v>1.8140483485516808E-3</v>
      </c>
      <c r="AE28" s="132">
        <v>5.2648002088268673E-3</v>
      </c>
      <c r="AF28" s="132">
        <v>2.5566491703087188E-3</v>
      </c>
      <c r="AG28" s="132">
        <v>2.2182234655284639E-3</v>
      </c>
      <c r="AH28" s="132">
        <v>6.38342872308768E-3</v>
      </c>
      <c r="AI28" s="132">
        <v>2.6034391935248432E-3</v>
      </c>
      <c r="AJ28" s="132">
        <v>2.2832652584982593E-3</v>
      </c>
      <c r="AK28" s="132">
        <v>0</v>
      </c>
      <c r="AL28" s="133">
        <v>7.1098659295780432E-4</v>
      </c>
    </row>
    <row r="29" spans="1:38">
      <c r="A29" s="65">
        <v>55</v>
      </c>
      <c r="B29" s="25" t="s">
        <v>23</v>
      </c>
      <c r="C29" s="128">
        <v>4.6187709254491418E-6</v>
      </c>
      <c r="D29" s="129">
        <v>3.4706969753878049E-6</v>
      </c>
      <c r="E29" s="129">
        <v>2.8961314089002712E-6</v>
      </c>
      <c r="F29" s="129">
        <v>1.2144438422238784E-5</v>
      </c>
      <c r="G29" s="129">
        <v>7.2892706125254649E-6</v>
      </c>
      <c r="H29" s="129">
        <v>1.0434034215786521E-5</v>
      </c>
      <c r="I29" s="129">
        <v>6.2059739130261683E-6</v>
      </c>
      <c r="J29" s="129">
        <v>6.8426963209778876E-6</v>
      </c>
      <c r="K29" s="129">
        <v>1.0786664802513639E-6</v>
      </c>
      <c r="L29" s="129">
        <v>7.5269664306107646E-6</v>
      </c>
      <c r="M29" s="129">
        <v>2.9912036491975449E-6</v>
      </c>
      <c r="N29" s="129">
        <v>8.3911618735642818E-7</v>
      </c>
      <c r="O29" s="129">
        <v>1.7396700459598345E-5</v>
      </c>
      <c r="P29" s="129">
        <v>9.4516243914489617E-6</v>
      </c>
      <c r="Q29" s="129">
        <v>4.7176841958647555E-6</v>
      </c>
      <c r="R29" s="129">
        <v>5.8908882138725618E-6</v>
      </c>
      <c r="S29" s="129">
        <v>1.2879990880763593E-5</v>
      </c>
      <c r="T29" s="129">
        <v>3.386317376559107E-6</v>
      </c>
      <c r="U29" s="129">
        <v>8.4859246305283242E-6</v>
      </c>
      <c r="V29" s="129">
        <v>1.2659844487736285E-5</v>
      </c>
      <c r="W29" s="129">
        <v>1.5507715422408804E-5</v>
      </c>
      <c r="X29" s="129">
        <v>4.9403697863767345E-6</v>
      </c>
      <c r="Y29" s="129">
        <v>7.0483168933426868E-6</v>
      </c>
      <c r="Z29" s="129">
        <v>9.2236593913433288E-5</v>
      </c>
      <c r="AA29" s="129">
        <v>5.727145732234336E-5</v>
      </c>
      <c r="AB29" s="129">
        <v>1.3242827775373641E-4</v>
      </c>
      <c r="AC29" s="129">
        <v>1.0691653150150277E-4</v>
      </c>
      <c r="AD29" s="129">
        <v>4.846603458246867E-5</v>
      </c>
      <c r="AE29" s="129">
        <v>4.509548622515064E-6</v>
      </c>
      <c r="AF29" s="129">
        <v>8.9791343804273975E-6</v>
      </c>
      <c r="AG29" s="129">
        <v>4.8184989639485071E-5</v>
      </c>
      <c r="AH29" s="129">
        <v>6.5701969228878796E-5</v>
      </c>
      <c r="AI29" s="129">
        <v>2.7524546778385626E-5</v>
      </c>
      <c r="AJ29" s="129">
        <v>4.4691232848607742E-5</v>
      </c>
      <c r="AK29" s="129">
        <v>0</v>
      </c>
      <c r="AL29" s="130">
        <v>9.8797373713792303E-5</v>
      </c>
    </row>
    <row r="30" spans="1:38">
      <c r="A30" s="65">
        <v>57</v>
      </c>
      <c r="B30" s="25" t="s">
        <v>64</v>
      </c>
      <c r="C30" s="128">
        <v>3.098390930454108E-2</v>
      </c>
      <c r="D30" s="129">
        <v>3.8959199045087226E-2</v>
      </c>
      <c r="E30" s="129">
        <v>2.3972348586781246E-2</v>
      </c>
      <c r="F30" s="129">
        <v>0.12255051295608843</v>
      </c>
      <c r="G30" s="129">
        <v>1.6683052209945915E-2</v>
      </c>
      <c r="H30" s="129">
        <v>1.2434195065366561E-2</v>
      </c>
      <c r="I30" s="129">
        <v>2.2933489501469399E-2</v>
      </c>
      <c r="J30" s="129">
        <v>1.0746972885958222E-2</v>
      </c>
      <c r="K30" s="129">
        <v>1.0993541946898481E-2</v>
      </c>
      <c r="L30" s="129">
        <v>3.272189081362338E-2</v>
      </c>
      <c r="M30" s="129">
        <v>8.2098468892581392E-3</v>
      </c>
      <c r="N30" s="129">
        <v>2.2949398519130988E-2</v>
      </c>
      <c r="O30" s="129">
        <v>1.7053833495299837E-2</v>
      </c>
      <c r="P30" s="129">
        <v>1.3909692730359679E-2</v>
      </c>
      <c r="Q30" s="129">
        <v>1.090113737987519E-2</v>
      </c>
      <c r="R30" s="129">
        <v>1.1002833690220905E-2</v>
      </c>
      <c r="S30" s="129">
        <v>6.8991363213533443E-3</v>
      </c>
      <c r="T30" s="129">
        <v>9.6137749776221103E-3</v>
      </c>
      <c r="U30" s="129">
        <v>7.4639238617563122E-2</v>
      </c>
      <c r="V30" s="129">
        <v>2.3453069919161646E-2</v>
      </c>
      <c r="W30" s="129">
        <v>1.9872578527217015E-2</v>
      </c>
      <c r="X30" s="129">
        <v>1.1943429524416424E-2</v>
      </c>
      <c r="Y30" s="129">
        <v>3.3100054225840801E-2</v>
      </c>
      <c r="Z30" s="129">
        <v>2.8154652144834539E-2</v>
      </c>
      <c r="AA30" s="129">
        <v>1.9084154895695822E-2</v>
      </c>
      <c r="AB30" s="129">
        <v>1.3156235640211799E-3</v>
      </c>
      <c r="AC30" s="129">
        <v>9.4436342889719679E-2</v>
      </c>
      <c r="AD30" s="129">
        <v>1.3896666421547828E-2</v>
      </c>
      <c r="AE30" s="129">
        <v>1.8515338844049715E-2</v>
      </c>
      <c r="AF30" s="129">
        <v>1.2869690180426888E-2</v>
      </c>
      <c r="AG30" s="129">
        <v>8.2223743348848709E-3</v>
      </c>
      <c r="AH30" s="129">
        <v>2.0495887274302991E-2</v>
      </c>
      <c r="AI30" s="129">
        <v>9.3200027304038303E-3</v>
      </c>
      <c r="AJ30" s="129">
        <v>2.5323950997839115E-2</v>
      </c>
      <c r="AK30" s="129">
        <v>2.7203797834371785E-2</v>
      </c>
      <c r="AL30" s="130">
        <v>5.0577768661977052E-2</v>
      </c>
    </row>
    <row r="31" spans="1:38">
      <c r="A31" s="65">
        <v>59</v>
      </c>
      <c r="B31" s="25" t="s">
        <v>25</v>
      </c>
      <c r="C31" s="128">
        <v>1.5487792265624796E-3</v>
      </c>
      <c r="D31" s="129">
        <v>6.867564893939678E-4</v>
      </c>
      <c r="E31" s="129">
        <v>1.8936080644060983E-3</v>
      </c>
      <c r="F31" s="129">
        <v>3.6082329050437087E-3</v>
      </c>
      <c r="G31" s="129">
        <v>2.0172467436231989E-3</v>
      </c>
      <c r="H31" s="129">
        <v>2.416034673301223E-3</v>
      </c>
      <c r="I31" s="129">
        <v>2.2244770732944598E-3</v>
      </c>
      <c r="J31" s="129">
        <v>2.1916701463663424E-3</v>
      </c>
      <c r="K31" s="129">
        <v>2.6635417800450686E-4</v>
      </c>
      <c r="L31" s="129">
        <v>2.7183938126722068E-3</v>
      </c>
      <c r="M31" s="129">
        <v>8.4641674795625087E-4</v>
      </c>
      <c r="N31" s="129">
        <v>8.9059234877031108E-4</v>
      </c>
      <c r="O31" s="129">
        <v>2.2734561202801895E-3</v>
      </c>
      <c r="P31" s="129">
        <v>2.5468649407622075E-3</v>
      </c>
      <c r="Q31" s="129">
        <v>3.7541757748835126E-3</v>
      </c>
      <c r="R31" s="129">
        <v>6.1767868340095334E-3</v>
      </c>
      <c r="S31" s="129">
        <v>5.051007314458093E-3</v>
      </c>
      <c r="T31" s="129">
        <v>1.1938830811516971E-3</v>
      </c>
      <c r="U31" s="129">
        <v>2.282382710606459E-3</v>
      </c>
      <c r="V31" s="129">
        <v>3.5160861704900885E-3</v>
      </c>
      <c r="W31" s="129">
        <v>4.3363471637536998E-3</v>
      </c>
      <c r="X31" s="129">
        <v>1.8291454658914654E-2</v>
      </c>
      <c r="Y31" s="129">
        <v>4.0593802630468434E-3</v>
      </c>
      <c r="Z31" s="129">
        <v>1.5771349042348559E-2</v>
      </c>
      <c r="AA31" s="129">
        <v>2.4499813964138372E-2</v>
      </c>
      <c r="AB31" s="129">
        <v>1.3978915114022637E-3</v>
      </c>
      <c r="AC31" s="129">
        <v>5.0231582048468181E-3</v>
      </c>
      <c r="AD31" s="129">
        <v>8.2262250018319841E-2</v>
      </c>
      <c r="AE31" s="129">
        <v>1.266186473783164E-2</v>
      </c>
      <c r="AF31" s="129">
        <v>5.4285416765216515E-3</v>
      </c>
      <c r="AG31" s="129">
        <v>5.7118401483302623E-3</v>
      </c>
      <c r="AH31" s="129">
        <v>2.9240929650737851E-2</v>
      </c>
      <c r="AI31" s="129">
        <v>2.2413025843607163E-2</v>
      </c>
      <c r="AJ31" s="129">
        <v>8.921536456400838E-3</v>
      </c>
      <c r="AK31" s="129">
        <v>0</v>
      </c>
      <c r="AL31" s="130">
        <v>3.1473611061806274E-2</v>
      </c>
    </row>
    <row r="32" spans="1:38">
      <c r="A32" s="65">
        <v>61</v>
      </c>
      <c r="B32" s="25" t="s">
        <v>26</v>
      </c>
      <c r="C32" s="128">
        <v>0</v>
      </c>
      <c r="D32" s="129">
        <v>0</v>
      </c>
      <c r="E32" s="129">
        <v>0</v>
      </c>
      <c r="F32" s="129">
        <v>0</v>
      </c>
      <c r="G32" s="129">
        <v>0</v>
      </c>
      <c r="H32" s="129">
        <v>0</v>
      </c>
      <c r="I32" s="129">
        <v>0</v>
      </c>
      <c r="J32" s="129">
        <v>0</v>
      </c>
      <c r="K32" s="129">
        <v>0</v>
      </c>
      <c r="L32" s="129">
        <v>0</v>
      </c>
      <c r="M32" s="129">
        <v>0</v>
      </c>
      <c r="N32" s="129">
        <v>0</v>
      </c>
      <c r="O32" s="129">
        <v>0</v>
      </c>
      <c r="P32" s="129">
        <v>0</v>
      </c>
      <c r="Q32" s="129">
        <v>0</v>
      </c>
      <c r="R32" s="129">
        <v>0</v>
      </c>
      <c r="S32" s="129">
        <v>0</v>
      </c>
      <c r="T32" s="129">
        <v>0</v>
      </c>
      <c r="U32" s="129">
        <v>0</v>
      </c>
      <c r="V32" s="129">
        <v>0</v>
      </c>
      <c r="W32" s="129">
        <v>0</v>
      </c>
      <c r="X32" s="129">
        <v>0</v>
      </c>
      <c r="Y32" s="129">
        <v>0</v>
      </c>
      <c r="Z32" s="129">
        <v>0</v>
      </c>
      <c r="AA32" s="129">
        <v>0</v>
      </c>
      <c r="AB32" s="129">
        <v>0</v>
      </c>
      <c r="AC32" s="129">
        <v>0</v>
      </c>
      <c r="AD32" s="129">
        <v>0</v>
      </c>
      <c r="AE32" s="129">
        <v>0</v>
      </c>
      <c r="AF32" s="129">
        <v>0</v>
      </c>
      <c r="AG32" s="129">
        <v>0</v>
      </c>
      <c r="AH32" s="129">
        <v>0</v>
      </c>
      <c r="AI32" s="129">
        <v>0</v>
      </c>
      <c r="AJ32" s="129">
        <v>0</v>
      </c>
      <c r="AK32" s="129">
        <v>0</v>
      </c>
      <c r="AL32" s="130">
        <v>0</v>
      </c>
    </row>
    <row r="33" spans="1:38">
      <c r="A33" s="66">
        <v>63</v>
      </c>
      <c r="B33" s="26" t="s">
        <v>27</v>
      </c>
      <c r="C33" s="131">
        <v>8.8727510141106237E-6</v>
      </c>
      <c r="D33" s="132">
        <v>6.5795507283501083E-5</v>
      </c>
      <c r="E33" s="132">
        <v>0</v>
      </c>
      <c r="F33" s="132">
        <v>2.916213535645439E-4</v>
      </c>
      <c r="G33" s="132">
        <v>6.9543415294708597E-5</v>
      </c>
      <c r="H33" s="132">
        <v>0</v>
      </c>
      <c r="I33" s="132">
        <v>3.772721389584693E-5</v>
      </c>
      <c r="J33" s="132">
        <v>1.0258942429823776E-4</v>
      </c>
      <c r="K33" s="132">
        <v>1.6892444100867017E-6</v>
      </c>
      <c r="L33" s="132">
        <v>2.2255687225321619E-4</v>
      </c>
      <c r="M33" s="132">
        <v>6.509323952584059E-6</v>
      </c>
      <c r="N33" s="132">
        <v>0</v>
      </c>
      <c r="O33" s="132">
        <v>1.7608336523033776E-4</v>
      </c>
      <c r="P33" s="132">
        <v>1.2942966062344275E-4</v>
      </c>
      <c r="Q33" s="132">
        <v>3.0962491820036794E-4</v>
      </c>
      <c r="R33" s="132">
        <v>2.5806238971656391E-4</v>
      </c>
      <c r="S33" s="132">
        <v>9.9477306804809663E-5</v>
      </c>
      <c r="T33" s="132">
        <v>6.5560049236942203E-5</v>
      </c>
      <c r="U33" s="132">
        <v>2.8041795354092196E-5</v>
      </c>
      <c r="V33" s="132">
        <v>5.1064181065042968E-5</v>
      </c>
      <c r="W33" s="132">
        <v>1.6004994865483958E-4</v>
      </c>
      <c r="X33" s="132">
        <v>3.3894817272885094E-5</v>
      </c>
      <c r="Y33" s="132">
        <v>4.2312366396138443E-5</v>
      </c>
      <c r="Z33" s="132">
        <v>6.6647192920161306E-5</v>
      </c>
      <c r="AA33" s="132">
        <v>6.5120807698598339E-5</v>
      </c>
      <c r="AB33" s="132">
        <v>0</v>
      </c>
      <c r="AC33" s="132">
        <v>1.2565960121393733E-4</v>
      </c>
      <c r="AD33" s="132">
        <v>1.3218899823247581E-3</v>
      </c>
      <c r="AE33" s="132">
        <v>4.026481816384139E-5</v>
      </c>
      <c r="AF33" s="132">
        <v>0</v>
      </c>
      <c r="AG33" s="132">
        <v>2.9067536920774942E-5</v>
      </c>
      <c r="AH33" s="132">
        <v>0</v>
      </c>
      <c r="AI33" s="132">
        <v>1.4483171010078909E-4</v>
      </c>
      <c r="AJ33" s="132">
        <v>1.2639282712785933E-4</v>
      </c>
      <c r="AK33" s="132">
        <v>0</v>
      </c>
      <c r="AL33" s="133">
        <v>5.1799051375542529E-5</v>
      </c>
    </row>
    <row r="34" spans="1:38">
      <c r="A34" s="65">
        <v>64</v>
      </c>
      <c r="B34" s="25" t="s">
        <v>60</v>
      </c>
      <c r="C34" s="128">
        <v>9.297431450116703E-6</v>
      </c>
      <c r="D34" s="129">
        <v>0</v>
      </c>
      <c r="E34" s="129">
        <v>0</v>
      </c>
      <c r="F34" s="129">
        <v>0</v>
      </c>
      <c r="G34" s="129">
        <v>0</v>
      </c>
      <c r="H34" s="129">
        <v>0</v>
      </c>
      <c r="I34" s="129">
        <v>0</v>
      </c>
      <c r="J34" s="129">
        <v>7.5299681382213427E-8</v>
      </c>
      <c r="K34" s="129">
        <v>0</v>
      </c>
      <c r="L34" s="129">
        <v>0</v>
      </c>
      <c r="M34" s="129">
        <v>6.0051791276854489E-8</v>
      </c>
      <c r="N34" s="129">
        <v>0</v>
      </c>
      <c r="O34" s="129">
        <v>0</v>
      </c>
      <c r="P34" s="129">
        <v>0</v>
      </c>
      <c r="Q34" s="129">
        <v>0</v>
      </c>
      <c r="R34" s="129">
        <v>0</v>
      </c>
      <c r="S34" s="129">
        <v>0</v>
      </c>
      <c r="T34" s="129">
        <v>0</v>
      </c>
      <c r="U34" s="129">
        <v>0</v>
      </c>
      <c r="V34" s="129">
        <v>0</v>
      </c>
      <c r="W34" s="129">
        <v>1.5859148054367899E-7</v>
      </c>
      <c r="X34" s="129">
        <v>8.3125221317631957E-6</v>
      </c>
      <c r="Y34" s="129">
        <v>0</v>
      </c>
      <c r="Z34" s="129">
        <v>7.7314963879514818E-7</v>
      </c>
      <c r="AA34" s="129">
        <v>4.2667089914171979E-6</v>
      </c>
      <c r="AB34" s="129">
        <v>1.5902189036284375E-7</v>
      </c>
      <c r="AC34" s="129">
        <v>8.6549678747622371E-5</v>
      </c>
      <c r="AD34" s="129">
        <v>2.4659821041283594E-5</v>
      </c>
      <c r="AE34" s="129">
        <v>7.6400237392448007E-7</v>
      </c>
      <c r="AF34" s="129">
        <v>6.7299404846774521E-7</v>
      </c>
      <c r="AG34" s="129">
        <v>4.0616683457762789E-4</v>
      </c>
      <c r="AH34" s="129">
        <v>0</v>
      </c>
      <c r="AI34" s="129">
        <v>1.1313348392247654E-6</v>
      </c>
      <c r="AJ34" s="129">
        <v>1.8786159339110517E-6</v>
      </c>
      <c r="AK34" s="129">
        <v>0</v>
      </c>
      <c r="AL34" s="130">
        <v>6.7751677392164004E-5</v>
      </c>
    </row>
    <row r="35" spans="1:38">
      <c r="A35" s="65">
        <v>65</v>
      </c>
      <c r="B35" s="25" t="s">
        <v>61</v>
      </c>
      <c r="C35" s="128">
        <v>4.623075183675796E-6</v>
      </c>
      <c r="D35" s="129">
        <v>7.618270476177143E-6</v>
      </c>
      <c r="E35" s="129">
        <v>6.249290022604313E-4</v>
      </c>
      <c r="F35" s="129">
        <v>1.4652027190911851E-4</v>
      </c>
      <c r="G35" s="129">
        <v>6.3179034184808656E-5</v>
      </c>
      <c r="H35" s="129">
        <v>2.8628721902704669E-5</v>
      </c>
      <c r="I35" s="129">
        <v>6.634392680059105E-5</v>
      </c>
      <c r="J35" s="129">
        <v>4.6487584841375365E-5</v>
      </c>
      <c r="K35" s="129">
        <v>8.410486033967065E-6</v>
      </c>
      <c r="L35" s="129">
        <v>5.7980729507345561E-5</v>
      </c>
      <c r="M35" s="129">
        <v>5.2121955627974517E-5</v>
      </c>
      <c r="N35" s="129">
        <v>1.6644323379531928E-5</v>
      </c>
      <c r="O35" s="129">
        <v>5.1673492885054925E-5</v>
      </c>
      <c r="P35" s="129">
        <v>8.1062172890294099E-5</v>
      </c>
      <c r="Q35" s="129">
        <v>4.3326517024275875E-5</v>
      </c>
      <c r="R35" s="129">
        <v>2.9880293742828413E-5</v>
      </c>
      <c r="S35" s="129">
        <v>3.1413240291562963E-6</v>
      </c>
      <c r="T35" s="129">
        <v>1.579988764854449E-5</v>
      </c>
      <c r="U35" s="129">
        <v>3.9774254857192752E-5</v>
      </c>
      <c r="V35" s="129">
        <v>5.805071719169083E-5</v>
      </c>
      <c r="W35" s="129">
        <v>5.2815396815722515E-5</v>
      </c>
      <c r="X35" s="129">
        <v>5.0185596631794141E-4</v>
      </c>
      <c r="Y35" s="129">
        <v>1.0533335629642679E-4</v>
      </c>
      <c r="Z35" s="129">
        <v>3.2185055614992345E-5</v>
      </c>
      <c r="AA35" s="129">
        <v>1.7680879938847466E-4</v>
      </c>
      <c r="AB35" s="129">
        <v>1.7756145175052068E-5</v>
      </c>
      <c r="AC35" s="129">
        <v>8.1789426711880551E-5</v>
      </c>
      <c r="AD35" s="129">
        <v>7.0984458090264503E-5</v>
      </c>
      <c r="AE35" s="129">
        <v>1.4879190057595626E-7</v>
      </c>
      <c r="AF35" s="129">
        <v>3.3703132820724958E-5</v>
      </c>
      <c r="AG35" s="129">
        <v>4.9258627110572945E-5</v>
      </c>
      <c r="AH35" s="129">
        <v>0</v>
      </c>
      <c r="AI35" s="129">
        <v>1.2430344561057226E-4</v>
      </c>
      <c r="AJ35" s="129">
        <v>1.5468833446209311E-4</v>
      </c>
      <c r="AK35" s="129">
        <v>0</v>
      </c>
      <c r="AL35" s="130">
        <v>2.6239769254072566E-4</v>
      </c>
    </row>
    <row r="36" spans="1:38">
      <c r="A36" s="65">
        <v>66</v>
      </c>
      <c r="B36" s="25" t="s">
        <v>28</v>
      </c>
      <c r="C36" s="128">
        <v>9.649542127354558E-3</v>
      </c>
      <c r="D36" s="129">
        <v>1.6163357489007969E-2</v>
      </c>
      <c r="E36" s="129">
        <v>6.5918654403568037E-3</v>
      </c>
      <c r="F36" s="129">
        <v>2.0752170144418207E-2</v>
      </c>
      <c r="G36" s="129">
        <v>2.2306218277544244E-2</v>
      </c>
      <c r="H36" s="129">
        <v>1.7699897213781825E-2</v>
      </c>
      <c r="I36" s="129">
        <v>1.1464538984431892E-2</v>
      </c>
      <c r="J36" s="129">
        <v>1.2161127411803694E-2</v>
      </c>
      <c r="K36" s="129">
        <v>2.4466957706041998E-3</v>
      </c>
      <c r="L36" s="129">
        <v>2.26700209393952E-2</v>
      </c>
      <c r="M36" s="129">
        <v>4.1026267725488173E-3</v>
      </c>
      <c r="N36" s="129">
        <v>4.3133003956935837E-3</v>
      </c>
      <c r="O36" s="129">
        <v>1.3819340168055284E-2</v>
      </c>
      <c r="P36" s="129">
        <v>2.0011314762773763E-2</v>
      </c>
      <c r="Q36" s="129">
        <v>2.6596060841004129E-2</v>
      </c>
      <c r="R36" s="129">
        <v>2.2327156157571543E-2</v>
      </c>
      <c r="S36" s="129">
        <v>1.2837051871083145E-2</v>
      </c>
      <c r="T36" s="129">
        <v>1.3361662449973622E-2</v>
      </c>
      <c r="U36" s="129">
        <v>2.4114561900628644E-2</v>
      </c>
      <c r="V36" s="129">
        <v>5.0499953929621533E-2</v>
      </c>
      <c r="W36" s="129">
        <v>2.6939912856340231E-2</v>
      </c>
      <c r="X36" s="129">
        <v>7.92771261822387E-2</v>
      </c>
      <c r="Y36" s="129">
        <v>3.221817612253762E-2</v>
      </c>
      <c r="Z36" s="129">
        <v>4.5165092006763476E-2</v>
      </c>
      <c r="AA36" s="129">
        <v>6.0213741166272927E-2</v>
      </c>
      <c r="AB36" s="129">
        <v>1.3068213732407182E-2</v>
      </c>
      <c r="AC36" s="129">
        <v>5.1930987359343123E-2</v>
      </c>
      <c r="AD36" s="129">
        <v>7.2219984416781444E-2</v>
      </c>
      <c r="AE36" s="129">
        <v>4.7687063501451639E-2</v>
      </c>
      <c r="AF36" s="129">
        <v>2.6136359217561071E-2</v>
      </c>
      <c r="AG36" s="129">
        <v>2.526009968345758E-2</v>
      </c>
      <c r="AH36" s="129">
        <v>4.0796956835128233E-2</v>
      </c>
      <c r="AI36" s="129">
        <v>7.1882742320894297E-2</v>
      </c>
      <c r="AJ36" s="129">
        <v>1.8323553017251002E-2</v>
      </c>
      <c r="AK36" s="129">
        <v>0</v>
      </c>
      <c r="AL36" s="130">
        <v>2.0814844608405454E-2</v>
      </c>
    </row>
    <row r="37" spans="1:38">
      <c r="A37" s="65">
        <v>67</v>
      </c>
      <c r="B37" s="25" t="s">
        <v>29</v>
      </c>
      <c r="C37" s="128">
        <v>3.8721683995882731E-5</v>
      </c>
      <c r="D37" s="129">
        <v>7.9760832955767208E-5</v>
      </c>
      <c r="E37" s="129">
        <v>3.8487087923060471E-4</v>
      </c>
      <c r="F37" s="129">
        <v>9.0904886217039378E-5</v>
      </c>
      <c r="G37" s="129">
        <v>6.2255444308573026E-5</v>
      </c>
      <c r="H37" s="129">
        <v>2.3978678232118423E-5</v>
      </c>
      <c r="I37" s="129">
        <v>2.0580725924192024E-5</v>
      </c>
      <c r="J37" s="129">
        <v>2.0266789002037708E-5</v>
      </c>
      <c r="K37" s="129">
        <v>7.3720527190681152E-6</v>
      </c>
      <c r="L37" s="129">
        <v>2.4526849440369462E-5</v>
      </c>
      <c r="M37" s="129">
        <v>2.4162635069183598E-5</v>
      </c>
      <c r="N37" s="129">
        <v>1.8766536227139805E-5</v>
      </c>
      <c r="O37" s="129">
        <v>8.8327312977061609E-6</v>
      </c>
      <c r="P37" s="129">
        <v>8.1778993378106948E-5</v>
      </c>
      <c r="Q37" s="129">
        <v>1.067328585539621E-4</v>
      </c>
      <c r="R37" s="129">
        <v>0</v>
      </c>
      <c r="S37" s="129">
        <v>9.2088216270652079E-5</v>
      </c>
      <c r="T37" s="129">
        <v>4.7315585856547435E-5</v>
      </c>
      <c r="U37" s="129">
        <v>3.0594387711645096E-5</v>
      </c>
      <c r="V37" s="129">
        <v>1.2637804388412454E-4</v>
      </c>
      <c r="W37" s="129">
        <v>3.2336851319833994E-5</v>
      </c>
      <c r="X37" s="129">
        <v>1.2326733101638841E-4</v>
      </c>
      <c r="Y37" s="129">
        <v>3.0775988155640222E-5</v>
      </c>
      <c r="Z37" s="129">
        <v>3.7677261949043274E-4</v>
      </c>
      <c r="AA37" s="129">
        <v>9.4731511239734992E-5</v>
      </c>
      <c r="AB37" s="129">
        <v>2.1702873640980694E-4</v>
      </c>
      <c r="AC37" s="129">
        <v>1.5972601219422242E-4</v>
      </c>
      <c r="AD37" s="129">
        <v>3.0786964178595349E-3</v>
      </c>
      <c r="AE37" s="129">
        <v>2.2183117195574402E-4</v>
      </c>
      <c r="AF37" s="129">
        <v>1.2985281942790301E-3</v>
      </c>
      <c r="AG37" s="129">
        <v>5.9277063160790315E-3</v>
      </c>
      <c r="AH37" s="129">
        <v>1.1871024984017936E-3</v>
      </c>
      <c r="AI37" s="129">
        <v>5.9207743274163321E-4</v>
      </c>
      <c r="AJ37" s="129">
        <v>7.3349547850966789E-3</v>
      </c>
      <c r="AK37" s="129">
        <v>0</v>
      </c>
      <c r="AL37" s="130">
        <v>7.4096425005907587E-4</v>
      </c>
    </row>
    <row r="38" spans="1:38">
      <c r="A38" s="66">
        <v>68</v>
      </c>
      <c r="B38" s="26" t="s">
        <v>30</v>
      </c>
      <c r="C38" s="131">
        <v>0</v>
      </c>
      <c r="D38" s="132">
        <v>0</v>
      </c>
      <c r="E38" s="132">
        <v>0</v>
      </c>
      <c r="F38" s="132">
        <v>0</v>
      </c>
      <c r="G38" s="132">
        <v>0</v>
      </c>
      <c r="H38" s="132">
        <v>0</v>
      </c>
      <c r="I38" s="132">
        <v>0</v>
      </c>
      <c r="J38" s="132">
        <v>0</v>
      </c>
      <c r="K38" s="132">
        <v>0</v>
      </c>
      <c r="L38" s="132">
        <v>0</v>
      </c>
      <c r="M38" s="132">
        <v>0</v>
      </c>
      <c r="N38" s="132">
        <v>0</v>
      </c>
      <c r="O38" s="132">
        <v>0</v>
      </c>
      <c r="P38" s="132">
        <v>0</v>
      </c>
      <c r="Q38" s="132">
        <v>0</v>
      </c>
      <c r="R38" s="132">
        <v>0</v>
      </c>
      <c r="S38" s="132">
        <v>0</v>
      </c>
      <c r="T38" s="132">
        <v>0</v>
      </c>
      <c r="U38" s="132">
        <v>0</v>
      </c>
      <c r="V38" s="132">
        <v>0</v>
      </c>
      <c r="W38" s="132">
        <v>0</v>
      </c>
      <c r="X38" s="132">
        <v>0</v>
      </c>
      <c r="Y38" s="132">
        <v>0</v>
      </c>
      <c r="Z38" s="132">
        <v>0</v>
      </c>
      <c r="AA38" s="132">
        <v>0</v>
      </c>
      <c r="AB38" s="132">
        <v>0</v>
      </c>
      <c r="AC38" s="132">
        <v>0</v>
      </c>
      <c r="AD38" s="132">
        <v>0</v>
      </c>
      <c r="AE38" s="132">
        <v>0</v>
      </c>
      <c r="AF38" s="132">
        <v>0</v>
      </c>
      <c r="AG38" s="132">
        <v>0</v>
      </c>
      <c r="AH38" s="132">
        <v>0</v>
      </c>
      <c r="AI38" s="132">
        <v>0</v>
      </c>
      <c r="AJ38" s="132">
        <v>0</v>
      </c>
      <c r="AK38" s="132">
        <v>0</v>
      </c>
      <c r="AL38" s="133">
        <v>0</v>
      </c>
    </row>
    <row r="39" spans="1:38">
      <c r="A39" s="124">
        <v>69</v>
      </c>
      <c r="B39" s="19" t="s">
        <v>31</v>
      </c>
      <c r="C39" s="134">
        <v>7.6547669891021167E-4</v>
      </c>
      <c r="D39" s="135">
        <v>1.2896013093400339E-3</v>
      </c>
      <c r="E39" s="135">
        <v>1.2630049564830576E-3</v>
      </c>
      <c r="F39" s="135">
        <v>3.1189369331070995E-3</v>
      </c>
      <c r="G39" s="135">
        <v>1.2925873286392855E-3</v>
      </c>
      <c r="H39" s="135">
        <v>8.8979349267839542E-4</v>
      </c>
      <c r="I39" s="135">
        <v>8.0613127460063137E-4</v>
      </c>
      <c r="J39" s="135">
        <v>3.9637469549370756E-4</v>
      </c>
      <c r="K39" s="135">
        <v>4.8849980041275706E-5</v>
      </c>
      <c r="L39" s="135">
        <v>1.2590198938301263E-3</v>
      </c>
      <c r="M39" s="135">
        <v>4.4830985349568486E-4</v>
      </c>
      <c r="N39" s="135">
        <v>7.6823194452756713E-4</v>
      </c>
      <c r="O39" s="135">
        <v>9.9889464165691701E-4</v>
      </c>
      <c r="P39" s="135">
        <v>1.1678116527373227E-3</v>
      </c>
      <c r="Q39" s="135">
        <v>9.6186253191160898E-5</v>
      </c>
      <c r="R39" s="135">
        <v>7.8619505248547804E-4</v>
      </c>
      <c r="S39" s="135">
        <v>3.9034131051701449E-4</v>
      </c>
      <c r="T39" s="135">
        <v>1.0013389223532435E-3</v>
      </c>
      <c r="U39" s="135">
        <v>5.5112488362265991E-4</v>
      </c>
      <c r="V39" s="135">
        <v>2.6465288506598698E-3</v>
      </c>
      <c r="W39" s="135">
        <v>5.4797535615332181E-4</v>
      </c>
      <c r="X39" s="135">
        <v>2.1182747691057815E-3</v>
      </c>
      <c r="Y39" s="135">
        <v>4.1964923658337535E-3</v>
      </c>
      <c r="Z39" s="135">
        <v>1.3858595193585303E-3</v>
      </c>
      <c r="AA39" s="135">
        <v>1.0308378463844985E-3</v>
      </c>
      <c r="AB39" s="135">
        <v>2.6852427004128921E-4</v>
      </c>
      <c r="AC39" s="135">
        <v>1.6542467652784934E-3</v>
      </c>
      <c r="AD39" s="135">
        <v>6.3191134188093012E-4</v>
      </c>
      <c r="AE39" s="135">
        <v>1.888345208568967E-4</v>
      </c>
      <c r="AF39" s="135">
        <v>2.0485995392041079E-3</v>
      </c>
      <c r="AG39" s="135">
        <v>8.7980925523933006E-4</v>
      </c>
      <c r="AH39" s="135">
        <v>9.6142265812841892E-4</v>
      </c>
      <c r="AI39" s="135">
        <v>8.8724927838062986E-4</v>
      </c>
      <c r="AJ39" s="135">
        <v>6.0592747017330288E-4</v>
      </c>
      <c r="AK39" s="135">
        <v>8.8717217468280997E-5</v>
      </c>
      <c r="AL39" s="136">
        <v>6.6575002034256476E-5</v>
      </c>
    </row>
    <row r="40" spans="1:38" ht="11.25" customHeight="1"/>
    <row r="41" spans="1:38" ht="21" customHeight="1">
      <c r="A41" s="103" t="s">
        <v>115</v>
      </c>
      <c r="J41" s="103"/>
    </row>
    <row r="42" spans="1:38">
      <c r="A42" s="298"/>
      <c r="B42" s="299"/>
      <c r="C42" s="34">
        <v>1</v>
      </c>
      <c r="D42" s="35">
        <v>2</v>
      </c>
      <c r="E42" s="35">
        <v>3</v>
      </c>
      <c r="F42" s="35">
        <v>6</v>
      </c>
      <c r="G42" s="35">
        <v>11</v>
      </c>
      <c r="H42" s="35">
        <v>15</v>
      </c>
      <c r="I42" s="35">
        <v>16</v>
      </c>
      <c r="J42" s="35">
        <v>20</v>
      </c>
      <c r="K42" s="35">
        <v>21</v>
      </c>
      <c r="L42" s="35">
        <v>25</v>
      </c>
      <c r="M42" s="35">
        <v>26</v>
      </c>
      <c r="N42" s="35">
        <v>27</v>
      </c>
      <c r="O42" s="35">
        <v>28</v>
      </c>
      <c r="P42" s="35">
        <v>29</v>
      </c>
      <c r="Q42" s="35">
        <v>32</v>
      </c>
      <c r="R42" s="35">
        <v>33</v>
      </c>
      <c r="S42" s="35">
        <v>34</v>
      </c>
      <c r="T42" s="35">
        <v>35</v>
      </c>
      <c r="U42" s="35">
        <v>39</v>
      </c>
      <c r="V42" s="35">
        <v>41</v>
      </c>
      <c r="W42" s="35">
        <v>46</v>
      </c>
      <c r="X42" s="35">
        <v>47</v>
      </c>
      <c r="Y42" s="35">
        <v>48</v>
      </c>
      <c r="Z42" s="35">
        <v>51</v>
      </c>
      <c r="AA42" s="35">
        <v>53</v>
      </c>
      <c r="AB42" s="35">
        <v>55</v>
      </c>
      <c r="AC42" s="35">
        <v>57</v>
      </c>
      <c r="AD42" s="35">
        <v>59</v>
      </c>
      <c r="AE42" s="35">
        <v>61</v>
      </c>
      <c r="AF42" s="35">
        <v>63</v>
      </c>
      <c r="AG42" s="35">
        <v>64</v>
      </c>
      <c r="AH42" s="35">
        <v>65</v>
      </c>
      <c r="AI42" s="35">
        <v>66</v>
      </c>
      <c r="AJ42" s="35">
        <v>67</v>
      </c>
      <c r="AK42" s="35">
        <v>68</v>
      </c>
      <c r="AL42" s="36">
        <v>69</v>
      </c>
    </row>
    <row r="43" spans="1:38" ht="32.4">
      <c r="A43" s="300"/>
      <c r="B43" s="301"/>
      <c r="C43" s="20" t="s">
        <v>0</v>
      </c>
      <c r="D43" s="21" t="s">
        <v>1</v>
      </c>
      <c r="E43" s="21" t="s">
        <v>2</v>
      </c>
      <c r="F43" s="21" t="s">
        <v>3</v>
      </c>
      <c r="G43" s="21" t="s">
        <v>4</v>
      </c>
      <c r="H43" s="21" t="s">
        <v>5</v>
      </c>
      <c r="I43" s="21" t="s">
        <v>6</v>
      </c>
      <c r="J43" s="21" t="s">
        <v>7</v>
      </c>
      <c r="K43" s="21" t="s">
        <v>65</v>
      </c>
      <c r="L43" s="21" t="s">
        <v>66</v>
      </c>
      <c r="M43" s="21" t="s">
        <v>10</v>
      </c>
      <c r="N43" s="21" t="s">
        <v>11</v>
      </c>
      <c r="O43" s="21" t="s">
        <v>12</v>
      </c>
      <c r="P43" s="21" t="s">
        <v>13</v>
      </c>
      <c r="Q43" s="21" t="s">
        <v>16</v>
      </c>
      <c r="R43" s="21" t="s">
        <v>14</v>
      </c>
      <c r="S43" s="21" t="s">
        <v>67</v>
      </c>
      <c r="T43" s="21" t="s">
        <v>17</v>
      </c>
      <c r="U43" s="21" t="s">
        <v>18</v>
      </c>
      <c r="V43" s="21" t="s">
        <v>19</v>
      </c>
      <c r="W43" s="21" t="s">
        <v>68</v>
      </c>
      <c r="X43" s="21" t="s">
        <v>56</v>
      </c>
      <c r="Y43" s="21" t="s">
        <v>57</v>
      </c>
      <c r="Z43" s="21" t="s">
        <v>21</v>
      </c>
      <c r="AA43" s="21" t="s">
        <v>22</v>
      </c>
      <c r="AB43" s="21" t="s">
        <v>23</v>
      </c>
      <c r="AC43" s="21" t="s">
        <v>64</v>
      </c>
      <c r="AD43" s="21" t="s">
        <v>25</v>
      </c>
      <c r="AE43" s="21" t="s">
        <v>26</v>
      </c>
      <c r="AF43" s="21" t="s">
        <v>27</v>
      </c>
      <c r="AG43" s="21" t="s">
        <v>60</v>
      </c>
      <c r="AH43" s="21" t="s">
        <v>61</v>
      </c>
      <c r="AI43" s="21" t="s">
        <v>69</v>
      </c>
      <c r="AJ43" s="21" t="s">
        <v>70</v>
      </c>
      <c r="AK43" s="21" t="s">
        <v>30</v>
      </c>
      <c r="AL43" s="22" t="s">
        <v>31</v>
      </c>
    </row>
    <row r="44" spans="1:38">
      <c r="A44" s="58">
        <v>1</v>
      </c>
      <c r="B44" s="17" t="s">
        <v>0</v>
      </c>
      <c r="C44" s="125">
        <f t="array" ref="C44:AL79">TRANSPOSE(C4:AL39)</f>
        <v>4.0611315854740863E-2</v>
      </c>
      <c r="D44" s="126">
        <v>5.9948687667769126E-5</v>
      </c>
      <c r="E44" s="126">
        <v>0</v>
      </c>
      <c r="F44" s="126">
        <v>0</v>
      </c>
      <c r="G44" s="126">
        <v>9.0961681905156022E-2</v>
      </c>
      <c r="H44" s="126">
        <v>3.6947267268271074E-3</v>
      </c>
      <c r="I44" s="126">
        <v>2.2941382612448942E-2</v>
      </c>
      <c r="J44" s="126">
        <v>4.0205306746295258E-2</v>
      </c>
      <c r="K44" s="126">
        <v>5.0220859968193926E-3</v>
      </c>
      <c r="L44" s="126">
        <v>1.3234921559396977E-3</v>
      </c>
      <c r="M44" s="126">
        <v>8.1111902661508341E-6</v>
      </c>
      <c r="N44" s="126">
        <v>0</v>
      </c>
      <c r="O44" s="126">
        <v>9.743607747462259E-4</v>
      </c>
      <c r="P44" s="126">
        <v>2.5059938308044454E-4</v>
      </c>
      <c r="Q44" s="126">
        <v>0</v>
      </c>
      <c r="R44" s="126">
        <v>3.312176654847E-5</v>
      </c>
      <c r="S44" s="126">
        <v>0</v>
      </c>
      <c r="T44" s="126">
        <v>0</v>
      </c>
      <c r="U44" s="126">
        <v>7.0385872052443907E-3</v>
      </c>
      <c r="V44" s="126">
        <v>1.3513775893679697E-4</v>
      </c>
      <c r="W44" s="126">
        <v>3.9009622198898802E-3</v>
      </c>
      <c r="X44" s="126">
        <v>0</v>
      </c>
      <c r="Y44" s="126">
        <v>1.6693605707025539E-5</v>
      </c>
      <c r="Z44" s="126">
        <v>3.9261362127661618E-2</v>
      </c>
      <c r="AA44" s="126">
        <v>1.3496979575740628E-3</v>
      </c>
      <c r="AB44" s="126">
        <v>4.6187709254491418E-6</v>
      </c>
      <c r="AC44" s="126">
        <v>3.098390930454108E-2</v>
      </c>
      <c r="AD44" s="126">
        <v>1.5487792265624796E-3</v>
      </c>
      <c r="AE44" s="126">
        <v>0</v>
      </c>
      <c r="AF44" s="126">
        <v>8.8727510141106237E-6</v>
      </c>
      <c r="AG44" s="126">
        <v>9.297431450116703E-6</v>
      </c>
      <c r="AH44" s="126">
        <v>4.623075183675796E-6</v>
      </c>
      <c r="AI44" s="126">
        <v>9.649542127354558E-3</v>
      </c>
      <c r="AJ44" s="126">
        <v>3.8721683995882731E-5</v>
      </c>
      <c r="AK44" s="126">
        <v>0</v>
      </c>
      <c r="AL44" s="127">
        <v>7.6547669891021167E-4</v>
      </c>
    </row>
    <row r="45" spans="1:38">
      <c r="A45" s="65">
        <v>2</v>
      </c>
      <c r="B45" s="25" t="s">
        <v>1</v>
      </c>
      <c r="C45" s="128">
        <v>6.4997489566668253E-4</v>
      </c>
      <c r="D45" s="129">
        <v>7.3343802453504942E-2</v>
      </c>
      <c r="E45" s="129">
        <v>0</v>
      </c>
      <c r="F45" s="129">
        <v>1.7437895083863378E-4</v>
      </c>
      <c r="G45" s="129">
        <v>2.0150951722018324E-2</v>
      </c>
      <c r="H45" s="129">
        <v>1.7562877369474404E-3</v>
      </c>
      <c r="I45" s="129">
        <v>7.5650267638942672E-3</v>
      </c>
      <c r="J45" s="129">
        <v>2.5816099024690125E-4</v>
      </c>
      <c r="K45" s="129">
        <v>8.8618964480099462E-3</v>
      </c>
      <c r="L45" s="129">
        <v>3.9596598290479246E-4</v>
      </c>
      <c r="M45" s="129">
        <v>8.0197581319204069E-6</v>
      </c>
      <c r="N45" s="129">
        <v>0</v>
      </c>
      <c r="O45" s="129">
        <v>4.1214008301011887E-4</v>
      </c>
      <c r="P45" s="129">
        <v>3.0971817550326026E-4</v>
      </c>
      <c r="Q45" s="129">
        <v>0</v>
      </c>
      <c r="R45" s="129">
        <v>0</v>
      </c>
      <c r="S45" s="129">
        <v>1.6449005378786895E-4</v>
      </c>
      <c r="T45" s="129">
        <v>0</v>
      </c>
      <c r="U45" s="129">
        <v>1.5208420504892047E-2</v>
      </c>
      <c r="V45" s="129">
        <v>6.9798587803226786E-5</v>
      </c>
      <c r="W45" s="129">
        <v>2.9551752001041919E-3</v>
      </c>
      <c r="X45" s="129">
        <v>0</v>
      </c>
      <c r="Y45" s="129">
        <v>8.4643228850613247E-6</v>
      </c>
      <c r="Z45" s="129">
        <v>1.4060957870149441E-2</v>
      </c>
      <c r="AA45" s="129">
        <v>1.5080893287114003E-3</v>
      </c>
      <c r="AB45" s="129">
        <v>3.4706969753878049E-6</v>
      </c>
      <c r="AC45" s="129">
        <v>3.8959199045087226E-2</v>
      </c>
      <c r="AD45" s="129">
        <v>6.867564893939678E-4</v>
      </c>
      <c r="AE45" s="129">
        <v>0</v>
      </c>
      <c r="AF45" s="129">
        <v>6.5795507283501083E-5</v>
      </c>
      <c r="AG45" s="129">
        <v>0</v>
      </c>
      <c r="AH45" s="129">
        <v>7.618270476177143E-6</v>
      </c>
      <c r="AI45" s="129">
        <v>1.6163357489007969E-2</v>
      </c>
      <c r="AJ45" s="129">
        <v>7.9760832955767208E-5</v>
      </c>
      <c r="AK45" s="129">
        <v>0</v>
      </c>
      <c r="AL45" s="130">
        <v>1.2896013093400339E-3</v>
      </c>
    </row>
    <row r="46" spans="1:38">
      <c r="A46" s="65">
        <v>3</v>
      </c>
      <c r="B46" s="25" t="s">
        <v>2</v>
      </c>
      <c r="C46" s="128">
        <v>0</v>
      </c>
      <c r="D46" s="129">
        <v>1.1547001281456019E-4</v>
      </c>
      <c r="E46" s="129">
        <v>3.309867838832687E-2</v>
      </c>
      <c r="F46" s="129">
        <v>0</v>
      </c>
      <c r="G46" s="129">
        <v>0.1089149970032585</v>
      </c>
      <c r="H46" s="129">
        <v>1.3845573713058897E-2</v>
      </c>
      <c r="I46" s="129">
        <v>3.9852956231661591E-3</v>
      </c>
      <c r="J46" s="129">
        <v>1.1955553927003183E-2</v>
      </c>
      <c r="K46" s="129">
        <v>2.2964462256607716E-2</v>
      </c>
      <c r="L46" s="129">
        <v>1.2997682204036285E-5</v>
      </c>
      <c r="M46" s="129">
        <v>9.3980450651462183E-5</v>
      </c>
      <c r="N46" s="129">
        <v>0</v>
      </c>
      <c r="O46" s="129">
        <v>1.4560156908386074E-3</v>
      </c>
      <c r="P46" s="129">
        <v>2.134981044531752E-5</v>
      </c>
      <c r="Q46" s="129">
        <v>0</v>
      </c>
      <c r="R46" s="129">
        <v>7.6753187743305504E-4</v>
      </c>
      <c r="S46" s="129">
        <v>2.2677593672406984E-5</v>
      </c>
      <c r="T46" s="129">
        <v>2.5541553808495383E-2</v>
      </c>
      <c r="U46" s="129">
        <v>1.3776909245028291E-2</v>
      </c>
      <c r="V46" s="129">
        <v>6.5297947801459274E-5</v>
      </c>
      <c r="W46" s="129">
        <v>3.2230041311416117E-3</v>
      </c>
      <c r="X46" s="129">
        <v>0</v>
      </c>
      <c r="Y46" s="129">
        <v>0</v>
      </c>
      <c r="Z46" s="129">
        <v>4.3917605343883316E-2</v>
      </c>
      <c r="AA46" s="129">
        <v>2.3813442004262668E-3</v>
      </c>
      <c r="AB46" s="129">
        <v>2.8961314089002712E-6</v>
      </c>
      <c r="AC46" s="129">
        <v>2.3972348586781246E-2</v>
      </c>
      <c r="AD46" s="129">
        <v>1.8936080644060983E-3</v>
      </c>
      <c r="AE46" s="129">
        <v>0</v>
      </c>
      <c r="AF46" s="129">
        <v>0</v>
      </c>
      <c r="AG46" s="129">
        <v>0</v>
      </c>
      <c r="AH46" s="129">
        <v>6.249290022604313E-4</v>
      </c>
      <c r="AI46" s="129">
        <v>6.5918654403568037E-3</v>
      </c>
      <c r="AJ46" s="129">
        <v>3.8487087923060471E-4</v>
      </c>
      <c r="AK46" s="129">
        <v>0</v>
      </c>
      <c r="AL46" s="130">
        <v>1.2630049564830576E-3</v>
      </c>
    </row>
    <row r="47" spans="1:38">
      <c r="A47" s="65">
        <v>6</v>
      </c>
      <c r="B47" s="25" t="s">
        <v>3</v>
      </c>
      <c r="C47" s="128">
        <v>0</v>
      </c>
      <c r="D47" s="129">
        <v>2.447624698337811E-5</v>
      </c>
      <c r="E47" s="129">
        <v>0</v>
      </c>
      <c r="F47" s="129">
        <v>4.8360770614483059E-3</v>
      </c>
      <c r="G47" s="129">
        <v>0</v>
      </c>
      <c r="H47" s="129">
        <v>3.0025100849961333E-3</v>
      </c>
      <c r="I47" s="129">
        <v>1.5187804777695472E-3</v>
      </c>
      <c r="J47" s="129">
        <v>1.584834200324442E-2</v>
      </c>
      <c r="K47" s="129">
        <v>1.4295067156508415E-2</v>
      </c>
      <c r="L47" s="129">
        <v>8.9541607753362924E-5</v>
      </c>
      <c r="M47" s="129">
        <v>2.665910810156504E-4</v>
      </c>
      <c r="N47" s="129">
        <v>5.5392513891723495E-4</v>
      </c>
      <c r="O47" s="129">
        <v>9.5657258443127436E-3</v>
      </c>
      <c r="P47" s="129">
        <v>2.3532766196232937E-3</v>
      </c>
      <c r="Q47" s="129">
        <v>5.9293713764609655E-5</v>
      </c>
      <c r="R47" s="129">
        <v>9.9530561151128728E-4</v>
      </c>
      <c r="S47" s="129">
        <v>0</v>
      </c>
      <c r="T47" s="129">
        <v>0</v>
      </c>
      <c r="U47" s="129">
        <v>6.554191687001676E-3</v>
      </c>
      <c r="V47" s="129">
        <v>1.1206551594978137E-4</v>
      </c>
      <c r="W47" s="129">
        <v>1.7248827437132217E-2</v>
      </c>
      <c r="X47" s="129">
        <v>0</v>
      </c>
      <c r="Y47" s="129">
        <v>8.8430322281660349E-5</v>
      </c>
      <c r="Z47" s="129">
        <v>1.1234830585780425E-2</v>
      </c>
      <c r="AA47" s="129">
        <v>8.477400453442056E-3</v>
      </c>
      <c r="AB47" s="129">
        <v>1.2144438422238784E-5</v>
      </c>
      <c r="AC47" s="129">
        <v>0.12255051295608843</v>
      </c>
      <c r="AD47" s="129">
        <v>3.6082329050437087E-3</v>
      </c>
      <c r="AE47" s="129">
        <v>0</v>
      </c>
      <c r="AF47" s="129">
        <v>2.916213535645439E-4</v>
      </c>
      <c r="AG47" s="129">
        <v>0</v>
      </c>
      <c r="AH47" s="129">
        <v>1.4652027190911851E-4</v>
      </c>
      <c r="AI47" s="129">
        <v>2.0752170144418207E-2</v>
      </c>
      <c r="AJ47" s="129">
        <v>9.0904886217039378E-5</v>
      </c>
      <c r="AK47" s="129">
        <v>0</v>
      </c>
      <c r="AL47" s="130">
        <v>3.1189369331070995E-3</v>
      </c>
    </row>
    <row r="48" spans="1:38">
      <c r="A48" s="66">
        <v>11</v>
      </c>
      <c r="B48" s="26" t="s">
        <v>4</v>
      </c>
      <c r="C48" s="131">
        <v>4.7923276256840001E-2</v>
      </c>
      <c r="D48" s="132">
        <v>5.0287053678890842E-5</v>
      </c>
      <c r="E48" s="132">
        <v>3.2341780253659982E-2</v>
      </c>
      <c r="F48" s="132">
        <v>2.3478525347441626E-4</v>
      </c>
      <c r="G48" s="132">
        <v>8.4455959720336912E-2</v>
      </c>
      <c r="H48" s="132">
        <v>4.95367799922935E-4</v>
      </c>
      <c r="I48" s="132">
        <v>1.6480964730484261E-2</v>
      </c>
      <c r="J48" s="132">
        <v>3.8445569492607822E-3</v>
      </c>
      <c r="K48" s="132">
        <v>1.5348115562611542E-3</v>
      </c>
      <c r="L48" s="132">
        <v>3.6314778579763576E-3</v>
      </c>
      <c r="M48" s="132">
        <v>0</v>
      </c>
      <c r="N48" s="132">
        <v>8.1018525944636191E-4</v>
      </c>
      <c r="O48" s="132">
        <v>1.5134333226360527E-2</v>
      </c>
      <c r="P48" s="132">
        <v>0</v>
      </c>
      <c r="Q48" s="132">
        <v>0</v>
      </c>
      <c r="R48" s="132">
        <v>0</v>
      </c>
      <c r="S48" s="132">
        <v>3.8516654114873101E-5</v>
      </c>
      <c r="T48" s="132">
        <v>0</v>
      </c>
      <c r="U48" s="132">
        <v>1.983608355291135E-2</v>
      </c>
      <c r="V48" s="132">
        <v>2.4321271384823637E-5</v>
      </c>
      <c r="W48" s="132">
        <v>4.4507490536667589E-3</v>
      </c>
      <c r="X48" s="132">
        <v>0</v>
      </c>
      <c r="Y48" s="132">
        <v>2.4981313531662506E-5</v>
      </c>
      <c r="Z48" s="132">
        <v>3.2766482284943013E-2</v>
      </c>
      <c r="AA48" s="132">
        <v>3.2242033631914124E-3</v>
      </c>
      <c r="AB48" s="132">
        <v>7.2892706125254649E-6</v>
      </c>
      <c r="AC48" s="132">
        <v>1.6683052209945915E-2</v>
      </c>
      <c r="AD48" s="132">
        <v>2.0172467436231989E-3</v>
      </c>
      <c r="AE48" s="132">
        <v>0</v>
      </c>
      <c r="AF48" s="132">
        <v>6.9543415294708597E-5</v>
      </c>
      <c r="AG48" s="132">
        <v>0</v>
      </c>
      <c r="AH48" s="132">
        <v>6.3179034184808656E-5</v>
      </c>
      <c r="AI48" s="132">
        <v>2.2306218277544244E-2</v>
      </c>
      <c r="AJ48" s="132">
        <v>6.2255444308573026E-5</v>
      </c>
      <c r="AK48" s="132">
        <v>0</v>
      </c>
      <c r="AL48" s="133">
        <v>1.2925873286392855E-3</v>
      </c>
    </row>
    <row r="49" spans="1:38">
      <c r="A49" s="65">
        <v>15</v>
      </c>
      <c r="B49" s="25" t="s">
        <v>5</v>
      </c>
      <c r="C49" s="128">
        <v>2.6427510603103561E-3</v>
      </c>
      <c r="D49" s="129">
        <v>0</v>
      </c>
      <c r="E49" s="129">
        <v>0</v>
      </c>
      <c r="F49" s="129">
        <v>1.0484787075713849E-4</v>
      </c>
      <c r="G49" s="129">
        <v>4.7022192841039137E-4</v>
      </c>
      <c r="H49" s="129">
        <v>0.22646259501815424</v>
      </c>
      <c r="I49" s="129">
        <v>6.2866579810264269E-3</v>
      </c>
      <c r="J49" s="129">
        <v>6.420589210735822E-2</v>
      </c>
      <c r="K49" s="129">
        <v>2.1849028148575884E-3</v>
      </c>
      <c r="L49" s="129">
        <v>5.6685781987423993E-4</v>
      </c>
      <c r="M49" s="129">
        <v>8.4384926055101387E-5</v>
      </c>
      <c r="N49" s="129">
        <v>0</v>
      </c>
      <c r="O49" s="129">
        <v>1.3939042296431535E-3</v>
      </c>
      <c r="P49" s="129">
        <v>0</v>
      </c>
      <c r="Q49" s="129">
        <v>0</v>
      </c>
      <c r="R49" s="129">
        <v>0</v>
      </c>
      <c r="S49" s="129">
        <v>0</v>
      </c>
      <c r="T49" s="129">
        <v>0</v>
      </c>
      <c r="U49" s="129">
        <v>2.1903191392382261E-2</v>
      </c>
      <c r="V49" s="129">
        <v>9.2428229302729965E-5</v>
      </c>
      <c r="W49" s="129">
        <v>1.0656880448046375E-2</v>
      </c>
      <c r="X49" s="129">
        <v>0</v>
      </c>
      <c r="Y49" s="129">
        <v>6.3616209670916648E-6</v>
      </c>
      <c r="Z49" s="129">
        <v>4.2759759076964103E-2</v>
      </c>
      <c r="AA49" s="129">
        <v>3.7825622176694881E-3</v>
      </c>
      <c r="AB49" s="129">
        <v>1.0434034215786521E-5</v>
      </c>
      <c r="AC49" s="129">
        <v>1.2434195065366561E-2</v>
      </c>
      <c r="AD49" s="129">
        <v>2.416034673301223E-3</v>
      </c>
      <c r="AE49" s="129">
        <v>0</v>
      </c>
      <c r="AF49" s="129">
        <v>0</v>
      </c>
      <c r="AG49" s="129">
        <v>0</v>
      </c>
      <c r="AH49" s="129">
        <v>2.8628721902704669E-5</v>
      </c>
      <c r="AI49" s="129">
        <v>1.7699897213781825E-2</v>
      </c>
      <c r="AJ49" s="129">
        <v>2.3978678232118423E-5</v>
      </c>
      <c r="AK49" s="129">
        <v>0</v>
      </c>
      <c r="AL49" s="130">
        <v>8.8979349267839542E-4</v>
      </c>
    </row>
    <row r="50" spans="1:38">
      <c r="A50" s="65">
        <v>16</v>
      </c>
      <c r="B50" s="25" t="s">
        <v>6</v>
      </c>
      <c r="C50" s="128">
        <v>0</v>
      </c>
      <c r="D50" s="129">
        <v>4.6791451030139139E-2</v>
      </c>
      <c r="E50" s="129">
        <v>0</v>
      </c>
      <c r="F50" s="129">
        <v>3.8545788792105603E-3</v>
      </c>
      <c r="G50" s="129">
        <v>9.0807317282370317E-4</v>
      </c>
      <c r="H50" s="129">
        <v>4.8201422365776207E-3</v>
      </c>
      <c r="I50" s="129">
        <v>0.19543879756238156</v>
      </c>
      <c r="J50" s="129">
        <v>1.4755878267586979E-2</v>
      </c>
      <c r="K50" s="129">
        <v>2.4802173216473605E-3</v>
      </c>
      <c r="L50" s="129">
        <v>1.6460930408844113E-3</v>
      </c>
      <c r="M50" s="129">
        <v>1.2588497357417969E-3</v>
      </c>
      <c r="N50" s="129">
        <v>1.3018523630972266E-3</v>
      </c>
      <c r="O50" s="129">
        <v>8.3303350674409256E-3</v>
      </c>
      <c r="P50" s="129">
        <v>1.7581680412086915E-3</v>
      </c>
      <c r="Q50" s="129">
        <v>0</v>
      </c>
      <c r="R50" s="129">
        <v>1.6900174061395417E-4</v>
      </c>
      <c r="S50" s="129">
        <v>0</v>
      </c>
      <c r="T50" s="129">
        <v>0</v>
      </c>
      <c r="U50" s="129">
        <v>2.8615647810508713E-2</v>
      </c>
      <c r="V50" s="129">
        <v>1.7652818531972863E-4</v>
      </c>
      <c r="W50" s="129">
        <v>2.3675276053465068E-2</v>
      </c>
      <c r="X50" s="129">
        <v>0</v>
      </c>
      <c r="Y50" s="129">
        <v>1.0283250895343886E-4</v>
      </c>
      <c r="Z50" s="129">
        <v>4.2241225851905498E-2</v>
      </c>
      <c r="AA50" s="129">
        <v>2.5074946974555532E-3</v>
      </c>
      <c r="AB50" s="129">
        <v>6.2059739130261683E-6</v>
      </c>
      <c r="AC50" s="129">
        <v>2.2933489501469399E-2</v>
      </c>
      <c r="AD50" s="129">
        <v>2.2244770732944598E-3</v>
      </c>
      <c r="AE50" s="129">
        <v>0</v>
      </c>
      <c r="AF50" s="129">
        <v>3.772721389584693E-5</v>
      </c>
      <c r="AG50" s="129">
        <v>0</v>
      </c>
      <c r="AH50" s="129">
        <v>6.634392680059105E-5</v>
      </c>
      <c r="AI50" s="129">
        <v>1.1464538984431892E-2</v>
      </c>
      <c r="AJ50" s="129">
        <v>2.0580725924192024E-5</v>
      </c>
      <c r="AK50" s="129">
        <v>0</v>
      </c>
      <c r="AL50" s="130">
        <v>8.0613127460063137E-4</v>
      </c>
    </row>
    <row r="51" spans="1:38">
      <c r="A51" s="65">
        <v>20</v>
      </c>
      <c r="B51" s="25" t="s">
        <v>7</v>
      </c>
      <c r="C51" s="128">
        <v>7.9993129772722954E-5</v>
      </c>
      <c r="D51" s="129">
        <v>6.9450902860595569E-6</v>
      </c>
      <c r="E51" s="129">
        <v>3.9032193474808896E-6</v>
      </c>
      <c r="F51" s="129">
        <v>3.8360620743228815E-3</v>
      </c>
      <c r="G51" s="129">
        <v>7.2561407064800998E-4</v>
      </c>
      <c r="H51" s="129">
        <v>3.2701369877317129E-4</v>
      </c>
      <c r="I51" s="129">
        <v>3.0557280166012761E-3</v>
      </c>
      <c r="J51" s="129">
        <v>0.2766805053858622</v>
      </c>
      <c r="K51" s="129">
        <v>0.16255213554206582</v>
      </c>
      <c r="L51" s="129">
        <v>1.2681856004520071E-3</v>
      </c>
      <c r="M51" s="129">
        <v>3.0875400544317116E-7</v>
      </c>
      <c r="N51" s="129">
        <v>1.4669689476917928E-3</v>
      </c>
      <c r="O51" s="129">
        <v>1.8881789227859797E-3</v>
      </c>
      <c r="P51" s="129">
        <v>4.7695566710206474E-6</v>
      </c>
      <c r="Q51" s="129">
        <v>1.2017487688330215E-6</v>
      </c>
      <c r="R51" s="129">
        <v>0</v>
      </c>
      <c r="S51" s="129">
        <v>1.1398914010730947E-5</v>
      </c>
      <c r="T51" s="129">
        <v>0</v>
      </c>
      <c r="U51" s="129">
        <v>4.9671404583864296E-3</v>
      </c>
      <c r="V51" s="129">
        <v>1.230987783533238E-4</v>
      </c>
      <c r="W51" s="129">
        <v>1.0688672039557997E-2</v>
      </c>
      <c r="X51" s="129">
        <v>0</v>
      </c>
      <c r="Y51" s="129">
        <v>6.8676971412649557E-5</v>
      </c>
      <c r="Z51" s="129">
        <v>1.2068727624408656E-2</v>
      </c>
      <c r="AA51" s="129">
        <v>1.9905866060875139E-3</v>
      </c>
      <c r="AB51" s="129">
        <v>6.8426963209778876E-6</v>
      </c>
      <c r="AC51" s="129">
        <v>1.0746972885958222E-2</v>
      </c>
      <c r="AD51" s="129">
        <v>2.1916701463663424E-3</v>
      </c>
      <c r="AE51" s="129">
        <v>0</v>
      </c>
      <c r="AF51" s="129">
        <v>1.0258942429823776E-4</v>
      </c>
      <c r="AG51" s="129">
        <v>7.5299681382213427E-8</v>
      </c>
      <c r="AH51" s="129">
        <v>4.6487584841375365E-5</v>
      </c>
      <c r="AI51" s="129">
        <v>1.2161127411803694E-2</v>
      </c>
      <c r="AJ51" s="129">
        <v>2.0266789002037708E-5</v>
      </c>
      <c r="AK51" s="129">
        <v>0</v>
      </c>
      <c r="AL51" s="130">
        <v>3.9637469549370756E-4</v>
      </c>
    </row>
    <row r="52" spans="1:38">
      <c r="A52" s="65">
        <v>21</v>
      </c>
      <c r="B52" s="25" t="s">
        <v>8</v>
      </c>
      <c r="C52" s="128">
        <v>0</v>
      </c>
      <c r="D52" s="129">
        <v>0</v>
      </c>
      <c r="E52" s="129">
        <v>0</v>
      </c>
      <c r="F52" s="129">
        <v>0.6074635582054243</v>
      </c>
      <c r="G52" s="129">
        <v>2.6771475678477644E-6</v>
      </c>
      <c r="H52" s="129">
        <v>3.2793609551583175E-5</v>
      </c>
      <c r="I52" s="129">
        <v>2.0527920659248828E-5</v>
      </c>
      <c r="J52" s="129">
        <v>4.5432384350232156E-4</v>
      </c>
      <c r="K52" s="129">
        <v>3.773369995262682E-2</v>
      </c>
      <c r="L52" s="129">
        <v>4.8409972252527717E-5</v>
      </c>
      <c r="M52" s="129">
        <v>0</v>
      </c>
      <c r="N52" s="129">
        <v>8.5564373855344959E-6</v>
      </c>
      <c r="O52" s="129">
        <v>4.3383537517698912E-4</v>
      </c>
      <c r="P52" s="129">
        <v>9.5421049540687372E-6</v>
      </c>
      <c r="Q52" s="129">
        <v>0</v>
      </c>
      <c r="R52" s="129">
        <v>0</v>
      </c>
      <c r="S52" s="129">
        <v>1.6892576125524959E-6</v>
      </c>
      <c r="T52" s="129">
        <v>0</v>
      </c>
      <c r="U52" s="129">
        <v>2.3305147014441195E-3</v>
      </c>
      <c r="V52" s="129">
        <v>1.7322861368759341E-5</v>
      </c>
      <c r="W52" s="129">
        <v>2.9814349544275641E-3</v>
      </c>
      <c r="X52" s="129">
        <v>0</v>
      </c>
      <c r="Y52" s="129">
        <v>1.1952291106188234E-6</v>
      </c>
      <c r="Z52" s="129">
        <v>6.0448515974943027E-3</v>
      </c>
      <c r="AA52" s="129">
        <v>9.1529743445868954E-4</v>
      </c>
      <c r="AB52" s="129">
        <v>1.0786664802513639E-6</v>
      </c>
      <c r="AC52" s="129">
        <v>1.0993541946898481E-2</v>
      </c>
      <c r="AD52" s="129">
        <v>2.6635417800450686E-4</v>
      </c>
      <c r="AE52" s="129">
        <v>0</v>
      </c>
      <c r="AF52" s="129">
        <v>1.6892444100867017E-6</v>
      </c>
      <c r="AG52" s="129">
        <v>0</v>
      </c>
      <c r="AH52" s="129">
        <v>8.410486033967065E-6</v>
      </c>
      <c r="AI52" s="129">
        <v>2.4466957706041998E-3</v>
      </c>
      <c r="AJ52" s="129">
        <v>7.3720527190681152E-6</v>
      </c>
      <c r="AK52" s="129">
        <v>0</v>
      </c>
      <c r="AL52" s="130">
        <v>4.8849980041275706E-5</v>
      </c>
    </row>
    <row r="53" spans="1:38">
      <c r="A53" s="66">
        <v>25</v>
      </c>
      <c r="B53" s="26" t="s">
        <v>9</v>
      </c>
      <c r="C53" s="131">
        <v>3.276565335918203E-6</v>
      </c>
      <c r="D53" s="132">
        <v>0</v>
      </c>
      <c r="E53" s="132">
        <v>0</v>
      </c>
      <c r="F53" s="132">
        <v>0.12500450917625763</v>
      </c>
      <c r="G53" s="132">
        <v>3.9279344630810148E-4</v>
      </c>
      <c r="H53" s="132">
        <v>1.6300208210181454E-3</v>
      </c>
      <c r="I53" s="132">
        <v>1.7040496042837611E-2</v>
      </c>
      <c r="J53" s="132">
        <v>9.1943164136104229E-3</v>
      </c>
      <c r="K53" s="132">
        <v>1.4548161630301837E-2</v>
      </c>
      <c r="L53" s="132">
        <v>3.2040666968615447E-2</v>
      </c>
      <c r="M53" s="132">
        <v>1.5141947153479254E-3</v>
      </c>
      <c r="N53" s="132">
        <v>7.9338370820426045E-3</v>
      </c>
      <c r="O53" s="132">
        <v>5.7902102384508637E-3</v>
      </c>
      <c r="P53" s="132">
        <v>3.9238824878566293E-3</v>
      </c>
      <c r="Q53" s="132">
        <v>0</v>
      </c>
      <c r="R53" s="132">
        <v>5.0351482528689747E-5</v>
      </c>
      <c r="S53" s="132">
        <v>1.0116300530438788E-5</v>
      </c>
      <c r="T53" s="132">
        <v>0</v>
      </c>
      <c r="U53" s="132">
        <v>1.2520075104349861E-2</v>
      </c>
      <c r="V53" s="132">
        <v>2.8209053052707049E-4</v>
      </c>
      <c r="W53" s="132">
        <v>3.5137596587017969E-2</v>
      </c>
      <c r="X53" s="132">
        <v>0</v>
      </c>
      <c r="Y53" s="132">
        <v>9.4352262168879644E-5</v>
      </c>
      <c r="Z53" s="132">
        <v>1.6858506645873291E-2</v>
      </c>
      <c r="AA53" s="132">
        <v>2.7042798825127989E-3</v>
      </c>
      <c r="AB53" s="132">
        <v>7.5269664306107646E-6</v>
      </c>
      <c r="AC53" s="132">
        <v>3.272189081362338E-2</v>
      </c>
      <c r="AD53" s="132">
        <v>2.7183938126722068E-3</v>
      </c>
      <c r="AE53" s="132">
        <v>0</v>
      </c>
      <c r="AF53" s="132">
        <v>2.2255687225321619E-4</v>
      </c>
      <c r="AG53" s="132">
        <v>0</v>
      </c>
      <c r="AH53" s="132">
        <v>5.7980729507345561E-5</v>
      </c>
      <c r="AI53" s="132">
        <v>2.26700209393952E-2</v>
      </c>
      <c r="AJ53" s="132">
        <v>2.4526849440369462E-5</v>
      </c>
      <c r="AK53" s="132">
        <v>0</v>
      </c>
      <c r="AL53" s="133">
        <v>1.2590198938301263E-3</v>
      </c>
    </row>
    <row r="54" spans="1:38">
      <c r="A54" s="65">
        <v>26</v>
      </c>
      <c r="B54" s="25" t="s">
        <v>10</v>
      </c>
      <c r="C54" s="128">
        <v>0</v>
      </c>
      <c r="D54" s="129">
        <v>0</v>
      </c>
      <c r="E54" s="129">
        <v>0</v>
      </c>
      <c r="F54" s="129">
        <v>0.10596847329247469</v>
      </c>
      <c r="G54" s="129">
        <v>0</v>
      </c>
      <c r="H54" s="129">
        <v>1.8497469231033777E-4</v>
      </c>
      <c r="I54" s="129">
        <v>1.2211527456577035E-4</v>
      </c>
      <c r="J54" s="129">
        <v>1.7644597669226889E-3</v>
      </c>
      <c r="K54" s="129">
        <v>2.7624941519312107E-2</v>
      </c>
      <c r="L54" s="129">
        <v>1.8865254951615056E-3</v>
      </c>
      <c r="M54" s="129">
        <v>0.11627001596056472</v>
      </c>
      <c r="N54" s="129">
        <v>1.3705837827305291E-3</v>
      </c>
      <c r="O54" s="129">
        <v>6.3797423602504188E-5</v>
      </c>
      <c r="P54" s="129">
        <v>1.5214960617823614E-5</v>
      </c>
      <c r="Q54" s="129">
        <v>6.3893290479202564E-7</v>
      </c>
      <c r="R54" s="129">
        <v>0</v>
      </c>
      <c r="S54" s="129">
        <v>0</v>
      </c>
      <c r="T54" s="129">
        <v>0</v>
      </c>
      <c r="U54" s="129">
        <v>7.9948840187905202E-3</v>
      </c>
      <c r="V54" s="129">
        <v>1.5885728091181265E-4</v>
      </c>
      <c r="W54" s="129">
        <v>9.8494773219646361E-3</v>
      </c>
      <c r="X54" s="129">
        <v>0</v>
      </c>
      <c r="Y54" s="129">
        <v>1.1261557979721997E-5</v>
      </c>
      <c r="Z54" s="129">
        <v>5.2258719938019721E-3</v>
      </c>
      <c r="AA54" s="129">
        <v>1.0023391555389091E-3</v>
      </c>
      <c r="AB54" s="129">
        <v>2.9912036491975449E-6</v>
      </c>
      <c r="AC54" s="129">
        <v>8.2098468892581392E-3</v>
      </c>
      <c r="AD54" s="129">
        <v>8.4641674795625087E-4</v>
      </c>
      <c r="AE54" s="129">
        <v>0</v>
      </c>
      <c r="AF54" s="129">
        <v>6.509323952584059E-6</v>
      </c>
      <c r="AG54" s="129">
        <v>6.0051791276854489E-8</v>
      </c>
      <c r="AH54" s="129">
        <v>5.2121955627974517E-5</v>
      </c>
      <c r="AI54" s="129">
        <v>4.1026267725488173E-3</v>
      </c>
      <c r="AJ54" s="129">
        <v>2.4162635069183598E-5</v>
      </c>
      <c r="AK54" s="129">
        <v>0</v>
      </c>
      <c r="AL54" s="130">
        <v>4.4830985349568486E-4</v>
      </c>
    </row>
    <row r="55" spans="1:38">
      <c r="A55" s="65">
        <v>27</v>
      </c>
      <c r="B55" s="25" t="s">
        <v>11</v>
      </c>
      <c r="C55" s="128">
        <v>1.1938283667183277E-6</v>
      </c>
      <c r="D55" s="129">
        <v>0</v>
      </c>
      <c r="E55" s="129">
        <v>0</v>
      </c>
      <c r="F55" s="129">
        <v>0.51021034304490775</v>
      </c>
      <c r="G55" s="129">
        <v>0</v>
      </c>
      <c r="H55" s="129">
        <v>1.7709786452088999E-4</v>
      </c>
      <c r="I55" s="129">
        <v>4.2896302495522097E-4</v>
      </c>
      <c r="J55" s="129">
        <v>1.8498528410525981E-3</v>
      </c>
      <c r="K55" s="129">
        <v>1.75332040533207E-3</v>
      </c>
      <c r="L55" s="129">
        <v>4.6793707877762654E-4</v>
      </c>
      <c r="M55" s="129">
        <v>6.1999117443271105E-5</v>
      </c>
      <c r="N55" s="129">
        <v>6.5515773314944653E-2</v>
      </c>
      <c r="O55" s="129">
        <v>2.2655292535782802E-4</v>
      </c>
      <c r="P55" s="129">
        <v>5.2051481780796512E-6</v>
      </c>
      <c r="Q55" s="129">
        <v>3.8470708736895624E-5</v>
      </c>
      <c r="R55" s="129">
        <v>3.6691487570918208E-6</v>
      </c>
      <c r="S55" s="129">
        <v>0</v>
      </c>
      <c r="T55" s="129">
        <v>0</v>
      </c>
      <c r="U55" s="129">
        <v>1.486578244799794E-2</v>
      </c>
      <c r="V55" s="129">
        <v>1.3583065274823196E-4</v>
      </c>
      <c r="W55" s="129">
        <v>1.3820679197820386E-2</v>
      </c>
      <c r="X55" s="129">
        <v>0</v>
      </c>
      <c r="Y55" s="129">
        <v>2.252324608420315E-6</v>
      </c>
      <c r="Z55" s="129">
        <v>7.9997439247987048E-3</v>
      </c>
      <c r="AA55" s="129">
        <v>1.5983111124464285E-3</v>
      </c>
      <c r="AB55" s="129">
        <v>8.3911618735642818E-7</v>
      </c>
      <c r="AC55" s="129">
        <v>2.2949398519130988E-2</v>
      </c>
      <c r="AD55" s="129">
        <v>8.9059234877031108E-4</v>
      </c>
      <c r="AE55" s="129">
        <v>0</v>
      </c>
      <c r="AF55" s="129">
        <v>0</v>
      </c>
      <c r="AG55" s="129">
        <v>0</v>
      </c>
      <c r="AH55" s="129">
        <v>1.6644323379531928E-5</v>
      </c>
      <c r="AI55" s="129">
        <v>4.3133003956935837E-3</v>
      </c>
      <c r="AJ55" s="129">
        <v>1.8766536227139805E-5</v>
      </c>
      <c r="AK55" s="129">
        <v>0</v>
      </c>
      <c r="AL55" s="130">
        <v>7.6823194452756713E-4</v>
      </c>
    </row>
    <row r="56" spans="1:38">
      <c r="A56" s="65">
        <v>28</v>
      </c>
      <c r="B56" s="25" t="s">
        <v>12</v>
      </c>
      <c r="C56" s="128">
        <v>0</v>
      </c>
      <c r="D56" s="129">
        <v>0</v>
      </c>
      <c r="E56" s="129">
        <v>0</v>
      </c>
      <c r="F56" s="129">
        <v>2.1241837573919355E-4</v>
      </c>
      <c r="G56" s="129">
        <v>0</v>
      </c>
      <c r="H56" s="129">
        <v>1.0431825976546768E-3</v>
      </c>
      <c r="I56" s="129">
        <v>1.9241066814678681E-3</v>
      </c>
      <c r="J56" s="129">
        <v>6.4454753534227563E-3</v>
      </c>
      <c r="K56" s="129">
        <v>1.6875380188203178E-3</v>
      </c>
      <c r="L56" s="129">
        <v>1.879258098647628E-3</v>
      </c>
      <c r="M56" s="129">
        <v>5.8521988040195635E-2</v>
      </c>
      <c r="N56" s="129">
        <v>4.2027199729591777E-2</v>
      </c>
      <c r="O56" s="129">
        <v>4.331566696651009E-2</v>
      </c>
      <c r="P56" s="129">
        <v>2.1607900922555796E-3</v>
      </c>
      <c r="Q56" s="129">
        <v>9.8517312097951763E-4</v>
      </c>
      <c r="R56" s="129">
        <v>4.7145349973125007E-4</v>
      </c>
      <c r="S56" s="129">
        <v>5.4646988719107642E-5</v>
      </c>
      <c r="T56" s="129">
        <v>0</v>
      </c>
      <c r="U56" s="129">
        <v>4.3059844079577523E-3</v>
      </c>
      <c r="V56" s="129">
        <v>1.628718218424229E-4</v>
      </c>
      <c r="W56" s="129">
        <v>8.235192547672146E-3</v>
      </c>
      <c r="X56" s="129">
        <v>0</v>
      </c>
      <c r="Y56" s="129">
        <v>1.1716761048344503E-6</v>
      </c>
      <c r="Z56" s="129">
        <v>2.6895595278189327E-2</v>
      </c>
      <c r="AA56" s="129">
        <v>3.1799131776133389E-3</v>
      </c>
      <c r="AB56" s="129">
        <v>1.7396700459598345E-5</v>
      </c>
      <c r="AC56" s="129">
        <v>1.7053833495299837E-2</v>
      </c>
      <c r="AD56" s="129">
        <v>2.2734561202801895E-3</v>
      </c>
      <c r="AE56" s="129">
        <v>0</v>
      </c>
      <c r="AF56" s="129">
        <v>1.7608336523033776E-4</v>
      </c>
      <c r="AG56" s="129">
        <v>0</v>
      </c>
      <c r="AH56" s="129">
        <v>5.1673492885054925E-5</v>
      </c>
      <c r="AI56" s="129">
        <v>1.3819340168055284E-2</v>
      </c>
      <c r="AJ56" s="129">
        <v>8.8327312977061609E-6</v>
      </c>
      <c r="AK56" s="129">
        <v>0</v>
      </c>
      <c r="AL56" s="130">
        <v>9.9889464165691701E-4</v>
      </c>
    </row>
    <row r="57" spans="1:38">
      <c r="A57" s="65">
        <v>29</v>
      </c>
      <c r="B57" s="25" t="s">
        <v>13</v>
      </c>
      <c r="C57" s="128">
        <v>0</v>
      </c>
      <c r="D57" s="129">
        <v>0</v>
      </c>
      <c r="E57" s="129">
        <v>0</v>
      </c>
      <c r="F57" s="129">
        <v>2.9105544244730361E-5</v>
      </c>
      <c r="G57" s="129">
        <v>0</v>
      </c>
      <c r="H57" s="129">
        <v>1.0088636673858721E-3</v>
      </c>
      <c r="I57" s="129">
        <v>2.7937269776143313E-3</v>
      </c>
      <c r="J57" s="129">
        <v>7.5938393441990328E-3</v>
      </c>
      <c r="K57" s="129">
        <v>4.2764158492125887E-4</v>
      </c>
      <c r="L57" s="129">
        <v>6.1100063816285502E-3</v>
      </c>
      <c r="M57" s="129">
        <v>1.1012653459770635E-2</v>
      </c>
      <c r="N57" s="129">
        <v>1.8078473251330128E-2</v>
      </c>
      <c r="O57" s="129">
        <v>1.5397947328634974E-2</v>
      </c>
      <c r="P57" s="129">
        <v>0.16371799592971054</v>
      </c>
      <c r="Q57" s="129">
        <v>7.1121252631705656E-2</v>
      </c>
      <c r="R57" s="129">
        <v>1.865086778151339E-2</v>
      </c>
      <c r="S57" s="129">
        <v>6.9814120153369283E-4</v>
      </c>
      <c r="T57" s="129">
        <v>5.9776319668040387E-6</v>
      </c>
      <c r="U57" s="129">
        <v>3.3735026988944108E-2</v>
      </c>
      <c r="V57" s="129">
        <v>5.1513887116888432E-5</v>
      </c>
      <c r="W57" s="129">
        <v>5.4253917454882049E-3</v>
      </c>
      <c r="X57" s="129">
        <v>0</v>
      </c>
      <c r="Y57" s="129">
        <v>4.5410717525421668E-6</v>
      </c>
      <c r="Z57" s="129">
        <v>2.9342431660365449E-2</v>
      </c>
      <c r="AA57" s="129">
        <v>1.6348917308514168E-3</v>
      </c>
      <c r="AB57" s="129">
        <v>9.4516243914489617E-6</v>
      </c>
      <c r="AC57" s="129">
        <v>1.3909692730359679E-2</v>
      </c>
      <c r="AD57" s="129">
        <v>2.5468649407622075E-3</v>
      </c>
      <c r="AE57" s="129">
        <v>0</v>
      </c>
      <c r="AF57" s="129">
        <v>1.2942966062344275E-4</v>
      </c>
      <c r="AG57" s="129">
        <v>0</v>
      </c>
      <c r="AH57" s="129">
        <v>8.1062172890294099E-5</v>
      </c>
      <c r="AI57" s="129">
        <v>2.0011314762773763E-2</v>
      </c>
      <c r="AJ57" s="129">
        <v>8.1778993378106948E-5</v>
      </c>
      <c r="AK57" s="129">
        <v>0</v>
      </c>
      <c r="AL57" s="130">
        <v>1.1678116527373227E-3</v>
      </c>
    </row>
    <row r="58" spans="1:38">
      <c r="A58" s="66">
        <v>32</v>
      </c>
      <c r="B58" s="26" t="s">
        <v>16</v>
      </c>
      <c r="C58" s="131">
        <v>0</v>
      </c>
      <c r="D58" s="132">
        <v>0</v>
      </c>
      <c r="E58" s="132">
        <v>0</v>
      </c>
      <c r="F58" s="132">
        <v>9.3338864226605095E-5</v>
      </c>
      <c r="G58" s="132">
        <v>0</v>
      </c>
      <c r="H58" s="132">
        <v>5.0251468935402083E-3</v>
      </c>
      <c r="I58" s="132">
        <v>3.0493131733465378E-3</v>
      </c>
      <c r="J58" s="132">
        <v>1.0659043420256944E-2</v>
      </c>
      <c r="K58" s="132">
        <v>1.1482181744639638E-3</v>
      </c>
      <c r="L58" s="132">
        <v>1.2865659556095711E-2</v>
      </c>
      <c r="M58" s="132">
        <v>1.91024790981631E-4</v>
      </c>
      <c r="N58" s="132">
        <v>3.1139822337987705E-2</v>
      </c>
      <c r="O58" s="132">
        <v>1.0071949589273583E-2</v>
      </c>
      <c r="P58" s="132">
        <v>5.234539761634416E-3</v>
      </c>
      <c r="Q58" s="132">
        <v>0.2163717591937043</v>
      </c>
      <c r="R58" s="132">
        <v>1.9023412257308497E-2</v>
      </c>
      <c r="S58" s="132">
        <v>1.1445939512930441E-4</v>
      </c>
      <c r="T58" s="132">
        <v>0</v>
      </c>
      <c r="U58" s="132">
        <v>2.6968162114615366E-2</v>
      </c>
      <c r="V58" s="132">
        <v>6.8272244558561837E-5</v>
      </c>
      <c r="W58" s="132">
        <v>1.3645813437506321E-2</v>
      </c>
      <c r="X58" s="132">
        <v>0</v>
      </c>
      <c r="Y58" s="132">
        <v>3.4829384700295431E-5</v>
      </c>
      <c r="Z58" s="132">
        <v>2.433296728484214E-2</v>
      </c>
      <c r="AA58" s="132">
        <v>1.3528086998427062E-3</v>
      </c>
      <c r="AB58" s="132">
        <v>4.7176841958647555E-6</v>
      </c>
      <c r="AC58" s="132">
        <v>1.090113737987519E-2</v>
      </c>
      <c r="AD58" s="132">
        <v>3.7541757748835126E-3</v>
      </c>
      <c r="AE58" s="132">
        <v>0</v>
      </c>
      <c r="AF58" s="132">
        <v>3.0962491820036794E-4</v>
      </c>
      <c r="AG58" s="132">
        <v>0</v>
      </c>
      <c r="AH58" s="132">
        <v>4.3326517024275875E-5</v>
      </c>
      <c r="AI58" s="132">
        <v>2.6596060841004129E-2</v>
      </c>
      <c r="AJ58" s="132">
        <v>1.067328585539621E-4</v>
      </c>
      <c r="AK58" s="132">
        <v>0</v>
      </c>
      <c r="AL58" s="133">
        <v>9.6186253191160898E-5</v>
      </c>
    </row>
    <row r="59" spans="1:38">
      <c r="A59" s="65">
        <v>33</v>
      </c>
      <c r="B59" s="25" t="s">
        <v>14</v>
      </c>
      <c r="C59" s="128">
        <v>0</v>
      </c>
      <c r="D59" s="129">
        <v>0</v>
      </c>
      <c r="E59" s="129">
        <v>0</v>
      </c>
      <c r="F59" s="129">
        <v>3.0397650489880067E-5</v>
      </c>
      <c r="G59" s="129">
        <v>0</v>
      </c>
      <c r="H59" s="129">
        <v>1.7534342687318385E-3</v>
      </c>
      <c r="I59" s="129">
        <v>5.4679116707855181E-3</v>
      </c>
      <c r="J59" s="129">
        <v>5.7889570815206738E-3</v>
      </c>
      <c r="K59" s="129">
        <v>4.9041311285145234E-4</v>
      </c>
      <c r="L59" s="129">
        <v>3.1389753940239168E-3</v>
      </c>
      <c r="M59" s="129">
        <v>9.4225212150115482E-3</v>
      </c>
      <c r="N59" s="129">
        <v>3.6188670943205062E-2</v>
      </c>
      <c r="O59" s="129">
        <v>2.2339009534409652E-2</v>
      </c>
      <c r="P59" s="129">
        <v>1.0015129355626047E-2</v>
      </c>
      <c r="Q59" s="129">
        <v>0.11764243430573998</v>
      </c>
      <c r="R59" s="129">
        <v>0.12031055040837091</v>
      </c>
      <c r="S59" s="129">
        <v>2.8673822958897143E-5</v>
      </c>
      <c r="T59" s="129">
        <v>0</v>
      </c>
      <c r="U59" s="129">
        <v>4.3190652898894025E-2</v>
      </c>
      <c r="V59" s="129">
        <v>7.5321099372087821E-5</v>
      </c>
      <c r="W59" s="129">
        <v>3.3496494575954361E-3</v>
      </c>
      <c r="X59" s="129">
        <v>0</v>
      </c>
      <c r="Y59" s="129">
        <v>1.106622362344421E-5</v>
      </c>
      <c r="Z59" s="129">
        <v>3.0028616218089846E-2</v>
      </c>
      <c r="AA59" s="129">
        <v>1.2074569847024316E-3</v>
      </c>
      <c r="AB59" s="129">
        <v>5.8908882138725618E-6</v>
      </c>
      <c r="AC59" s="129">
        <v>1.1002833690220905E-2</v>
      </c>
      <c r="AD59" s="129">
        <v>6.1767868340095334E-3</v>
      </c>
      <c r="AE59" s="129">
        <v>0</v>
      </c>
      <c r="AF59" s="129">
        <v>2.5806238971656391E-4</v>
      </c>
      <c r="AG59" s="129">
        <v>0</v>
      </c>
      <c r="AH59" s="129">
        <v>2.9880293742828413E-5</v>
      </c>
      <c r="AI59" s="129">
        <v>2.2327156157571543E-2</v>
      </c>
      <c r="AJ59" s="129">
        <v>0</v>
      </c>
      <c r="AK59" s="129">
        <v>0</v>
      </c>
      <c r="AL59" s="130">
        <v>7.8619505248547804E-4</v>
      </c>
    </row>
    <row r="60" spans="1:38">
      <c r="A60" s="65">
        <v>34</v>
      </c>
      <c r="B60" s="25" t="s">
        <v>15</v>
      </c>
      <c r="C60" s="128">
        <v>0</v>
      </c>
      <c r="D60" s="129">
        <v>0</v>
      </c>
      <c r="E60" s="129">
        <v>0</v>
      </c>
      <c r="F60" s="129">
        <v>9.5871416863169147E-6</v>
      </c>
      <c r="G60" s="129">
        <v>0</v>
      </c>
      <c r="H60" s="129">
        <v>9.2169529009992189E-4</v>
      </c>
      <c r="I60" s="129">
        <v>4.3070968729126318E-3</v>
      </c>
      <c r="J60" s="129">
        <v>1.0251488291823358E-2</v>
      </c>
      <c r="K60" s="129">
        <v>1.0311454826198643E-4</v>
      </c>
      <c r="L60" s="129">
        <v>2.938913010886788E-3</v>
      </c>
      <c r="M60" s="129">
        <v>4.5160872996064701E-3</v>
      </c>
      <c r="N60" s="129">
        <v>3.63364002456283E-2</v>
      </c>
      <c r="O60" s="129">
        <v>1.9196386210383155E-2</v>
      </c>
      <c r="P60" s="129">
        <v>9.0716280669684984E-3</v>
      </c>
      <c r="Q60" s="129">
        <v>0.24538494898981464</v>
      </c>
      <c r="R60" s="129">
        <v>1.8567319919264625E-2</v>
      </c>
      <c r="S60" s="129">
        <v>3.028203320107456E-2</v>
      </c>
      <c r="T60" s="129">
        <v>0</v>
      </c>
      <c r="U60" s="129">
        <v>3.5200342608707053E-2</v>
      </c>
      <c r="V60" s="129">
        <v>1.530408052823991E-5</v>
      </c>
      <c r="W60" s="129">
        <v>2.4447066242688853E-3</v>
      </c>
      <c r="X60" s="129">
        <v>0</v>
      </c>
      <c r="Y60" s="129">
        <v>2.0359418263818126E-6</v>
      </c>
      <c r="Z60" s="129">
        <v>2.5366889560267968E-2</v>
      </c>
      <c r="AA60" s="129">
        <v>1.1352319798096642E-3</v>
      </c>
      <c r="AB60" s="129">
        <v>1.2879990880763593E-5</v>
      </c>
      <c r="AC60" s="129">
        <v>6.8991363213533443E-3</v>
      </c>
      <c r="AD60" s="129">
        <v>5.051007314458093E-3</v>
      </c>
      <c r="AE60" s="129">
        <v>0</v>
      </c>
      <c r="AF60" s="129">
        <v>9.9477306804809663E-5</v>
      </c>
      <c r="AG60" s="129">
        <v>0</v>
      </c>
      <c r="AH60" s="129">
        <v>3.1413240291562963E-6</v>
      </c>
      <c r="AI60" s="129">
        <v>1.2837051871083145E-2</v>
      </c>
      <c r="AJ60" s="129">
        <v>9.2088216270652079E-5</v>
      </c>
      <c r="AK60" s="129">
        <v>0</v>
      </c>
      <c r="AL60" s="130">
        <v>3.9034131051701449E-4</v>
      </c>
    </row>
    <row r="61" spans="1:38">
      <c r="A61" s="65">
        <v>35</v>
      </c>
      <c r="B61" s="25" t="s">
        <v>17</v>
      </c>
      <c r="C61" s="128">
        <v>0</v>
      </c>
      <c r="D61" s="129">
        <v>5.9717704015745264E-7</v>
      </c>
      <c r="E61" s="129">
        <v>0</v>
      </c>
      <c r="F61" s="129">
        <v>5.8187691586829055E-5</v>
      </c>
      <c r="G61" s="129">
        <v>0</v>
      </c>
      <c r="H61" s="129">
        <v>2.237635492710474E-3</v>
      </c>
      <c r="I61" s="129">
        <v>3.1782261469877294E-3</v>
      </c>
      <c r="J61" s="129">
        <v>8.0869261551321323E-3</v>
      </c>
      <c r="K61" s="129">
        <v>7.4644219215692475E-4</v>
      </c>
      <c r="L61" s="129">
        <v>2.9824930661405845E-3</v>
      </c>
      <c r="M61" s="129">
        <v>2.0662275158153682E-2</v>
      </c>
      <c r="N61" s="129">
        <v>1.3992314143343967E-2</v>
      </c>
      <c r="O61" s="129">
        <v>1.2568264714842119E-2</v>
      </c>
      <c r="P61" s="129">
        <v>1.2714724068025368E-2</v>
      </c>
      <c r="Q61" s="129">
        <v>6.2278778121207723E-3</v>
      </c>
      <c r="R61" s="129">
        <v>2.4040855730156435E-2</v>
      </c>
      <c r="S61" s="129">
        <v>8.5686129384018803E-3</v>
      </c>
      <c r="T61" s="129">
        <v>0.29772410203491351</v>
      </c>
      <c r="U61" s="129">
        <v>2.5152716625680825E-2</v>
      </c>
      <c r="V61" s="129">
        <v>2.6186703684054656E-5</v>
      </c>
      <c r="W61" s="129">
        <v>4.764599595191793E-3</v>
      </c>
      <c r="X61" s="129">
        <v>0</v>
      </c>
      <c r="Y61" s="129">
        <v>1.3043328821786435E-5</v>
      </c>
      <c r="Z61" s="129">
        <v>2.2003083215832345E-2</v>
      </c>
      <c r="AA61" s="129">
        <v>1.4137011789610776E-3</v>
      </c>
      <c r="AB61" s="129">
        <v>3.386317376559107E-6</v>
      </c>
      <c r="AC61" s="129">
        <v>9.6137749776221103E-3</v>
      </c>
      <c r="AD61" s="129">
        <v>1.1938830811516971E-3</v>
      </c>
      <c r="AE61" s="129">
        <v>0</v>
      </c>
      <c r="AF61" s="129">
        <v>6.5560049236942203E-5</v>
      </c>
      <c r="AG61" s="129">
        <v>0</v>
      </c>
      <c r="AH61" s="129">
        <v>1.579988764854449E-5</v>
      </c>
      <c r="AI61" s="129">
        <v>1.3361662449973622E-2</v>
      </c>
      <c r="AJ61" s="129">
        <v>4.7315585856547435E-5</v>
      </c>
      <c r="AK61" s="129">
        <v>0</v>
      </c>
      <c r="AL61" s="130">
        <v>1.0013389223532435E-3</v>
      </c>
    </row>
    <row r="62" spans="1:38">
      <c r="A62" s="65">
        <v>39</v>
      </c>
      <c r="B62" s="25" t="s">
        <v>18</v>
      </c>
      <c r="C62" s="128">
        <v>5.9036374104286075E-4</v>
      </c>
      <c r="D62" s="129">
        <v>2.1966865841074828E-5</v>
      </c>
      <c r="E62" s="129">
        <v>1.4259199451317707E-4</v>
      </c>
      <c r="F62" s="129">
        <v>1.3377536399765763E-4</v>
      </c>
      <c r="G62" s="129">
        <v>6.3328689376972017E-4</v>
      </c>
      <c r="H62" s="129">
        <v>3.8855156978327018E-3</v>
      </c>
      <c r="I62" s="129">
        <v>1.7359487530679247E-2</v>
      </c>
      <c r="J62" s="129">
        <v>8.0449912793189318E-2</v>
      </c>
      <c r="K62" s="129">
        <v>1.8834573988843423E-3</v>
      </c>
      <c r="L62" s="129">
        <v>1.3500735862653655E-3</v>
      </c>
      <c r="M62" s="129">
        <v>4.7168268372909143E-4</v>
      </c>
      <c r="N62" s="129">
        <v>2.0418044925622184E-3</v>
      </c>
      <c r="O62" s="129">
        <v>4.7700642439957308E-3</v>
      </c>
      <c r="P62" s="129">
        <v>1.6500088785475298E-3</v>
      </c>
      <c r="Q62" s="129">
        <v>1.1308131695140819E-4</v>
      </c>
      <c r="R62" s="129">
        <v>6.9786232615725875E-5</v>
      </c>
      <c r="S62" s="129">
        <v>1.4021007258833603E-5</v>
      </c>
      <c r="T62" s="129">
        <v>0</v>
      </c>
      <c r="U62" s="129">
        <v>0.1205066442898907</v>
      </c>
      <c r="V62" s="129">
        <v>1.0447176733059313E-4</v>
      </c>
      <c r="W62" s="129">
        <v>1.1539361037617881E-2</v>
      </c>
      <c r="X62" s="129">
        <v>0</v>
      </c>
      <c r="Y62" s="129">
        <v>3.6074622714151205E-6</v>
      </c>
      <c r="Z62" s="129">
        <v>2.7058069714610361E-2</v>
      </c>
      <c r="AA62" s="129">
        <v>1.2462467366093849E-3</v>
      </c>
      <c r="AB62" s="129">
        <v>8.4859246305283242E-6</v>
      </c>
      <c r="AC62" s="129">
        <v>7.4639238617563122E-2</v>
      </c>
      <c r="AD62" s="129">
        <v>2.282382710606459E-3</v>
      </c>
      <c r="AE62" s="129">
        <v>0</v>
      </c>
      <c r="AF62" s="129">
        <v>2.8041795354092196E-5</v>
      </c>
      <c r="AG62" s="129">
        <v>0</v>
      </c>
      <c r="AH62" s="129">
        <v>3.9774254857192752E-5</v>
      </c>
      <c r="AI62" s="129">
        <v>2.4114561900628644E-2</v>
      </c>
      <c r="AJ62" s="129">
        <v>3.0594387711645096E-5</v>
      </c>
      <c r="AK62" s="129">
        <v>0</v>
      </c>
      <c r="AL62" s="130">
        <v>5.5112488362265991E-4</v>
      </c>
    </row>
    <row r="63" spans="1:38">
      <c r="A63" s="66">
        <v>41</v>
      </c>
      <c r="B63" s="26" t="s">
        <v>19</v>
      </c>
      <c r="C63" s="131">
        <v>3.5892408343806873E-4</v>
      </c>
      <c r="D63" s="132">
        <v>1.3247322487358842E-5</v>
      </c>
      <c r="E63" s="132">
        <v>0</v>
      </c>
      <c r="F63" s="132">
        <v>7.023424956134186E-3</v>
      </c>
      <c r="G63" s="132">
        <v>1.8918119809286987E-5</v>
      </c>
      <c r="H63" s="132">
        <v>2.6611101649599267E-3</v>
      </c>
      <c r="I63" s="132">
        <v>3.8305398750550515E-2</v>
      </c>
      <c r="J63" s="132">
        <v>3.3637749804664744E-3</v>
      </c>
      <c r="K63" s="132">
        <v>1.0314508204832431E-2</v>
      </c>
      <c r="L63" s="132">
        <v>2.8604433106996143E-2</v>
      </c>
      <c r="M63" s="132">
        <v>5.2666172903818916E-3</v>
      </c>
      <c r="N63" s="132">
        <v>7.4807708098449666E-3</v>
      </c>
      <c r="O63" s="132">
        <v>6.5529483662404006E-2</v>
      </c>
      <c r="P63" s="132">
        <v>5.901953076339104E-3</v>
      </c>
      <c r="Q63" s="132">
        <v>2.5862087701923646E-4</v>
      </c>
      <c r="R63" s="132">
        <v>7.3614504214924662E-3</v>
      </c>
      <c r="S63" s="132">
        <v>1.5359164630686874E-3</v>
      </c>
      <c r="T63" s="132">
        <v>0</v>
      </c>
      <c r="U63" s="132">
        <v>1.2433335123212442E-2</v>
      </c>
      <c r="V63" s="132">
        <v>2.7638259882807974E-5</v>
      </c>
      <c r="W63" s="132">
        <v>1.251013310184857E-3</v>
      </c>
      <c r="X63" s="132">
        <v>0</v>
      </c>
      <c r="Y63" s="132">
        <v>9.5978542549760294E-5</v>
      </c>
      <c r="Z63" s="132">
        <v>3.0708158213757185E-2</v>
      </c>
      <c r="AA63" s="132">
        <v>3.2907208894369521E-3</v>
      </c>
      <c r="AB63" s="132">
        <v>1.2659844487736285E-5</v>
      </c>
      <c r="AC63" s="132">
        <v>2.3453069919161646E-2</v>
      </c>
      <c r="AD63" s="132">
        <v>3.5160861704900885E-3</v>
      </c>
      <c r="AE63" s="132">
        <v>0</v>
      </c>
      <c r="AF63" s="132">
        <v>5.1064181065042968E-5</v>
      </c>
      <c r="AG63" s="132">
        <v>0</v>
      </c>
      <c r="AH63" s="132">
        <v>5.805071719169083E-5</v>
      </c>
      <c r="AI63" s="132">
        <v>5.0499953929621533E-2</v>
      </c>
      <c r="AJ63" s="132">
        <v>1.2637804388412454E-4</v>
      </c>
      <c r="AK63" s="132">
        <v>0</v>
      </c>
      <c r="AL63" s="133">
        <v>2.6465288506598698E-3</v>
      </c>
    </row>
    <row r="64" spans="1:38">
      <c r="A64" s="65">
        <v>46</v>
      </c>
      <c r="B64" s="25" t="s">
        <v>20</v>
      </c>
      <c r="C64" s="128">
        <v>0</v>
      </c>
      <c r="D64" s="129">
        <v>0</v>
      </c>
      <c r="E64" s="129">
        <v>0</v>
      </c>
      <c r="F64" s="129">
        <v>0.3105585856405324</v>
      </c>
      <c r="G64" s="129">
        <v>0</v>
      </c>
      <c r="H64" s="129">
        <v>9.3212364538800311E-5</v>
      </c>
      <c r="I64" s="129">
        <v>2.8874998202740362E-3</v>
      </c>
      <c r="J64" s="129">
        <v>3.044780296323137E-4</v>
      </c>
      <c r="K64" s="129">
        <v>4.0397295131098389E-2</v>
      </c>
      <c r="L64" s="129">
        <v>1.9875587738666494E-5</v>
      </c>
      <c r="M64" s="129">
        <v>0</v>
      </c>
      <c r="N64" s="129">
        <v>1.8015383499219925E-4</v>
      </c>
      <c r="O64" s="129">
        <v>2.4228186360864706E-4</v>
      </c>
      <c r="P64" s="129">
        <v>0</v>
      </c>
      <c r="Q64" s="129">
        <v>5.0620962264998636E-6</v>
      </c>
      <c r="R64" s="129">
        <v>2.6553894061640766E-6</v>
      </c>
      <c r="S64" s="129">
        <v>1.3337599961824904E-5</v>
      </c>
      <c r="T64" s="129">
        <v>0</v>
      </c>
      <c r="U64" s="129">
        <v>7.1063174429529495E-3</v>
      </c>
      <c r="V64" s="129">
        <v>6.1379560094551285E-4</v>
      </c>
      <c r="W64" s="129">
        <v>3.4886503608156441E-2</v>
      </c>
      <c r="X64" s="129">
        <v>0</v>
      </c>
      <c r="Y64" s="129">
        <v>3.2926475830727457E-4</v>
      </c>
      <c r="Z64" s="129">
        <v>1.0509562193554546E-2</v>
      </c>
      <c r="AA64" s="129">
        <v>4.3972015125519582E-3</v>
      </c>
      <c r="AB64" s="129">
        <v>1.5507715422408804E-5</v>
      </c>
      <c r="AC64" s="129">
        <v>1.9872578527217015E-2</v>
      </c>
      <c r="AD64" s="129">
        <v>4.3363471637536998E-3</v>
      </c>
      <c r="AE64" s="129">
        <v>0</v>
      </c>
      <c r="AF64" s="129">
        <v>1.6004994865483958E-4</v>
      </c>
      <c r="AG64" s="129">
        <v>1.5859148054367899E-7</v>
      </c>
      <c r="AH64" s="129">
        <v>5.2815396815722515E-5</v>
      </c>
      <c r="AI64" s="129">
        <v>2.6939912856340231E-2</v>
      </c>
      <c r="AJ64" s="129">
        <v>3.2336851319833994E-5</v>
      </c>
      <c r="AK64" s="129">
        <v>0</v>
      </c>
      <c r="AL64" s="130">
        <v>5.4797535615332181E-4</v>
      </c>
    </row>
    <row r="65" spans="1:38">
      <c r="A65" s="65">
        <v>47</v>
      </c>
      <c r="B65" s="25" t="s">
        <v>56</v>
      </c>
      <c r="C65" s="128">
        <v>0</v>
      </c>
      <c r="D65" s="129">
        <v>0</v>
      </c>
      <c r="E65" s="129">
        <v>0</v>
      </c>
      <c r="F65" s="129">
        <v>0</v>
      </c>
      <c r="G65" s="129">
        <v>0</v>
      </c>
      <c r="H65" s="129">
        <v>9.129836914685593E-4</v>
      </c>
      <c r="I65" s="129">
        <v>2.8278126925028136E-3</v>
      </c>
      <c r="J65" s="129">
        <v>6.4199184507398093E-3</v>
      </c>
      <c r="K65" s="129">
        <v>8.8768578939420525E-3</v>
      </c>
      <c r="L65" s="129">
        <v>2.6663551096692841E-3</v>
      </c>
      <c r="M65" s="129">
        <v>6.1971154493022721E-6</v>
      </c>
      <c r="N65" s="129">
        <v>2.1460695678333558E-4</v>
      </c>
      <c r="O65" s="129">
        <v>5.9713763347478519E-4</v>
      </c>
      <c r="P65" s="129">
        <v>1.0793730006624183E-2</v>
      </c>
      <c r="Q65" s="129">
        <v>2.4120742501220301E-5</v>
      </c>
      <c r="R65" s="129">
        <v>2.0244566279480213E-4</v>
      </c>
      <c r="S65" s="129">
        <v>0</v>
      </c>
      <c r="T65" s="129">
        <v>0</v>
      </c>
      <c r="U65" s="129">
        <v>3.4497196133156292E-2</v>
      </c>
      <c r="V65" s="129">
        <v>1.4960688730380311E-3</v>
      </c>
      <c r="W65" s="129">
        <v>1.9018907311196917E-2</v>
      </c>
      <c r="X65" s="129">
        <v>0</v>
      </c>
      <c r="Y65" s="129">
        <v>7.0311927305357269E-5</v>
      </c>
      <c r="Z65" s="129">
        <v>1.1508164168389833E-2</v>
      </c>
      <c r="AA65" s="129">
        <v>6.7007471128025624E-3</v>
      </c>
      <c r="AB65" s="129">
        <v>4.9403697863767345E-6</v>
      </c>
      <c r="AC65" s="129">
        <v>1.1943429524416424E-2</v>
      </c>
      <c r="AD65" s="129">
        <v>1.8291454658914654E-2</v>
      </c>
      <c r="AE65" s="129">
        <v>0</v>
      </c>
      <c r="AF65" s="129">
        <v>3.3894817272885094E-5</v>
      </c>
      <c r="AG65" s="129">
        <v>8.3125221317631957E-6</v>
      </c>
      <c r="AH65" s="129">
        <v>5.0185596631794141E-4</v>
      </c>
      <c r="AI65" s="129">
        <v>7.92771261822387E-2</v>
      </c>
      <c r="AJ65" s="129">
        <v>1.2326733101638841E-4</v>
      </c>
      <c r="AK65" s="129">
        <v>0</v>
      </c>
      <c r="AL65" s="130">
        <v>2.1182747691057815E-3</v>
      </c>
    </row>
    <row r="66" spans="1:38">
      <c r="A66" s="65">
        <v>48</v>
      </c>
      <c r="B66" s="25" t="s">
        <v>57</v>
      </c>
      <c r="C66" s="128">
        <v>0</v>
      </c>
      <c r="D66" s="129">
        <v>0</v>
      </c>
      <c r="E66" s="129">
        <v>0</v>
      </c>
      <c r="F66" s="129">
        <v>0</v>
      </c>
      <c r="G66" s="129">
        <v>0</v>
      </c>
      <c r="H66" s="129">
        <v>1.7455125681282899E-3</v>
      </c>
      <c r="I66" s="129">
        <v>3.0060072569674271E-3</v>
      </c>
      <c r="J66" s="129">
        <v>9.4782607447793273E-3</v>
      </c>
      <c r="K66" s="129">
        <v>7.7041875433308607E-3</v>
      </c>
      <c r="L66" s="129">
        <v>2.6676714370512988E-4</v>
      </c>
      <c r="M66" s="129">
        <v>0</v>
      </c>
      <c r="N66" s="129">
        <v>0</v>
      </c>
      <c r="O66" s="129">
        <v>1.1595620319677952E-4</v>
      </c>
      <c r="P66" s="129">
        <v>1.991763490016233E-5</v>
      </c>
      <c r="Q66" s="129">
        <v>0</v>
      </c>
      <c r="R66" s="129">
        <v>0</v>
      </c>
      <c r="S66" s="129">
        <v>2.1156348546424584E-5</v>
      </c>
      <c r="T66" s="129">
        <v>0</v>
      </c>
      <c r="U66" s="129">
        <v>1.3262383558975422E-2</v>
      </c>
      <c r="V66" s="129">
        <v>1.3466011022626861E-4</v>
      </c>
      <c r="W66" s="129">
        <v>2.9211467832975884E-2</v>
      </c>
      <c r="X66" s="129">
        <v>0</v>
      </c>
      <c r="Y66" s="129">
        <v>0</v>
      </c>
      <c r="Z66" s="129">
        <v>8.533564899712888E-3</v>
      </c>
      <c r="AA66" s="129">
        <v>6.8565124659180077E-3</v>
      </c>
      <c r="AB66" s="129">
        <v>7.0483168933426868E-6</v>
      </c>
      <c r="AC66" s="129">
        <v>3.3100054225840801E-2</v>
      </c>
      <c r="AD66" s="129">
        <v>4.0593802630468434E-3</v>
      </c>
      <c r="AE66" s="129">
        <v>0</v>
      </c>
      <c r="AF66" s="129">
        <v>4.2312366396138443E-5</v>
      </c>
      <c r="AG66" s="129">
        <v>0</v>
      </c>
      <c r="AH66" s="129">
        <v>1.0533335629642679E-4</v>
      </c>
      <c r="AI66" s="129">
        <v>3.221817612253762E-2</v>
      </c>
      <c r="AJ66" s="129">
        <v>3.0775988155640222E-5</v>
      </c>
      <c r="AK66" s="129">
        <v>0</v>
      </c>
      <c r="AL66" s="130">
        <v>4.1964923658337535E-3</v>
      </c>
    </row>
    <row r="67" spans="1:38">
      <c r="A67" s="65">
        <v>51</v>
      </c>
      <c r="B67" s="25" t="s">
        <v>21</v>
      </c>
      <c r="C67" s="128">
        <v>3.9487512184267888E-5</v>
      </c>
      <c r="D67" s="129">
        <v>0</v>
      </c>
      <c r="E67" s="129">
        <v>0</v>
      </c>
      <c r="F67" s="129">
        <v>1.7232798805060077E-6</v>
      </c>
      <c r="G67" s="129">
        <v>1.0562377437195891E-4</v>
      </c>
      <c r="H67" s="129">
        <v>3.8736130700370275E-3</v>
      </c>
      <c r="I67" s="129">
        <v>6.9806861737766231E-3</v>
      </c>
      <c r="J67" s="129">
        <v>6.957944255903564E-6</v>
      </c>
      <c r="K67" s="129">
        <v>1.087757847019728E-3</v>
      </c>
      <c r="L67" s="129">
        <v>1.1273420714617842E-4</v>
      </c>
      <c r="M67" s="129">
        <v>0</v>
      </c>
      <c r="N67" s="129">
        <v>9.6060596995420315E-6</v>
      </c>
      <c r="O67" s="129">
        <v>2.0644648030697611E-3</v>
      </c>
      <c r="P67" s="129">
        <v>9.0904398769328957E-4</v>
      </c>
      <c r="Q67" s="129">
        <v>2.3135845567931128E-5</v>
      </c>
      <c r="R67" s="129">
        <v>1.9903389706320488E-4</v>
      </c>
      <c r="S67" s="129">
        <v>2.8772305717218261E-4</v>
      </c>
      <c r="T67" s="129">
        <v>0</v>
      </c>
      <c r="U67" s="129">
        <v>8.9062520592095903E-3</v>
      </c>
      <c r="V67" s="129">
        <v>1.3976185711177952E-4</v>
      </c>
      <c r="W67" s="129">
        <v>9.5907618288186194E-3</v>
      </c>
      <c r="X67" s="129">
        <v>0</v>
      </c>
      <c r="Y67" s="129">
        <v>6.0435459785674764E-5</v>
      </c>
      <c r="Z67" s="129">
        <v>6.224938910895185E-3</v>
      </c>
      <c r="AA67" s="129">
        <v>4.2228081162312206E-3</v>
      </c>
      <c r="AB67" s="129">
        <v>9.2236593913433288E-5</v>
      </c>
      <c r="AC67" s="129">
        <v>2.8154652144834539E-2</v>
      </c>
      <c r="AD67" s="129">
        <v>1.5771349042348559E-2</v>
      </c>
      <c r="AE67" s="129">
        <v>0</v>
      </c>
      <c r="AF67" s="129">
        <v>6.6647192920161306E-5</v>
      </c>
      <c r="AG67" s="129">
        <v>7.7314963879514818E-7</v>
      </c>
      <c r="AH67" s="129">
        <v>3.2185055614992345E-5</v>
      </c>
      <c r="AI67" s="129">
        <v>4.5165092006763476E-2</v>
      </c>
      <c r="AJ67" s="129">
        <v>3.7677261949043274E-4</v>
      </c>
      <c r="AK67" s="129">
        <v>0</v>
      </c>
      <c r="AL67" s="130">
        <v>1.3858595193585303E-3</v>
      </c>
    </row>
    <row r="68" spans="1:38">
      <c r="A68" s="66">
        <v>53</v>
      </c>
      <c r="B68" s="26" t="s">
        <v>22</v>
      </c>
      <c r="C68" s="131">
        <v>0</v>
      </c>
      <c r="D68" s="132">
        <v>0</v>
      </c>
      <c r="E68" s="132">
        <v>0</v>
      </c>
      <c r="F68" s="132">
        <v>0</v>
      </c>
      <c r="G68" s="132">
        <v>0</v>
      </c>
      <c r="H68" s="132">
        <v>1.2654921084874816E-3</v>
      </c>
      <c r="I68" s="132">
        <v>3.8872133657153296E-3</v>
      </c>
      <c r="J68" s="132">
        <v>1.1377232509831583E-5</v>
      </c>
      <c r="K68" s="132">
        <v>3.1254047326962947E-4</v>
      </c>
      <c r="L68" s="132">
        <v>4.5703271417885786E-6</v>
      </c>
      <c r="M68" s="132">
        <v>0</v>
      </c>
      <c r="N68" s="132">
        <v>0</v>
      </c>
      <c r="O68" s="132">
        <v>8.4288309745890304E-5</v>
      </c>
      <c r="P68" s="132">
        <v>7.5071552464927127E-6</v>
      </c>
      <c r="Q68" s="132">
        <v>3.7830411491810199E-5</v>
      </c>
      <c r="R68" s="132">
        <v>3.9688883581590386E-6</v>
      </c>
      <c r="S68" s="132">
        <v>1.2758462038934182E-4</v>
      </c>
      <c r="T68" s="132">
        <v>0</v>
      </c>
      <c r="U68" s="132">
        <v>1.4368920823749014E-2</v>
      </c>
      <c r="V68" s="132">
        <v>1.2648403112560186E-4</v>
      </c>
      <c r="W68" s="132">
        <v>2.1741067485732913E-3</v>
      </c>
      <c r="X68" s="132">
        <v>0</v>
      </c>
      <c r="Y68" s="132">
        <v>1.2463706369409048E-4</v>
      </c>
      <c r="Z68" s="132">
        <v>3.0909761869328933E-3</v>
      </c>
      <c r="AA68" s="132">
        <v>1.0729257920196973E-2</v>
      </c>
      <c r="AB68" s="132">
        <v>5.727145732234336E-5</v>
      </c>
      <c r="AC68" s="132">
        <v>1.9084154895695822E-2</v>
      </c>
      <c r="AD68" s="132">
        <v>2.4499813964138372E-2</v>
      </c>
      <c r="AE68" s="132">
        <v>0</v>
      </c>
      <c r="AF68" s="132">
        <v>6.5120807698598339E-5</v>
      </c>
      <c r="AG68" s="132">
        <v>4.2667089914171979E-6</v>
      </c>
      <c r="AH68" s="132">
        <v>1.7680879938847466E-4</v>
      </c>
      <c r="AI68" s="132">
        <v>6.0213741166272927E-2</v>
      </c>
      <c r="AJ68" s="132">
        <v>9.4731511239734992E-5</v>
      </c>
      <c r="AK68" s="132">
        <v>0</v>
      </c>
      <c r="AL68" s="133">
        <v>1.0308378463844985E-3</v>
      </c>
    </row>
    <row r="69" spans="1:38">
      <c r="A69" s="65">
        <v>55</v>
      </c>
      <c r="B69" s="25" t="s">
        <v>23</v>
      </c>
      <c r="C69" s="128">
        <v>5.7755133484528462E-7</v>
      </c>
      <c r="D69" s="129">
        <v>0</v>
      </c>
      <c r="E69" s="129">
        <v>0</v>
      </c>
      <c r="F69" s="129">
        <v>0</v>
      </c>
      <c r="G69" s="129">
        <v>0</v>
      </c>
      <c r="H69" s="129">
        <v>1.7308396020759782E-5</v>
      </c>
      <c r="I69" s="129">
        <v>4.0671391571143328E-4</v>
      </c>
      <c r="J69" s="129">
        <v>2.2897827651316881E-5</v>
      </c>
      <c r="K69" s="129">
        <v>2.4017097396592766E-4</v>
      </c>
      <c r="L69" s="129">
        <v>3.8837031162116833E-5</v>
      </c>
      <c r="M69" s="129">
        <v>0</v>
      </c>
      <c r="N69" s="129">
        <v>0</v>
      </c>
      <c r="O69" s="129">
        <v>2.4293940519124157E-4</v>
      </c>
      <c r="P69" s="129">
        <v>0</v>
      </c>
      <c r="Q69" s="129">
        <v>0</v>
      </c>
      <c r="R69" s="129">
        <v>1.0650384032486058E-5</v>
      </c>
      <c r="S69" s="129">
        <v>5.3495190323256607E-5</v>
      </c>
      <c r="T69" s="129">
        <v>0</v>
      </c>
      <c r="U69" s="129">
        <v>5.1215725841251779E-4</v>
      </c>
      <c r="V69" s="129">
        <v>4.4309618619960952E-4</v>
      </c>
      <c r="W69" s="129">
        <v>1.322045325061796E-3</v>
      </c>
      <c r="X69" s="129">
        <v>0</v>
      </c>
      <c r="Y69" s="129">
        <v>5.7349030289215902E-7</v>
      </c>
      <c r="Z69" s="129">
        <v>7.7314480376637369E-4</v>
      </c>
      <c r="AA69" s="129">
        <v>1.8680191055796689E-2</v>
      </c>
      <c r="AB69" s="129">
        <v>1.3242827775373641E-4</v>
      </c>
      <c r="AC69" s="129">
        <v>1.3156235640211799E-3</v>
      </c>
      <c r="AD69" s="129">
        <v>1.3978915114022637E-3</v>
      </c>
      <c r="AE69" s="129">
        <v>0</v>
      </c>
      <c r="AF69" s="129">
        <v>0</v>
      </c>
      <c r="AG69" s="129">
        <v>1.5902189036284375E-7</v>
      </c>
      <c r="AH69" s="129">
        <v>1.7756145175052068E-5</v>
      </c>
      <c r="AI69" s="129">
        <v>1.3068213732407182E-2</v>
      </c>
      <c r="AJ69" s="129">
        <v>2.1702873640980694E-4</v>
      </c>
      <c r="AK69" s="129">
        <v>0</v>
      </c>
      <c r="AL69" s="130">
        <v>2.6852427004128921E-4</v>
      </c>
    </row>
    <row r="70" spans="1:38">
      <c r="A70" s="65">
        <v>57</v>
      </c>
      <c r="B70" s="25" t="s">
        <v>64</v>
      </c>
      <c r="C70" s="128">
        <v>5.3344877831988865E-6</v>
      </c>
      <c r="D70" s="129">
        <v>0</v>
      </c>
      <c r="E70" s="129">
        <v>1.1279376440815744E-6</v>
      </c>
      <c r="F70" s="129">
        <v>0</v>
      </c>
      <c r="G70" s="129">
        <v>6.2354527356930795E-5</v>
      </c>
      <c r="H70" s="129">
        <v>2.4957022533698618E-3</v>
      </c>
      <c r="I70" s="129">
        <v>1.96552629339761E-3</v>
      </c>
      <c r="J70" s="129">
        <v>2.2193731208880989E-4</v>
      </c>
      <c r="K70" s="129">
        <v>6.7818274674042917E-2</v>
      </c>
      <c r="L70" s="129">
        <v>3.8808224544865379E-5</v>
      </c>
      <c r="M70" s="129">
        <v>2.2305642759039506E-6</v>
      </c>
      <c r="N70" s="129">
        <v>3.0897898551511875E-5</v>
      </c>
      <c r="O70" s="129">
        <v>1.1864205918473067E-3</v>
      </c>
      <c r="P70" s="129">
        <v>1.2576882972118106E-4</v>
      </c>
      <c r="Q70" s="129">
        <v>1.7363841926668553E-6</v>
      </c>
      <c r="R70" s="129">
        <v>1.7670359093997759E-4</v>
      </c>
      <c r="S70" s="129">
        <v>9.1500424747318617E-5</v>
      </c>
      <c r="T70" s="129">
        <v>9.0421565565517482E-3</v>
      </c>
      <c r="U70" s="129">
        <v>3.8239545485057713E-3</v>
      </c>
      <c r="V70" s="129">
        <v>2.4026310894249858E-4</v>
      </c>
      <c r="W70" s="129">
        <v>3.4914810863881421E-3</v>
      </c>
      <c r="X70" s="129">
        <v>0</v>
      </c>
      <c r="Y70" s="129">
        <v>9.1578873069784948E-5</v>
      </c>
      <c r="Z70" s="129">
        <v>1.5471742744859509E-2</v>
      </c>
      <c r="AA70" s="129">
        <v>6.3551602070155179E-3</v>
      </c>
      <c r="AB70" s="129">
        <v>1.0691653150150277E-4</v>
      </c>
      <c r="AC70" s="129">
        <v>9.4436342889719679E-2</v>
      </c>
      <c r="AD70" s="129">
        <v>5.0231582048468181E-3</v>
      </c>
      <c r="AE70" s="129">
        <v>0</v>
      </c>
      <c r="AF70" s="129">
        <v>1.2565960121393733E-4</v>
      </c>
      <c r="AG70" s="129">
        <v>8.6549678747622371E-5</v>
      </c>
      <c r="AH70" s="129">
        <v>8.1789426711880551E-5</v>
      </c>
      <c r="AI70" s="129">
        <v>5.1930987359343123E-2</v>
      </c>
      <c r="AJ70" s="129">
        <v>1.5972601219422242E-4</v>
      </c>
      <c r="AK70" s="129">
        <v>0</v>
      </c>
      <c r="AL70" s="130">
        <v>1.6542467652784934E-3</v>
      </c>
    </row>
    <row r="71" spans="1:38">
      <c r="A71" s="65">
        <v>59</v>
      </c>
      <c r="B71" s="25" t="s">
        <v>25</v>
      </c>
      <c r="C71" s="128">
        <v>0</v>
      </c>
      <c r="D71" s="129">
        <v>0</v>
      </c>
      <c r="E71" s="129">
        <v>0</v>
      </c>
      <c r="F71" s="129">
        <v>0</v>
      </c>
      <c r="G71" s="129">
        <v>0</v>
      </c>
      <c r="H71" s="129">
        <v>6.1274788965353906E-4</v>
      </c>
      <c r="I71" s="129">
        <v>1.1975965014914576E-2</v>
      </c>
      <c r="J71" s="129">
        <v>8.2852205982264103E-4</v>
      </c>
      <c r="K71" s="129">
        <v>5.3637936491603936E-4</v>
      </c>
      <c r="L71" s="129">
        <v>2.3193315156037689E-6</v>
      </c>
      <c r="M71" s="129">
        <v>0</v>
      </c>
      <c r="N71" s="129">
        <v>7.1739611573351937E-5</v>
      </c>
      <c r="O71" s="129">
        <v>3.5169978008387225E-4</v>
      </c>
      <c r="P71" s="129">
        <v>6.8574625377981589E-5</v>
      </c>
      <c r="Q71" s="129">
        <v>7.4488346249341694E-4</v>
      </c>
      <c r="R71" s="129">
        <v>1.1681871314545498E-4</v>
      </c>
      <c r="S71" s="129">
        <v>1.5781871092057732E-4</v>
      </c>
      <c r="T71" s="129">
        <v>0</v>
      </c>
      <c r="U71" s="129">
        <v>1.5703585116853432E-2</v>
      </c>
      <c r="V71" s="129">
        <v>2.0625892888362772E-4</v>
      </c>
      <c r="W71" s="129">
        <v>2.9233797843607355E-3</v>
      </c>
      <c r="X71" s="129">
        <v>0</v>
      </c>
      <c r="Y71" s="129">
        <v>2.3269872071804339E-4</v>
      </c>
      <c r="Z71" s="129">
        <v>5.9349596280689121E-3</v>
      </c>
      <c r="AA71" s="129">
        <v>1.8140483485516808E-3</v>
      </c>
      <c r="AB71" s="129">
        <v>4.846603458246867E-5</v>
      </c>
      <c r="AC71" s="129">
        <v>1.3896666421547828E-2</v>
      </c>
      <c r="AD71" s="129">
        <v>8.2262250018319841E-2</v>
      </c>
      <c r="AE71" s="129">
        <v>0</v>
      </c>
      <c r="AF71" s="129">
        <v>1.3218899823247581E-3</v>
      </c>
      <c r="AG71" s="129">
        <v>2.4659821041283594E-5</v>
      </c>
      <c r="AH71" s="129">
        <v>7.0984458090264503E-5</v>
      </c>
      <c r="AI71" s="129">
        <v>7.2219984416781444E-2</v>
      </c>
      <c r="AJ71" s="129">
        <v>3.0786964178595349E-3</v>
      </c>
      <c r="AK71" s="129">
        <v>0</v>
      </c>
      <c r="AL71" s="130">
        <v>6.3191134188093012E-4</v>
      </c>
    </row>
    <row r="72" spans="1:38">
      <c r="A72" s="65">
        <v>61</v>
      </c>
      <c r="B72" s="25" t="s">
        <v>26</v>
      </c>
      <c r="C72" s="128">
        <v>9.1567704710224924E-6</v>
      </c>
      <c r="D72" s="129">
        <v>1.0066567856919618E-6</v>
      </c>
      <c r="E72" s="129">
        <v>3.1682140404145245E-6</v>
      </c>
      <c r="F72" s="129">
        <v>8.1738790231269563E-6</v>
      </c>
      <c r="G72" s="129">
        <v>2.4438818700482569E-4</v>
      </c>
      <c r="H72" s="129">
        <v>3.0085912089071057E-3</v>
      </c>
      <c r="I72" s="129">
        <v>1.1027344495183338E-3</v>
      </c>
      <c r="J72" s="129">
        <v>6.0872187906644843E-4</v>
      </c>
      <c r="K72" s="129">
        <v>7.1814907982205604E-3</v>
      </c>
      <c r="L72" s="129">
        <v>9.1329938951670463E-5</v>
      </c>
      <c r="M72" s="129">
        <v>6.8918664107466832E-6</v>
      </c>
      <c r="N72" s="129">
        <v>1.6055731411139884E-4</v>
      </c>
      <c r="O72" s="129">
        <v>3.2459523030192376E-3</v>
      </c>
      <c r="P72" s="129">
        <v>3.1358450048062617E-3</v>
      </c>
      <c r="Q72" s="129">
        <v>1.9728486664887641E-3</v>
      </c>
      <c r="R72" s="129">
        <v>1.7218215246513995E-3</v>
      </c>
      <c r="S72" s="129">
        <v>1.5780505260410698E-3</v>
      </c>
      <c r="T72" s="129">
        <v>3.88766607268262E-3</v>
      </c>
      <c r="U72" s="129">
        <v>8.1427909682958155E-3</v>
      </c>
      <c r="V72" s="129">
        <v>3.8715768069183239E-4</v>
      </c>
      <c r="W72" s="129">
        <v>4.7517881532905294E-3</v>
      </c>
      <c r="X72" s="129">
        <v>0</v>
      </c>
      <c r="Y72" s="129">
        <v>1.1072871721148822E-3</v>
      </c>
      <c r="Z72" s="129">
        <v>5.7032935618729214E-3</v>
      </c>
      <c r="AA72" s="129">
        <v>5.2648002088268673E-3</v>
      </c>
      <c r="AB72" s="129">
        <v>4.509548622515064E-6</v>
      </c>
      <c r="AC72" s="129">
        <v>1.8515338844049715E-2</v>
      </c>
      <c r="AD72" s="129">
        <v>1.266186473783164E-2</v>
      </c>
      <c r="AE72" s="129">
        <v>0</v>
      </c>
      <c r="AF72" s="129">
        <v>4.026481816384139E-5</v>
      </c>
      <c r="AG72" s="129">
        <v>7.6400237392448007E-7</v>
      </c>
      <c r="AH72" s="129">
        <v>1.4879190057595626E-7</v>
      </c>
      <c r="AI72" s="129">
        <v>4.7687063501451639E-2</v>
      </c>
      <c r="AJ72" s="129">
        <v>2.2183117195574402E-4</v>
      </c>
      <c r="AK72" s="129">
        <v>0</v>
      </c>
      <c r="AL72" s="130">
        <v>1.888345208568967E-4</v>
      </c>
    </row>
    <row r="73" spans="1:38">
      <c r="A73" s="66">
        <v>63</v>
      </c>
      <c r="B73" s="26" t="s">
        <v>27</v>
      </c>
      <c r="C73" s="131">
        <v>6.7670694938196877E-4</v>
      </c>
      <c r="D73" s="132">
        <v>2.2801971896138741E-5</v>
      </c>
      <c r="E73" s="132">
        <v>3.9868783999385952E-5</v>
      </c>
      <c r="F73" s="132">
        <v>1.3714671759467464E-5</v>
      </c>
      <c r="G73" s="132">
        <v>4.5566869783190012E-3</v>
      </c>
      <c r="H73" s="132">
        <v>2.4486626259317913E-4</v>
      </c>
      <c r="I73" s="132">
        <v>4.0028076150244235E-3</v>
      </c>
      <c r="J73" s="132">
        <v>1.6312432116510301E-3</v>
      </c>
      <c r="K73" s="132">
        <v>1.387499172792556E-3</v>
      </c>
      <c r="L73" s="132">
        <v>9.3797328742286691E-4</v>
      </c>
      <c r="M73" s="132">
        <v>0</v>
      </c>
      <c r="N73" s="132">
        <v>1.3651703729466946E-5</v>
      </c>
      <c r="O73" s="132">
        <v>1.0382695055931437E-4</v>
      </c>
      <c r="P73" s="132">
        <v>0</v>
      </c>
      <c r="Q73" s="132">
        <v>3.7132064562061645E-4</v>
      </c>
      <c r="R73" s="132">
        <v>5.6341654059422646E-4</v>
      </c>
      <c r="S73" s="132">
        <v>4.2045000413079654E-5</v>
      </c>
      <c r="T73" s="132">
        <v>5.4221259288609919E-5</v>
      </c>
      <c r="U73" s="132">
        <v>9.2762077307049912E-3</v>
      </c>
      <c r="V73" s="132">
        <v>2.2791500776358684E-4</v>
      </c>
      <c r="W73" s="132">
        <v>1.0063374883641837E-2</v>
      </c>
      <c r="X73" s="132">
        <v>0</v>
      </c>
      <c r="Y73" s="132">
        <v>2.3923870415901638E-4</v>
      </c>
      <c r="Z73" s="132">
        <v>6.7222234378713306E-3</v>
      </c>
      <c r="AA73" s="132">
        <v>2.5566491703087188E-3</v>
      </c>
      <c r="AB73" s="132">
        <v>8.9791343804273975E-6</v>
      </c>
      <c r="AC73" s="132">
        <v>1.2869690180426888E-2</v>
      </c>
      <c r="AD73" s="132">
        <v>5.4285416765216515E-3</v>
      </c>
      <c r="AE73" s="132">
        <v>0</v>
      </c>
      <c r="AF73" s="132">
        <v>0</v>
      </c>
      <c r="AG73" s="132">
        <v>6.7299404846774521E-7</v>
      </c>
      <c r="AH73" s="132">
        <v>3.3703132820724958E-5</v>
      </c>
      <c r="AI73" s="132">
        <v>2.6136359217561071E-2</v>
      </c>
      <c r="AJ73" s="132">
        <v>1.2985281942790301E-3</v>
      </c>
      <c r="AK73" s="132">
        <v>0</v>
      </c>
      <c r="AL73" s="133">
        <v>2.0485995392041079E-3</v>
      </c>
    </row>
    <row r="74" spans="1:38">
      <c r="A74" s="65">
        <v>64</v>
      </c>
      <c r="B74" s="25" t="s">
        <v>60</v>
      </c>
      <c r="C74" s="128">
        <v>7.1215849826794715E-4</v>
      </c>
      <c r="D74" s="129">
        <v>2.2445101081967652E-5</v>
      </c>
      <c r="E74" s="129">
        <v>3.2632906543574459E-4</v>
      </c>
      <c r="F74" s="129">
        <v>1.0565237069787137E-5</v>
      </c>
      <c r="G74" s="129">
        <v>6.5388533274028581E-3</v>
      </c>
      <c r="H74" s="129">
        <v>2.8488754911656735E-3</v>
      </c>
      <c r="I74" s="129">
        <v>5.0947000791946827E-3</v>
      </c>
      <c r="J74" s="129">
        <v>8.2263133866672555E-2</v>
      </c>
      <c r="K74" s="129">
        <v>1.4958911051209387E-3</v>
      </c>
      <c r="L74" s="129">
        <v>4.2412144399069888E-4</v>
      </c>
      <c r="M74" s="129">
        <v>6.0737438133014753E-7</v>
      </c>
      <c r="N74" s="129">
        <v>9.454539376902338E-4</v>
      </c>
      <c r="O74" s="129">
        <v>2.4580494512401385E-4</v>
      </c>
      <c r="P74" s="129">
        <v>8.9650470691731519E-3</v>
      </c>
      <c r="Q74" s="129">
        <v>4.7281097709909356E-6</v>
      </c>
      <c r="R74" s="129">
        <v>6.4485002441277395E-5</v>
      </c>
      <c r="S74" s="129">
        <v>2.7406749009646378E-5</v>
      </c>
      <c r="T74" s="129">
        <v>0</v>
      </c>
      <c r="U74" s="129">
        <v>5.0836251375202474E-3</v>
      </c>
      <c r="V74" s="129">
        <v>1.0993992944214267E-4</v>
      </c>
      <c r="W74" s="129">
        <v>5.2516416134324433E-3</v>
      </c>
      <c r="X74" s="129">
        <v>0</v>
      </c>
      <c r="Y74" s="129">
        <v>1.4551684771356045E-4</v>
      </c>
      <c r="Z74" s="129">
        <v>2.8220701441130227E-2</v>
      </c>
      <c r="AA74" s="129">
        <v>2.2182234655284639E-3</v>
      </c>
      <c r="AB74" s="129">
        <v>4.8184989639485071E-5</v>
      </c>
      <c r="AC74" s="129">
        <v>8.2223743348848709E-3</v>
      </c>
      <c r="AD74" s="129">
        <v>5.7118401483302623E-3</v>
      </c>
      <c r="AE74" s="129">
        <v>0</v>
      </c>
      <c r="AF74" s="129">
        <v>2.9067536920774942E-5</v>
      </c>
      <c r="AG74" s="129">
        <v>4.0616683457762789E-4</v>
      </c>
      <c r="AH74" s="129">
        <v>4.9258627110572945E-5</v>
      </c>
      <c r="AI74" s="129">
        <v>2.526009968345758E-2</v>
      </c>
      <c r="AJ74" s="129">
        <v>5.9277063160790315E-3</v>
      </c>
      <c r="AK74" s="129">
        <v>0</v>
      </c>
      <c r="AL74" s="130">
        <v>8.7980925523933006E-4</v>
      </c>
    </row>
    <row r="75" spans="1:38">
      <c r="A75" s="65">
        <v>65</v>
      </c>
      <c r="B75" s="25" t="s">
        <v>61</v>
      </c>
      <c r="C75" s="128">
        <v>6.2112913094614975E-4</v>
      </c>
      <c r="D75" s="129">
        <v>0</v>
      </c>
      <c r="E75" s="129">
        <v>0</v>
      </c>
      <c r="F75" s="129">
        <v>6.4883251759677716E-5</v>
      </c>
      <c r="G75" s="129">
        <v>1.0507919131560735E-3</v>
      </c>
      <c r="H75" s="129">
        <v>2.3525383761213454E-2</v>
      </c>
      <c r="I75" s="129">
        <v>1.5981100289051291E-2</v>
      </c>
      <c r="J75" s="129">
        <v>1.6009505394392238E-3</v>
      </c>
      <c r="K75" s="129">
        <v>2.3407123347114335E-3</v>
      </c>
      <c r="L75" s="129">
        <v>2.5724595842573544E-4</v>
      </c>
      <c r="M75" s="129">
        <v>0</v>
      </c>
      <c r="N75" s="129">
        <v>1.7222761055943862E-4</v>
      </c>
      <c r="O75" s="129">
        <v>1.8050557158515901E-3</v>
      </c>
      <c r="P75" s="129">
        <v>0</v>
      </c>
      <c r="Q75" s="129">
        <v>0</v>
      </c>
      <c r="R75" s="129">
        <v>0</v>
      </c>
      <c r="S75" s="129">
        <v>8.1605029510375184E-5</v>
      </c>
      <c r="T75" s="129">
        <v>0</v>
      </c>
      <c r="U75" s="129">
        <v>4.1609630216210253E-2</v>
      </c>
      <c r="V75" s="129">
        <v>8.1416369651607942E-5</v>
      </c>
      <c r="W75" s="129">
        <v>1.8240082048189867E-3</v>
      </c>
      <c r="X75" s="129">
        <v>0</v>
      </c>
      <c r="Y75" s="129">
        <v>1.3122589005281895E-6</v>
      </c>
      <c r="Z75" s="129">
        <v>2.223338141786034E-2</v>
      </c>
      <c r="AA75" s="129">
        <v>6.38342872308768E-3</v>
      </c>
      <c r="AB75" s="129">
        <v>6.5701969228878796E-5</v>
      </c>
      <c r="AC75" s="129">
        <v>2.0495887274302991E-2</v>
      </c>
      <c r="AD75" s="129">
        <v>2.9240929650737851E-2</v>
      </c>
      <c r="AE75" s="129">
        <v>0</v>
      </c>
      <c r="AF75" s="129">
        <v>0</v>
      </c>
      <c r="AG75" s="129">
        <v>0</v>
      </c>
      <c r="AH75" s="129">
        <v>0</v>
      </c>
      <c r="AI75" s="129">
        <v>4.0796956835128233E-2</v>
      </c>
      <c r="AJ75" s="129">
        <v>1.1871024984017936E-3</v>
      </c>
      <c r="AK75" s="129">
        <v>0</v>
      </c>
      <c r="AL75" s="130">
        <v>9.6142265812841892E-4</v>
      </c>
    </row>
    <row r="76" spans="1:38">
      <c r="A76" s="65">
        <v>66</v>
      </c>
      <c r="B76" s="25" t="s">
        <v>28</v>
      </c>
      <c r="C76" s="128">
        <v>4.1088930905069262E-6</v>
      </c>
      <c r="D76" s="129">
        <v>0</v>
      </c>
      <c r="E76" s="129">
        <v>0</v>
      </c>
      <c r="F76" s="129">
        <v>1.0086567819340856E-5</v>
      </c>
      <c r="G76" s="129">
        <v>5.0262509299346871E-6</v>
      </c>
      <c r="H76" s="129">
        <v>1.9363404907619165E-3</v>
      </c>
      <c r="I76" s="129">
        <v>4.3076367974347919E-3</v>
      </c>
      <c r="J76" s="129">
        <v>2.6245450060587063E-3</v>
      </c>
      <c r="K76" s="129">
        <v>1.5323665639954253E-3</v>
      </c>
      <c r="L76" s="129">
        <v>3.5809883759866458E-4</v>
      </c>
      <c r="M76" s="129">
        <v>2.7059976625765772E-5</v>
      </c>
      <c r="N76" s="129">
        <v>2.9183681699071809E-4</v>
      </c>
      <c r="O76" s="129">
        <v>8.2692706655842487E-4</v>
      </c>
      <c r="P76" s="129">
        <v>1.9195888568073742E-2</v>
      </c>
      <c r="Q76" s="129">
        <v>9.5544169091470784E-3</v>
      </c>
      <c r="R76" s="129">
        <v>5.7364498742385273E-3</v>
      </c>
      <c r="S76" s="129">
        <v>1.3669260202059644E-3</v>
      </c>
      <c r="T76" s="129">
        <v>1.8275965255489343E-2</v>
      </c>
      <c r="U76" s="129">
        <v>1.4016823998396891E-2</v>
      </c>
      <c r="V76" s="129">
        <v>6.0239768274280068E-5</v>
      </c>
      <c r="W76" s="129">
        <v>2.2737915784263687E-3</v>
      </c>
      <c r="X76" s="129">
        <v>0</v>
      </c>
      <c r="Y76" s="129">
        <v>1.5504005900875826E-5</v>
      </c>
      <c r="Z76" s="129">
        <v>1.160132781282028E-2</v>
      </c>
      <c r="AA76" s="129">
        <v>2.6034391935248432E-3</v>
      </c>
      <c r="AB76" s="129">
        <v>2.7524546778385626E-5</v>
      </c>
      <c r="AC76" s="129">
        <v>9.3200027304038303E-3</v>
      </c>
      <c r="AD76" s="129">
        <v>2.2413025843607163E-2</v>
      </c>
      <c r="AE76" s="129">
        <v>0</v>
      </c>
      <c r="AF76" s="129">
        <v>1.4483171010078909E-4</v>
      </c>
      <c r="AG76" s="129">
        <v>1.1313348392247654E-6</v>
      </c>
      <c r="AH76" s="129">
        <v>1.2430344561057226E-4</v>
      </c>
      <c r="AI76" s="129">
        <v>7.1882742320894297E-2</v>
      </c>
      <c r="AJ76" s="129">
        <v>5.9207743274163321E-4</v>
      </c>
      <c r="AK76" s="129">
        <v>0</v>
      </c>
      <c r="AL76" s="130">
        <v>8.8724927838062986E-4</v>
      </c>
    </row>
    <row r="77" spans="1:38">
      <c r="A77" s="65">
        <v>67</v>
      </c>
      <c r="B77" s="25" t="s">
        <v>29</v>
      </c>
      <c r="C77" s="128">
        <v>4.780699025304729E-3</v>
      </c>
      <c r="D77" s="129">
        <v>3.643615399647713E-4</v>
      </c>
      <c r="E77" s="129">
        <v>2.0582144415156704E-3</v>
      </c>
      <c r="F77" s="129">
        <v>2.4118636117576459E-5</v>
      </c>
      <c r="G77" s="129">
        <v>8.5991004157233292E-2</v>
      </c>
      <c r="H77" s="129">
        <v>4.4190902593858475E-3</v>
      </c>
      <c r="I77" s="129">
        <v>5.1158693189422427E-3</v>
      </c>
      <c r="J77" s="129">
        <v>3.792480754627289E-3</v>
      </c>
      <c r="K77" s="129">
        <v>3.4353559609190442E-3</v>
      </c>
      <c r="L77" s="129">
        <v>7.5775088384538844E-4</v>
      </c>
      <c r="M77" s="129">
        <v>4.3136558194785353E-6</v>
      </c>
      <c r="N77" s="129">
        <v>2.9022884128665971E-4</v>
      </c>
      <c r="O77" s="129">
        <v>1.5299968803662999E-3</v>
      </c>
      <c r="P77" s="129">
        <v>8.4961288105253044E-4</v>
      </c>
      <c r="Q77" s="129">
        <v>4.7970973459571161E-6</v>
      </c>
      <c r="R77" s="129">
        <v>1.6859750990296776E-4</v>
      </c>
      <c r="S77" s="129">
        <v>1.3397744386202707E-4</v>
      </c>
      <c r="T77" s="129">
        <v>9.6316730669668813E-6</v>
      </c>
      <c r="U77" s="129">
        <v>7.2013411856137362E-3</v>
      </c>
      <c r="V77" s="129">
        <v>1.0088128756320832E-4</v>
      </c>
      <c r="W77" s="129">
        <v>1.6116997957528585E-2</v>
      </c>
      <c r="X77" s="129">
        <v>0</v>
      </c>
      <c r="Y77" s="129">
        <v>8.7852348940594598E-4</v>
      </c>
      <c r="Z77" s="129">
        <v>4.1217345929911026E-2</v>
      </c>
      <c r="AA77" s="129">
        <v>2.2832652584982593E-3</v>
      </c>
      <c r="AB77" s="129">
        <v>4.4691232848607742E-5</v>
      </c>
      <c r="AC77" s="129">
        <v>2.5323950997839115E-2</v>
      </c>
      <c r="AD77" s="129">
        <v>8.921536456400838E-3</v>
      </c>
      <c r="AE77" s="129">
        <v>0</v>
      </c>
      <c r="AF77" s="129">
        <v>1.2639282712785933E-4</v>
      </c>
      <c r="AG77" s="129">
        <v>1.8786159339110517E-6</v>
      </c>
      <c r="AH77" s="129">
        <v>1.5468833446209311E-4</v>
      </c>
      <c r="AI77" s="129">
        <v>1.8323553017251002E-2</v>
      </c>
      <c r="AJ77" s="129">
        <v>7.3349547850966789E-3</v>
      </c>
      <c r="AK77" s="129">
        <v>0</v>
      </c>
      <c r="AL77" s="130">
        <v>6.0592747017330288E-4</v>
      </c>
    </row>
    <row r="78" spans="1:38">
      <c r="A78" s="66">
        <v>68</v>
      </c>
      <c r="B78" s="26" t="s">
        <v>30</v>
      </c>
      <c r="C78" s="131">
        <v>0</v>
      </c>
      <c r="D78" s="132">
        <v>0</v>
      </c>
      <c r="E78" s="132">
        <v>0</v>
      </c>
      <c r="F78" s="132">
        <v>0</v>
      </c>
      <c r="G78" s="132">
        <v>0</v>
      </c>
      <c r="H78" s="132">
        <v>1.7768828072398993E-2</v>
      </c>
      <c r="I78" s="132">
        <v>0.37894210114660748</v>
      </c>
      <c r="J78" s="132">
        <v>6.2637920386138905E-3</v>
      </c>
      <c r="K78" s="132">
        <v>0</v>
      </c>
      <c r="L78" s="132">
        <v>2.7061194996432147E-3</v>
      </c>
      <c r="M78" s="132">
        <v>0</v>
      </c>
      <c r="N78" s="132">
        <v>7.692042888127515E-4</v>
      </c>
      <c r="O78" s="132">
        <v>2.5942892437293027E-4</v>
      </c>
      <c r="P78" s="132">
        <v>2.1835254374638111E-2</v>
      </c>
      <c r="Q78" s="132">
        <v>3.2066831614696173E-2</v>
      </c>
      <c r="R78" s="132">
        <v>0</v>
      </c>
      <c r="S78" s="132">
        <v>0</v>
      </c>
      <c r="T78" s="132">
        <v>0</v>
      </c>
      <c r="U78" s="132">
        <v>0.14695631440797863</v>
      </c>
      <c r="V78" s="132">
        <v>0</v>
      </c>
      <c r="W78" s="132">
        <v>0</v>
      </c>
      <c r="X78" s="132">
        <v>0</v>
      </c>
      <c r="Y78" s="132">
        <v>0</v>
      </c>
      <c r="Z78" s="132">
        <v>0.13129504241589901</v>
      </c>
      <c r="AA78" s="132">
        <v>0</v>
      </c>
      <c r="AB78" s="132">
        <v>0</v>
      </c>
      <c r="AC78" s="132">
        <v>2.7203797834371785E-2</v>
      </c>
      <c r="AD78" s="132">
        <v>0</v>
      </c>
      <c r="AE78" s="132">
        <v>0</v>
      </c>
      <c r="AF78" s="132">
        <v>0</v>
      </c>
      <c r="AG78" s="132">
        <v>0</v>
      </c>
      <c r="AH78" s="132">
        <v>0</v>
      </c>
      <c r="AI78" s="132">
        <v>0</v>
      </c>
      <c r="AJ78" s="132">
        <v>0</v>
      </c>
      <c r="AK78" s="132">
        <v>0</v>
      </c>
      <c r="AL78" s="133">
        <v>8.8717217468280997E-5</v>
      </c>
    </row>
    <row r="79" spans="1:38">
      <c r="A79" s="124">
        <v>69</v>
      </c>
      <c r="B79" s="19" t="s">
        <v>31</v>
      </c>
      <c r="C79" s="134">
        <v>0</v>
      </c>
      <c r="D79" s="135">
        <v>0</v>
      </c>
      <c r="E79" s="135">
        <v>0</v>
      </c>
      <c r="F79" s="135">
        <v>2.1965424950693877E-4</v>
      </c>
      <c r="G79" s="135">
        <v>2.2575341072123382E-3</v>
      </c>
      <c r="H79" s="135">
        <v>4.5251299049090177E-4</v>
      </c>
      <c r="I79" s="135">
        <v>1.0168343733017212E-3</v>
      </c>
      <c r="J79" s="135">
        <v>4.8408852832005512E-3</v>
      </c>
      <c r="K79" s="135">
        <v>1.2938336907405902E-2</v>
      </c>
      <c r="L79" s="135">
        <v>2.538401174187251E-3</v>
      </c>
      <c r="M79" s="135">
        <v>1.1112186073746323E-3</v>
      </c>
      <c r="N79" s="135">
        <v>3.0173113946103908E-3</v>
      </c>
      <c r="O79" s="135">
        <v>4.2586282722662828E-3</v>
      </c>
      <c r="P79" s="135">
        <v>0</v>
      </c>
      <c r="Q79" s="135">
        <v>0</v>
      </c>
      <c r="R79" s="135">
        <v>1.0828418460566286E-3</v>
      </c>
      <c r="S79" s="135">
        <v>0</v>
      </c>
      <c r="T79" s="135">
        <v>0</v>
      </c>
      <c r="U79" s="135">
        <v>4.2627044677230478E-3</v>
      </c>
      <c r="V79" s="135">
        <v>0</v>
      </c>
      <c r="W79" s="135">
        <v>1.7913194636587156E-3</v>
      </c>
      <c r="X79" s="135">
        <v>0</v>
      </c>
      <c r="Y79" s="135">
        <v>6.5471207015193732E-4</v>
      </c>
      <c r="Z79" s="135">
        <v>5.8304235279479019E-3</v>
      </c>
      <c r="AA79" s="135">
        <v>7.1098659295780432E-4</v>
      </c>
      <c r="AB79" s="135">
        <v>9.8797373713792303E-5</v>
      </c>
      <c r="AC79" s="135">
        <v>5.0577768661977052E-2</v>
      </c>
      <c r="AD79" s="135">
        <v>3.1473611061806274E-2</v>
      </c>
      <c r="AE79" s="135">
        <v>0</v>
      </c>
      <c r="AF79" s="135">
        <v>5.1799051375542529E-5</v>
      </c>
      <c r="AG79" s="135">
        <v>6.7751677392164004E-5</v>
      </c>
      <c r="AH79" s="135">
        <v>2.6239769254072566E-4</v>
      </c>
      <c r="AI79" s="135">
        <v>2.0814844608405454E-2</v>
      </c>
      <c r="AJ79" s="135">
        <v>7.4096425005907587E-4</v>
      </c>
      <c r="AK79" s="135">
        <v>0</v>
      </c>
      <c r="AL79" s="136">
        <v>6.6575002034256476E-5</v>
      </c>
    </row>
    <row r="81" spans="1:38" ht="21" customHeight="1">
      <c r="A81" s="103" t="s">
        <v>116</v>
      </c>
      <c r="J81" s="103"/>
    </row>
    <row r="82" spans="1:38">
      <c r="A82" s="298"/>
      <c r="B82" s="299"/>
      <c r="C82" s="34">
        <v>1</v>
      </c>
      <c r="D82" s="35">
        <v>2</v>
      </c>
      <c r="E82" s="35">
        <v>3</v>
      </c>
      <c r="F82" s="35">
        <v>6</v>
      </c>
      <c r="G82" s="35">
        <v>11</v>
      </c>
      <c r="H82" s="35">
        <v>15</v>
      </c>
      <c r="I82" s="35">
        <v>16</v>
      </c>
      <c r="J82" s="35">
        <v>20</v>
      </c>
      <c r="K82" s="35">
        <v>21</v>
      </c>
      <c r="L82" s="35">
        <v>25</v>
      </c>
      <c r="M82" s="35">
        <v>26</v>
      </c>
      <c r="N82" s="35">
        <v>27</v>
      </c>
      <c r="O82" s="35">
        <v>28</v>
      </c>
      <c r="P82" s="35">
        <v>29</v>
      </c>
      <c r="Q82" s="35">
        <v>32</v>
      </c>
      <c r="R82" s="35">
        <v>33</v>
      </c>
      <c r="S82" s="35">
        <v>34</v>
      </c>
      <c r="T82" s="35">
        <v>35</v>
      </c>
      <c r="U82" s="35">
        <v>39</v>
      </c>
      <c r="V82" s="35">
        <v>41</v>
      </c>
      <c r="W82" s="35">
        <v>46</v>
      </c>
      <c r="X82" s="35">
        <v>47</v>
      </c>
      <c r="Y82" s="35">
        <v>48</v>
      </c>
      <c r="Z82" s="35">
        <v>51</v>
      </c>
      <c r="AA82" s="35">
        <v>53</v>
      </c>
      <c r="AB82" s="35">
        <v>55</v>
      </c>
      <c r="AC82" s="35">
        <v>57</v>
      </c>
      <c r="AD82" s="35">
        <v>59</v>
      </c>
      <c r="AE82" s="35">
        <v>61</v>
      </c>
      <c r="AF82" s="35">
        <v>63</v>
      </c>
      <c r="AG82" s="35">
        <v>64</v>
      </c>
      <c r="AH82" s="35">
        <v>65</v>
      </c>
      <c r="AI82" s="35">
        <v>66</v>
      </c>
      <c r="AJ82" s="35">
        <v>67</v>
      </c>
      <c r="AK82" s="35">
        <v>68</v>
      </c>
      <c r="AL82" s="36">
        <v>69</v>
      </c>
    </row>
    <row r="83" spans="1:38" ht="32.4">
      <c r="A83" s="300"/>
      <c r="B83" s="301"/>
      <c r="C83" s="20" t="s">
        <v>0</v>
      </c>
      <c r="D83" s="21" t="s">
        <v>1</v>
      </c>
      <c r="E83" s="21" t="s">
        <v>2</v>
      </c>
      <c r="F83" s="21" t="s">
        <v>3</v>
      </c>
      <c r="G83" s="21" t="s">
        <v>4</v>
      </c>
      <c r="H83" s="21" t="s">
        <v>5</v>
      </c>
      <c r="I83" s="21" t="s">
        <v>6</v>
      </c>
      <c r="J83" s="21" t="s">
        <v>7</v>
      </c>
      <c r="K83" s="21" t="s">
        <v>65</v>
      </c>
      <c r="L83" s="21" t="s">
        <v>66</v>
      </c>
      <c r="M83" s="21" t="s">
        <v>10</v>
      </c>
      <c r="N83" s="21" t="s">
        <v>11</v>
      </c>
      <c r="O83" s="21" t="s">
        <v>12</v>
      </c>
      <c r="P83" s="21" t="s">
        <v>13</v>
      </c>
      <c r="Q83" s="21" t="s">
        <v>16</v>
      </c>
      <c r="R83" s="21" t="s">
        <v>14</v>
      </c>
      <c r="S83" s="21" t="s">
        <v>67</v>
      </c>
      <c r="T83" s="21" t="s">
        <v>17</v>
      </c>
      <c r="U83" s="21" t="s">
        <v>18</v>
      </c>
      <c r="V83" s="21" t="s">
        <v>19</v>
      </c>
      <c r="W83" s="21" t="s">
        <v>68</v>
      </c>
      <c r="X83" s="21" t="s">
        <v>56</v>
      </c>
      <c r="Y83" s="21" t="s">
        <v>57</v>
      </c>
      <c r="Z83" s="21" t="s">
        <v>21</v>
      </c>
      <c r="AA83" s="21" t="s">
        <v>22</v>
      </c>
      <c r="AB83" s="21" t="s">
        <v>23</v>
      </c>
      <c r="AC83" s="21" t="s">
        <v>64</v>
      </c>
      <c r="AD83" s="21" t="s">
        <v>25</v>
      </c>
      <c r="AE83" s="21" t="s">
        <v>26</v>
      </c>
      <c r="AF83" s="21" t="s">
        <v>27</v>
      </c>
      <c r="AG83" s="21" t="s">
        <v>60</v>
      </c>
      <c r="AH83" s="21" t="s">
        <v>61</v>
      </c>
      <c r="AI83" s="21" t="s">
        <v>69</v>
      </c>
      <c r="AJ83" s="21" t="s">
        <v>70</v>
      </c>
      <c r="AK83" s="21" t="s">
        <v>30</v>
      </c>
      <c r="AL83" s="22" t="s">
        <v>31</v>
      </c>
    </row>
    <row r="84" spans="1:38">
      <c r="A84" s="58">
        <v>1</v>
      </c>
      <c r="B84" s="17" t="s">
        <v>0</v>
      </c>
      <c r="C84" s="125">
        <f t="array" ref="C84:AL119">MMULT(転置逆行列係数!C4:AL39,移輸入投入係数!C44:AL79)</f>
        <v>4.6675978117560871E-2</v>
      </c>
      <c r="D84" s="126">
        <v>2.8742649010070939E-4</v>
      </c>
      <c r="E84" s="126">
        <v>1.1871101701133641E-3</v>
      </c>
      <c r="F84" s="126">
        <v>7.1527981053755617E-3</v>
      </c>
      <c r="G84" s="126">
        <v>0.1038643329261584</v>
      </c>
      <c r="H84" s="126">
        <v>4.5745514683486503E-3</v>
      </c>
      <c r="I84" s="126">
        <v>2.7912130311938808E-2</v>
      </c>
      <c r="J84" s="126">
        <v>5.2328781251607955E-2</v>
      </c>
      <c r="K84" s="126">
        <v>1.3096164632406981E-2</v>
      </c>
      <c r="L84" s="126">
        <v>1.82619562357563E-3</v>
      </c>
      <c r="M84" s="126">
        <v>1.5689164306341078E-4</v>
      </c>
      <c r="N84" s="126">
        <v>1.8525380330626607E-4</v>
      </c>
      <c r="O84" s="126">
        <v>2.1643786382003647E-3</v>
      </c>
      <c r="P84" s="126">
        <v>7.3312736119197041E-4</v>
      </c>
      <c r="Q84" s="126">
        <v>2.1326272643371944E-4</v>
      </c>
      <c r="R84" s="126">
        <v>1.924102935190548E-4</v>
      </c>
      <c r="S84" s="126">
        <v>4.9645190738026105E-5</v>
      </c>
      <c r="T84" s="126">
        <v>7.3921837886148226E-4</v>
      </c>
      <c r="U84" s="126">
        <v>1.0413271051152879E-2</v>
      </c>
      <c r="V84" s="126">
        <v>1.8094195283930252E-4</v>
      </c>
      <c r="W84" s="126">
        <v>5.8789807228556397E-3</v>
      </c>
      <c r="X84" s="126">
        <v>0</v>
      </c>
      <c r="Y84" s="126">
        <v>3.6926794187765219E-5</v>
      </c>
      <c r="Z84" s="126">
        <v>4.6768496359761158E-2</v>
      </c>
      <c r="AA84" s="126">
        <v>2.3181339177910246E-3</v>
      </c>
      <c r="AB84" s="126">
        <v>1.4747205965031095E-5</v>
      </c>
      <c r="AC84" s="126">
        <v>4.0955727543666144E-2</v>
      </c>
      <c r="AD84" s="126">
        <v>3.8068035033907897E-3</v>
      </c>
      <c r="AE84" s="126">
        <v>0</v>
      </c>
      <c r="AF84" s="126">
        <v>3.4399295950884622E-5</v>
      </c>
      <c r="AG84" s="126">
        <v>1.4076521177511828E-5</v>
      </c>
      <c r="AH84" s="126">
        <v>1.9936608014823822E-5</v>
      </c>
      <c r="AI84" s="126">
        <v>1.8129791720905761E-2</v>
      </c>
      <c r="AJ84" s="126">
        <v>1.0089849447447536E-4</v>
      </c>
      <c r="AK84" s="126">
        <v>0</v>
      </c>
      <c r="AL84" s="127">
        <v>1.0676030503724773E-3</v>
      </c>
    </row>
    <row r="85" spans="1:38">
      <c r="A85" s="65">
        <v>2</v>
      </c>
      <c r="B85" s="25" t="s">
        <v>1</v>
      </c>
      <c r="C85" s="128">
        <v>1.2668085357658812E-3</v>
      </c>
      <c r="D85" s="129">
        <v>8.4014920751783267E-2</v>
      </c>
      <c r="E85" s="129">
        <v>2.7648474880672828E-4</v>
      </c>
      <c r="F85" s="129">
        <v>6.5724767099208823E-3</v>
      </c>
      <c r="G85" s="129">
        <v>2.4092152174335166E-2</v>
      </c>
      <c r="H85" s="129">
        <v>2.4066729031704645E-3</v>
      </c>
      <c r="I85" s="129">
        <v>1.0775516617243403E-2</v>
      </c>
      <c r="J85" s="129">
        <v>1.3458093420324847E-3</v>
      </c>
      <c r="K85" s="129">
        <v>1.402960348474366E-2</v>
      </c>
      <c r="L85" s="129">
        <v>6.1758525420611756E-4</v>
      </c>
      <c r="M85" s="129">
        <v>1.0388384692840709E-4</v>
      </c>
      <c r="N85" s="129">
        <v>1.0069819875459582E-4</v>
      </c>
      <c r="O85" s="129">
        <v>9.4862929729967521E-4</v>
      </c>
      <c r="P85" s="129">
        <v>9.3405182147599083E-4</v>
      </c>
      <c r="Q85" s="129">
        <v>3.373672013604552E-4</v>
      </c>
      <c r="R85" s="129">
        <v>1.8179546109644803E-4</v>
      </c>
      <c r="S85" s="129">
        <v>2.3895143805745462E-4</v>
      </c>
      <c r="T85" s="129">
        <v>9.3885567057604103E-4</v>
      </c>
      <c r="U85" s="129">
        <v>1.9770907369421845E-2</v>
      </c>
      <c r="V85" s="129">
        <v>1.040627923981369E-4</v>
      </c>
      <c r="W85" s="129">
        <v>4.2381860374369742E-3</v>
      </c>
      <c r="X85" s="129">
        <v>0</v>
      </c>
      <c r="Y85" s="129">
        <v>2.5777319563111542E-5</v>
      </c>
      <c r="Z85" s="129">
        <v>1.8459556893790349E-2</v>
      </c>
      <c r="AA85" s="129">
        <v>2.3640225065382067E-3</v>
      </c>
      <c r="AB85" s="129">
        <v>1.2458037424267261E-5</v>
      </c>
      <c r="AC85" s="129">
        <v>5.1063361427982623E-2</v>
      </c>
      <c r="AD85" s="129">
        <v>2.5292385051235758E-3</v>
      </c>
      <c r="AE85" s="129">
        <v>0</v>
      </c>
      <c r="AF85" s="129">
        <v>9.296815306355232E-5</v>
      </c>
      <c r="AG85" s="129">
        <v>4.530500468485087E-6</v>
      </c>
      <c r="AH85" s="129">
        <v>2.0845334799374823E-5</v>
      </c>
      <c r="AI85" s="129">
        <v>2.4767223057414002E-2</v>
      </c>
      <c r="AJ85" s="129">
        <v>1.3858091477809712E-4</v>
      </c>
      <c r="AK85" s="129">
        <v>0</v>
      </c>
      <c r="AL85" s="130">
        <v>1.6326265445080225E-3</v>
      </c>
    </row>
    <row r="86" spans="1:38">
      <c r="A86" s="65">
        <v>3</v>
      </c>
      <c r="B86" s="25" t="s">
        <v>2</v>
      </c>
      <c r="C86" s="128">
        <v>2.1272148321594877E-3</v>
      </c>
      <c r="D86" s="129">
        <v>1.8725497610296111E-4</v>
      </c>
      <c r="E86" s="129">
        <v>3.5238988132014586E-2</v>
      </c>
      <c r="F86" s="129">
        <v>1.0966487277836298E-2</v>
      </c>
      <c r="G86" s="129">
        <v>0.1156169259152651</v>
      </c>
      <c r="H86" s="129">
        <v>1.5189736888946212E-2</v>
      </c>
      <c r="I86" s="129">
        <v>6.4949587432406872E-3</v>
      </c>
      <c r="J86" s="129">
        <v>1.5550225574139886E-2</v>
      </c>
      <c r="K86" s="129">
        <v>2.7834165361740892E-2</v>
      </c>
      <c r="L86" s="129">
        <v>3.2611035823505307E-4</v>
      </c>
      <c r="M86" s="129">
        <v>6.9843783872922962E-4</v>
      </c>
      <c r="N86" s="129">
        <v>3.2502149131454622E-4</v>
      </c>
      <c r="O86" s="129">
        <v>2.6558742016192538E-3</v>
      </c>
      <c r="P86" s="129">
        <v>5.4496829696288327E-4</v>
      </c>
      <c r="Q86" s="129">
        <v>2.7993731489227503E-4</v>
      </c>
      <c r="R86" s="129">
        <v>1.2014306879375239E-3</v>
      </c>
      <c r="S86" s="129">
        <v>1.6804057056121175E-4</v>
      </c>
      <c r="T86" s="129">
        <v>3.0274434426069724E-2</v>
      </c>
      <c r="U86" s="129">
        <v>1.7775795407783592E-2</v>
      </c>
      <c r="V86" s="129">
        <v>9.4485927274413342E-5</v>
      </c>
      <c r="W86" s="129">
        <v>4.657610238593071E-3</v>
      </c>
      <c r="X86" s="129">
        <v>0</v>
      </c>
      <c r="Y86" s="129">
        <v>1.8159651015181491E-5</v>
      </c>
      <c r="Z86" s="129">
        <v>4.8798918292760229E-2</v>
      </c>
      <c r="AA86" s="129">
        <v>3.2930055541559406E-3</v>
      </c>
      <c r="AB86" s="129">
        <v>1.2716622531515061E-5</v>
      </c>
      <c r="AC86" s="129">
        <v>3.1054796390670436E-2</v>
      </c>
      <c r="AD86" s="129">
        <v>4.4311846806760081E-3</v>
      </c>
      <c r="AE86" s="129">
        <v>0</v>
      </c>
      <c r="AF86" s="129">
        <v>2.3132407555245569E-5</v>
      </c>
      <c r="AG86" s="129">
        <v>3.079277577464685E-6</v>
      </c>
      <c r="AH86" s="129">
        <v>6.5443211863547789E-4</v>
      </c>
      <c r="AI86" s="129">
        <v>1.4238756148303056E-2</v>
      </c>
      <c r="AJ86" s="129">
        <v>4.6824580855163488E-4</v>
      </c>
      <c r="AK86" s="129">
        <v>0</v>
      </c>
      <c r="AL86" s="130">
        <v>1.5187190844313399E-3</v>
      </c>
    </row>
    <row r="87" spans="1:38">
      <c r="A87" s="65">
        <v>6</v>
      </c>
      <c r="B87" s="25" t="s">
        <v>3</v>
      </c>
      <c r="C87" s="128">
        <v>1.253647691745496E-5</v>
      </c>
      <c r="D87" s="129">
        <v>5.4245742402066682E-5</v>
      </c>
      <c r="E87" s="129">
        <v>2.2967785132061586E-6</v>
      </c>
      <c r="F87" s="129">
        <v>2.2433027558398457E-2</v>
      </c>
      <c r="G87" s="129">
        <v>8.6575155751844395E-5</v>
      </c>
      <c r="H87" s="129">
        <v>3.7013821438841299E-3</v>
      </c>
      <c r="I87" s="129">
        <v>3.465245350034001E-3</v>
      </c>
      <c r="J87" s="129">
        <v>1.9086869808981312E-2</v>
      </c>
      <c r="K87" s="129">
        <v>2.6085769821140248E-2</v>
      </c>
      <c r="L87" s="129">
        <v>3.0842586772295672E-4</v>
      </c>
      <c r="M87" s="129">
        <v>8.9399288782308374E-4</v>
      </c>
      <c r="N87" s="129">
        <v>8.6758126390288498E-4</v>
      </c>
      <c r="O87" s="129">
        <v>1.0313989082852583E-2</v>
      </c>
      <c r="P87" s="129">
        <v>3.1974815682649011E-3</v>
      </c>
      <c r="Q87" s="129">
        <v>5.0709568079067703E-4</v>
      </c>
      <c r="R87" s="129">
        <v>1.29137324335539E-3</v>
      </c>
      <c r="S87" s="129">
        <v>8.2390359677377606E-5</v>
      </c>
      <c r="T87" s="129">
        <v>1.8985221268016834E-3</v>
      </c>
      <c r="U87" s="129">
        <v>9.6214346486182354E-3</v>
      </c>
      <c r="V87" s="129">
        <v>1.8118457265305554E-4</v>
      </c>
      <c r="W87" s="129">
        <v>1.9440033832889395E-2</v>
      </c>
      <c r="X87" s="129">
        <v>0</v>
      </c>
      <c r="Y87" s="129">
        <v>1.3112081626889048E-4</v>
      </c>
      <c r="Z87" s="129">
        <v>1.507932164662836E-2</v>
      </c>
      <c r="AA87" s="129">
        <v>1.0108723778699518E-2</v>
      </c>
      <c r="AB87" s="129">
        <v>3.2202392125527139E-5</v>
      </c>
      <c r="AC87" s="129">
        <v>0.1374630887558024</v>
      </c>
      <c r="AD87" s="129">
        <v>7.5417024653987967E-3</v>
      </c>
      <c r="AE87" s="129">
        <v>0</v>
      </c>
      <c r="AF87" s="129">
        <v>3.3590988072461613E-4</v>
      </c>
      <c r="AG87" s="129">
        <v>1.1905745426815879E-5</v>
      </c>
      <c r="AH87" s="129">
        <v>1.752410783636972E-4</v>
      </c>
      <c r="AI87" s="129">
        <v>3.4637103239262439E-2</v>
      </c>
      <c r="AJ87" s="129">
        <v>1.9175862547858601E-4</v>
      </c>
      <c r="AK87" s="129">
        <v>0</v>
      </c>
      <c r="AL87" s="130">
        <v>3.4615104420879774E-3</v>
      </c>
    </row>
    <row r="88" spans="1:38">
      <c r="A88" s="66">
        <v>11</v>
      </c>
      <c r="B88" s="26" t="s">
        <v>4</v>
      </c>
      <c r="C88" s="131">
        <v>5.4696359673393903E-2</v>
      </c>
      <c r="D88" s="132">
        <v>2.3558684640612743E-4</v>
      </c>
      <c r="E88" s="132">
        <v>3.4302659721767562E-2</v>
      </c>
      <c r="F88" s="132">
        <v>6.122770111368042E-3</v>
      </c>
      <c r="G88" s="132">
        <v>0.1015854231860082</v>
      </c>
      <c r="H88" s="132">
        <v>1.7508271915166814E-3</v>
      </c>
      <c r="I88" s="132">
        <v>2.188247840411232E-2</v>
      </c>
      <c r="J88" s="132">
        <v>1.1877345636441846E-2</v>
      </c>
      <c r="K88" s="132">
        <v>6.2469487870459653E-3</v>
      </c>
      <c r="L88" s="132">
        <v>4.1664198295808304E-3</v>
      </c>
      <c r="M88" s="132">
        <v>6.4774991101973121E-4</v>
      </c>
      <c r="N88" s="132">
        <v>1.2264859710350432E-3</v>
      </c>
      <c r="O88" s="132">
        <v>1.6445748216803086E-2</v>
      </c>
      <c r="P88" s="132">
        <v>7.562186867104523E-4</v>
      </c>
      <c r="Q88" s="132">
        <v>3.5091797156117723E-4</v>
      </c>
      <c r="R88" s="132">
        <v>2.4753691489314938E-4</v>
      </c>
      <c r="S88" s="132">
        <v>1.0563755828499272E-4</v>
      </c>
      <c r="T88" s="132">
        <v>1.578866576713499E-3</v>
      </c>
      <c r="U88" s="132">
        <v>2.4454065926178551E-2</v>
      </c>
      <c r="V88" s="132">
        <v>7.5200404920170038E-5</v>
      </c>
      <c r="W88" s="132">
        <v>6.5588415950211887E-3</v>
      </c>
      <c r="X88" s="132">
        <v>0</v>
      </c>
      <c r="Y88" s="132">
        <v>4.6610686489341226E-5</v>
      </c>
      <c r="Z88" s="132">
        <v>4.2011265431012954E-2</v>
      </c>
      <c r="AA88" s="132">
        <v>4.2930430034188102E-3</v>
      </c>
      <c r="AB88" s="132">
        <v>1.7084059363434606E-5</v>
      </c>
      <c r="AC88" s="132">
        <v>2.7194616942684956E-2</v>
      </c>
      <c r="AD88" s="132">
        <v>4.9068350072135882E-3</v>
      </c>
      <c r="AE88" s="132">
        <v>0</v>
      </c>
      <c r="AF88" s="132">
        <v>9.7356267167558226E-5</v>
      </c>
      <c r="AG88" s="132">
        <v>4.0107221838997668E-6</v>
      </c>
      <c r="AH88" s="132">
        <v>9.6071859158325141E-5</v>
      </c>
      <c r="AI88" s="132">
        <v>3.1828432695580007E-2</v>
      </c>
      <c r="AJ88" s="132">
        <v>1.4562446297739415E-4</v>
      </c>
      <c r="AK88" s="132">
        <v>0</v>
      </c>
      <c r="AL88" s="133">
        <v>1.6342167534066435E-3</v>
      </c>
    </row>
    <row r="89" spans="1:38">
      <c r="A89" s="65">
        <v>15</v>
      </c>
      <c r="B89" s="25" t="s">
        <v>5</v>
      </c>
      <c r="C89" s="128">
        <v>3.0141829575711563E-3</v>
      </c>
      <c r="D89" s="129">
        <v>6.2826421703876759E-5</v>
      </c>
      <c r="E89" s="129">
        <v>1.5370389120117682E-5</v>
      </c>
      <c r="F89" s="129">
        <v>9.7448133795586794E-3</v>
      </c>
      <c r="G89" s="129">
        <v>1.2059814425611057E-3</v>
      </c>
      <c r="H89" s="129">
        <v>0.23196249466842481</v>
      </c>
      <c r="I89" s="129">
        <v>8.2502691283352827E-3</v>
      </c>
      <c r="J89" s="129">
        <v>7.7312268268782805E-2</v>
      </c>
      <c r="K89" s="129">
        <v>1.0749677461457621E-2</v>
      </c>
      <c r="L89" s="129">
        <v>7.8416001491176193E-4</v>
      </c>
      <c r="M89" s="129">
        <v>2.607350335877488E-4</v>
      </c>
      <c r="N89" s="129">
        <v>1.6502428108333534E-4</v>
      </c>
      <c r="O89" s="129">
        <v>1.9123973445376271E-3</v>
      </c>
      <c r="P89" s="129">
        <v>5.7282359178685257E-4</v>
      </c>
      <c r="Q89" s="129">
        <v>2.8932490698669575E-4</v>
      </c>
      <c r="R89" s="129">
        <v>1.8017640736294759E-4</v>
      </c>
      <c r="S89" s="129">
        <v>5.4742593303886535E-5</v>
      </c>
      <c r="T89" s="129">
        <v>6.4289740300580746E-4</v>
      </c>
      <c r="U89" s="129">
        <v>2.5144294745106436E-2</v>
      </c>
      <c r="V89" s="129">
        <v>1.3055203109824638E-4</v>
      </c>
      <c r="W89" s="129">
        <v>1.2727622913224775E-2</v>
      </c>
      <c r="X89" s="129">
        <v>0</v>
      </c>
      <c r="Y89" s="129">
        <v>2.742820576082931E-5</v>
      </c>
      <c r="Z89" s="129">
        <v>4.6142639056617266E-2</v>
      </c>
      <c r="AA89" s="129">
        <v>4.6260143731896306E-3</v>
      </c>
      <c r="AB89" s="129">
        <v>1.8891372373667975E-5</v>
      </c>
      <c r="AC89" s="129">
        <v>1.7842603595598916E-2</v>
      </c>
      <c r="AD89" s="129">
        <v>4.9153870539120383E-3</v>
      </c>
      <c r="AE89" s="129">
        <v>0</v>
      </c>
      <c r="AF89" s="129">
        <v>2.5722369745726463E-5</v>
      </c>
      <c r="AG89" s="129">
        <v>2.0209713293398477E-6</v>
      </c>
      <c r="AH89" s="129">
        <v>4.2840003808143806E-5</v>
      </c>
      <c r="AI89" s="129">
        <v>2.5190555291139363E-2</v>
      </c>
      <c r="AJ89" s="129">
        <v>8.4667920214422736E-5</v>
      </c>
      <c r="AK89" s="129">
        <v>0</v>
      </c>
      <c r="AL89" s="130">
        <v>1.0746774111414744E-3</v>
      </c>
    </row>
    <row r="90" spans="1:38">
      <c r="A90" s="65">
        <v>16</v>
      </c>
      <c r="B90" s="25" t="s">
        <v>6</v>
      </c>
      <c r="C90" s="128">
        <v>1.3761833647679635E-4</v>
      </c>
      <c r="D90" s="129">
        <v>5.5069074643939953E-2</v>
      </c>
      <c r="E90" s="129">
        <v>3.6234697894969759E-5</v>
      </c>
      <c r="F90" s="129">
        <v>2.1087897100754642E-2</v>
      </c>
      <c r="G90" s="129">
        <v>3.0050548211427554E-3</v>
      </c>
      <c r="H90" s="129">
        <v>5.651757508722959E-3</v>
      </c>
      <c r="I90" s="129">
        <v>0.2032387281519378</v>
      </c>
      <c r="J90" s="129">
        <v>1.8960362199870837E-2</v>
      </c>
      <c r="K90" s="129">
        <v>9.3111459493141965E-3</v>
      </c>
      <c r="L90" s="129">
        <v>2.0205375148598754E-3</v>
      </c>
      <c r="M90" s="129">
        <v>2.5351608546093597E-3</v>
      </c>
      <c r="N90" s="129">
        <v>1.6506570779175223E-3</v>
      </c>
      <c r="O90" s="129">
        <v>9.3460995601607789E-3</v>
      </c>
      <c r="P90" s="129">
        <v>2.4337041268210585E-3</v>
      </c>
      <c r="Q90" s="129">
        <v>2.7163507745009608E-4</v>
      </c>
      <c r="R90" s="129">
        <v>3.6284745173754919E-4</v>
      </c>
      <c r="S90" s="129">
        <v>7.1122693789910994E-5</v>
      </c>
      <c r="T90" s="129">
        <v>7.1858932896095022E-4</v>
      </c>
      <c r="U90" s="129">
        <v>3.4116267602031403E-2</v>
      </c>
      <c r="V90" s="129">
        <v>2.4212057080645906E-4</v>
      </c>
      <c r="W90" s="129">
        <v>2.7191066000429687E-2</v>
      </c>
      <c r="X90" s="129">
        <v>0</v>
      </c>
      <c r="Y90" s="129">
        <v>1.3439533813628491E-4</v>
      </c>
      <c r="Z90" s="129">
        <v>4.7296339217129682E-2</v>
      </c>
      <c r="AA90" s="129">
        <v>3.6188814719523184E-3</v>
      </c>
      <c r="AB90" s="129">
        <v>1.6551015423196369E-5</v>
      </c>
      <c r="AC90" s="129">
        <v>3.4116644032759748E-2</v>
      </c>
      <c r="AD90" s="129">
        <v>4.8621922307123559E-3</v>
      </c>
      <c r="AE90" s="129">
        <v>0</v>
      </c>
      <c r="AF90" s="129">
        <v>7.3492611274474269E-5</v>
      </c>
      <c r="AG90" s="129">
        <v>3.2264514304140155E-6</v>
      </c>
      <c r="AH90" s="129">
        <v>8.4839540219433551E-5</v>
      </c>
      <c r="AI90" s="129">
        <v>2.150382153232239E-2</v>
      </c>
      <c r="AJ90" s="129">
        <v>9.1281139535177652E-5</v>
      </c>
      <c r="AK90" s="129">
        <v>0</v>
      </c>
      <c r="AL90" s="130">
        <v>1.1587729528966483E-3</v>
      </c>
    </row>
    <row r="91" spans="1:38">
      <c r="A91" s="65">
        <v>20</v>
      </c>
      <c r="B91" s="25" t="s">
        <v>7</v>
      </c>
      <c r="C91" s="128">
        <v>1.2410567869877329E-4</v>
      </c>
      <c r="D91" s="129">
        <v>4.2541349750213706E-5</v>
      </c>
      <c r="E91" s="129">
        <v>1.5656915465085686E-5</v>
      </c>
      <c r="F91" s="129">
        <v>6.9849291855674719E-2</v>
      </c>
      <c r="G91" s="129">
        <v>9.1597679804850444E-4</v>
      </c>
      <c r="H91" s="129">
        <v>5.9590314900564946E-4</v>
      </c>
      <c r="I91" s="129">
        <v>4.4275790489295011E-3</v>
      </c>
      <c r="J91" s="129">
        <v>0.32090490993837462</v>
      </c>
      <c r="K91" s="129">
        <v>0.19395283803912489</v>
      </c>
      <c r="L91" s="129">
        <v>1.64993538907005E-3</v>
      </c>
      <c r="M91" s="129">
        <v>1.4117302740515971E-4</v>
      </c>
      <c r="N91" s="129">
        <v>1.8380818819710794E-3</v>
      </c>
      <c r="O91" s="129">
        <v>2.6119883395001554E-3</v>
      </c>
      <c r="P91" s="129">
        <v>4.3449528099945365E-4</v>
      </c>
      <c r="Q91" s="129">
        <v>2.0368048192490428E-4</v>
      </c>
      <c r="R91" s="129">
        <v>1.4410303469760449E-4</v>
      </c>
      <c r="S91" s="129">
        <v>5.2645446378767277E-5</v>
      </c>
      <c r="T91" s="129">
        <v>5.134112798240775E-4</v>
      </c>
      <c r="U91" s="129">
        <v>7.3665309511568456E-3</v>
      </c>
      <c r="V91" s="129">
        <v>1.7166399757736171E-4</v>
      </c>
      <c r="W91" s="129">
        <v>1.3866745747023092E-2</v>
      </c>
      <c r="X91" s="129">
        <v>0</v>
      </c>
      <c r="Y91" s="129">
        <v>9.4371783825296263E-5</v>
      </c>
      <c r="Z91" s="129">
        <v>1.5775275465778036E-2</v>
      </c>
      <c r="AA91" s="129">
        <v>2.8881345625725416E-3</v>
      </c>
      <c r="AB91" s="129">
        <v>1.2991228570150914E-5</v>
      </c>
      <c r="AC91" s="129">
        <v>1.6681780711262577E-2</v>
      </c>
      <c r="AD91" s="129">
        <v>4.1842502443289881E-3</v>
      </c>
      <c r="AE91" s="129">
        <v>0</v>
      </c>
      <c r="AF91" s="129">
        <v>1.3699763167586982E-4</v>
      </c>
      <c r="AG91" s="129">
        <v>1.7543454487627519E-6</v>
      </c>
      <c r="AH91" s="129">
        <v>6.3876358672918212E-5</v>
      </c>
      <c r="AI91" s="129">
        <v>1.9044823291572574E-2</v>
      </c>
      <c r="AJ91" s="129">
        <v>6.6667067706160872E-5</v>
      </c>
      <c r="AK91" s="129">
        <v>0</v>
      </c>
      <c r="AL91" s="130">
        <v>5.7303922563906571E-4</v>
      </c>
    </row>
    <row r="92" spans="1:38">
      <c r="A92" s="65">
        <v>21</v>
      </c>
      <c r="B92" s="25" t="s">
        <v>8</v>
      </c>
      <c r="C92" s="128">
        <v>1.6358116977103723E-6</v>
      </c>
      <c r="D92" s="129">
        <v>1.7860334901507914E-6</v>
      </c>
      <c r="E92" s="129">
        <v>2.9829274487121405E-7</v>
      </c>
      <c r="F92" s="129">
        <v>0.62103644894963894</v>
      </c>
      <c r="G92" s="129">
        <v>8.9027575404750062E-6</v>
      </c>
      <c r="H92" s="129">
        <v>1.1915277520531212E-4</v>
      </c>
      <c r="I92" s="129">
        <v>2.2268088494628089E-4</v>
      </c>
      <c r="J92" s="129">
        <v>7.1417208564798188E-4</v>
      </c>
      <c r="K92" s="129">
        <v>3.9597646572826946E-2</v>
      </c>
      <c r="L92" s="129">
        <v>7.5243470233990429E-5</v>
      </c>
      <c r="M92" s="129">
        <v>3.02153410470071E-5</v>
      </c>
      <c r="N92" s="129">
        <v>3.2171928361949605E-5</v>
      </c>
      <c r="O92" s="129">
        <v>5.5483620751197111E-4</v>
      </c>
      <c r="P92" s="129">
        <v>1.1433829293021835E-4</v>
      </c>
      <c r="Q92" s="129">
        <v>4.4679812396990727E-5</v>
      </c>
      <c r="R92" s="129">
        <v>3.5890816292537386E-5</v>
      </c>
      <c r="S92" s="129">
        <v>1.1885691447923658E-5</v>
      </c>
      <c r="T92" s="129">
        <v>1.9775389989908375E-4</v>
      </c>
      <c r="U92" s="129">
        <v>2.8077500108649265E-3</v>
      </c>
      <c r="V92" s="129">
        <v>2.6919792547422009E-5</v>
      </c>
      <c r="W92" s="129">
        <v>3.4183352771456946E-3</v>
      </c>
      <c r="X92" s="129">
        <v>0</v>
      </c>
      <c r="Y92" s="129">
        <v>5.8044776408136135E-6</v>
      </c>
      <c r="Z92" s="129">
        <v>6.6064271524214381E-3</v>
      </c>
      <c r="AA92" s="129">
        <v>1.1478898913043522E-3</v>
      </c>
      <c r="AB92" s="129">
        <v>3.4045473786699343E-6</v>
      </c>
      <c r="AC92" s="129">
        <v>1.3157556290415958E-2</v>
      </c>
      <c r="AD92" s="129">
        <v>7.3086140750032566E-4</v>
      </c>
      <c r="AE92" s="129">
        <v>0</v>
      </c>
      <c r="AF92" s="129">
        <v>7.5579030860519702E-6</v>
      </c>
      <c r="AG92" s="129">
        <v>1.0851823727101766E-6</v>
      </c>
      <c r="AH92" s="129">
        <v>1.2069969893741078E-5</v>
      </c>
      <c r="AI92" s="129">
        <v>4.2068872014134791E-3</v>
      </c>
      <c r="AJ92" s="129">
        <v>1.866308626630336E-5</v>
      </c>
      <c r="AK92" s="129">
        <v>0</v>
      </c>
      <c r="AL92" s="130">
        <v>1.0015697537057969E-4</v>
      </c>
    </row>
    <row r="93" spans="1:38">
      <c r="A93" s="66">
        <v>25</v>
      </c>
      <c r="B93" s="26" t="s">
        <v>9</v>
      </c>
      <c r="C93" s="131">
        <v>2.2637602790549148E-5</v>
      </c>
      <c r="D93" s="132">
        <v>1.4690968941408477E-4</v>
      </c>
      <c r="E93" s="132">
        <v>6.476365915843298E-6</v>
      </c>
      <c r="F93" s="132">
        <v>0.15591177604453191</v>
      </c>
      <c r="G93" s="132">
        <v>4.7021628740574712E-4</v>
      </c>
      <c r="H93" s="132">
        <v>2.0783937250861131E-3</v>
      </c>
      <c r="I93" s="132">
        <v>1.9572420472085697E-2</v>
      </c>
      <c r="J93" s="132">
        <v>1.180318439958046E-2</v>
      </c>
      <c r="K93" s="132">
        <v>2.1699808871754437E-2</v>
      </c>
      <c r="L93" s="132">
        <v>3.3245778089242756E-2</v>
      </c>
      <c r="M93" s="132">
        <v>2.904593645373483E-3</v>
      </c>
      <c r="N93" s="132">
        <v>8.5594361823156089E-3</v>
      </c>
      <c r="O93" s="132">
        <v>6.7624825358631865E-3</v>
      </c>
      <c r="P93" s="132">
        <v>4.8353861458410499E-3</v>
      </c>
      <c r="Q93" s="132">
        <v>3.9674727544178269E-4</v>
      </c>
      <c r="R93" s="132">
        <v>3.194054873336805E-4</v>
      </c>
      <c r="S93" s="132">
        <v>7.9130996017350298E-5</v>
      </c>
      <c r="T93" s="132">
        <v>9.7754219650343622E-4</v>
      </c>
      <c r="U93" s="132">
        <v>1.5607355172569861E-2</v>
      </c>
      <c r="V93" s="132">
        <v>3.5104803190909789E-4</v>
      </c>
      <c r="W93" s="132">
        <v>3.9113604590463889E-2</v>
      </c>
      <c r="X93" s="132">
        <v>0</v>
      </c>
      <c r="Y93" s="132">
        <v>1.3191524959469116E-4</v>
      </c>
      <c r="Z93" s="132">
        <v>2.0103012136055112E-2</v>
      </c>
      <c r="AA93" s="132">
        <v>3.7357189626937145E-3</v>
      </c>
      <c r="AB93" s="132">
        <v>1.7063805425358199E-5</v>
      </c>
      <c r="AC93" s="132">
        <v>4.0760472125439311E-2</v>
      </c>
      <c r="AD93" s="132">
        <v>5.3803889793175696E-3</v>
      </c>
      <c r="AE93" s="132">
        <v>0</v>
      </c>
      <c r="AF93" s="132">
        <v>2.6142806224141544E-4</v>
      </c>
      <c r="AG93" s="132">
        <v>3.8247389115368573E-6</v>
      </c>
      <c r="AH93" s="132">
        <v>7.6848365850357191E-5</v>
      </c>
      <c r="AI93" s="132">
        <v>3.1963957318211153E-2</v>
      </c>
      <c r="AJ93" s="132">
        <v>9.1293068691239513E-5</v>
      </c>
      <c r="AK93" s="132">
        <v>0</v>
      </c>
      <c r="AL93" s="133">
        <v>1.5037724015019365E-3</v>
      </c>
    </row>
    <row r="94" spans="1:38">
      <c r="A94" s="65">
        <v>26</v>
      </c>
      <c r="B94" s="25" t="s">
        <v>10</v>
      </c>
      <c r="C94" s="128">
        <v>8.3539376923891944E-6</v>
      </c>
      <c r="D94" s="129">
        <v>7.8794420684541749E-6</v>
      </c>
      <c r="E94" s="129">
        <v>1.2531522246676613E-6</v>
      </c>
      <c r="F94" s="129">
        <v>0.19813966676963274</v>
      </c>
      <c r="G94" s="129">
        <v>2.8025746939550623E-5</v>
      </c>
      <c r="H94" s="129">
        <v>5.0789956321812288E-4</v>
      </c>
      <c r="I94" s="129">
        <v>1.0114935055851866E-3</v>
      </c>
      <c r="J94" s="129">
        <v>3.9891766232090682E-3</v>
      </c>
      <c r="K94" s="129">
        <v>4.8996584057061372E-2</v>
      </c>
      <c r="L94" s="129">
        <v>3.393495541630214E-3</v>
      </c>
      <c r="M94" s="129">
        <v>0.19129712542884009</v>
      </c>
      <c r="N94" s="129">
        <v>2.4086036340534005E-3</v>
      </c>
      <c r="O94" s="129">
        <v>6.3456119339881255E-4</v>
      </c>
      <c r="P94" s="129">
        <v>3.1130745848950372E-4</v>
      </c>
      <c r="Q94" s="129">
        <v>1.2127635152112838E-4</v>
      </c>
      <c r="R94" s="129">
        <v>1.1694714375302284E-4</v>
      </c>
      <c r="S94" s="129">
        <v>3.0803244777125425E-5</v>
      </c>
      <c r="T94" s="129">
        <v>3.6311540992538336E-4</v>
      </c>
      <c r="U94" s="129">
        <v>1.4701745609079287E-2</v>
      </c>
      <c r="V94" s="129">
        <v>2.8992971045807992E-4</v>
      </c>
      <c r="W94" s="129">
        <v>1.7653425961941825E-2</v>
      </c>
      <c r="X94" s="129">
        <v>0</v>
      </c>
      <c r="Y94" s="129">
        <v>3.5398926201510529E-5</v>
      </c>
      <c r="Z94" s="129">
        <v>9.9976776296216447E-3</v>
      </c>
      <c r="AA94" s="129">
        <v>2.125483468520289E-3</v>
      </c>
      <c r="AB94" s="129">
        <v>9.309450973062142E-6</v>
      </c>
      <c r="AC94" s="129">
        <v>1.7201253461125696E-2</v>
      </c>
      <c r="AD94" s="129">
        <v>2.6237293130199936E-3</v>
      </c>
      <c r="AE94" s="129">
        <v>0</v>
      </c>
      <c r="AF94" s="129">
        <v>2.6044752640647292E-5</v>
      </c>
      <c r="AG94" s="129">
        <v>1.7923190050242713E-6</v>
      </c>
      <c r="AH94" s="129">
        <v>9.3921810003556956E-5</v>
      </c>
      <c r="AI94" s="129">
        <v>1.0836292205385222E-2</v>
      </c>
      <c r="AJ94" s="129">
        <v>7.1014072728089469E-5</v>
      </c>
      <c r="AK94" s="129">
        <v>0</v>
      </c>
      <c r="AL94" s="130">
        <v>8.3973392568757548E-4</v>
      </c>
    </row>
    <row r="95" spans="1:38">
      <c r="A95" s="65">
        <v>27</v>
      </c>
      <c r="B95" s="25" t="s">
        <v>11</v>
      </c>
      <c r="C95" s="128">
        <v>7.9048260669616361E-6</v>
      </c>
      <c r="D95" s="129">
        <v>8.2583658518487798E-6</v>
      </c>
      <c r="E95" s="129">
        <v>1.2229772222346816E-6</v>
      </c>
      <c r="F95" s="129">
        <v>0.52800346832700595</v>
      </c>
      <c r="G95" s="129">
        <v>2.3706513728802499E-5</v>
      </c>
      <c r="H95" s="129">
        <v>3.6187569087458969E-4</v>
      </c>
      <c r="I95" s="129">
        <v>1.0685338055510154E-3</v>
      </c>
      <c r="J95" s="129">
        <v>2.8332531008092828E-3</v>
      </c>
      <c r="K95" s="129">
        <v>4.8610911366925216E-3</v>
      </c>
      <c r="L95" s="129">
        <v>6.1663263282588901E-4</v>
      </c>
      <c r="M95" s="129">
        <v>1.7291622301123788E-4</v>
      </c>
      <c r="N95" s="129">
        <v>6.6737214339146381E-2</v>
      </c>
      <c r="O95" s="129">
        <v>5.9351379959582526E-4</v>
      </c>
      <c r="P95" s="129">
        <v>2.2256301363207488E-4</v>
      </c>
      <c r="Q95" s="129">
        <v>1.3405824622062499E-4</v>
      </c>
      <c r="R95" s="129">
        <v>9.1933305443295862E-5</v>
      </c>
      <c r="S95" s="129">
        <v>2.4253264354578039E-5</v>
      </c>
      <c r="T95" s="129">
        <v>4.0767819392720548E-4</v>
      </c>
      <c r="U95" s="129">
        <v>1.6526036293736189E-2</v>
      </c>
      <c r="V95" s="129">
        <v>1.6456185438301383E-4</v>
      </c>
      <c r="W95" s="129">
        <v>1.5264563898787458E-2</v>
      </c>
      <c r="X95" s="129">
        <v>0</v>
      </c>
      <c r="Y95" s="129">
        <v>1.824148693880689E-5</v>
      </c>
      <c r="Z95" s="129">
        <v>9.345342847333073E-3</v>
      </c>
      <c r="AA95" s="129">
        <v>2.0882140514155009E-3</v>
      </c>
      <c r="AB95" s="129">
        <v>5.7898905151759294E-6</v>
      </c>
      <c r="AC95" s="129">
        <v>2.7602862477069057E-2</v>
      </c>
      <c r="AD95" s="129">
        <v>1.9789166794655115E-3</v>
      </c>
      <c r="AE95" s="129">
        <v>0</v>
      </c>
      <c r="AF95" s="129">
        <v>1.4054564501016299E-5</v>
      </c>
      <c r="AG95" s="129">
        <v>2.4684218751095351E-6</v>
      </c>
      <c r="AH95" s="129">
        <v>2.4926857678229529E-5</v>
      </c>
      <c r="AI95" s="129">
        <v>8.3089328661163104E-3</v>
      </c>
      <c r="AJ95" s="129">
        <v>4.5380259111872254E-5</v>
      </c>
      <c r="AK95" s="129">
        <v>0</v>
      </c>
      <c r="AL95" s="130">
        <v>8.8472582182286936E-4</v>
      </c>
    </row>
    <row r="96" spans="1:38">
      <c r="A96" s="65">
        <v>28</v>
      </c>
      <c r="B96" s="25" t="s">
        <v>12</v>
      </c>
      <c r="C96" s="128">
        <v>8.4158422141006978E-6</v>
      </c>
      <c r="D96" s="129">
        <v>2.3621397331162044E-5</v>
      </c>
      <c r="E96" s="129">
        <v>1.1325652824916446E-6</v>
      </c>
      <c r="F96" s="129">
        <v>5.1955130922343142E-2</v>
      </c>
      <c r="G96" s="129">
        <v>3.7740012875865407E-5</v>
      </c>
      <c r="H96" s="129">
        <v>1.4434945246396143E-3</v>
      </c>
      <c r="I96" s="129">
        <v>3.1183378975852762E-3</v>
      </c>
      <c r="J96" s="129">
        <v>8.7690090865149232E-3</v>
      </c>
      <c r="K96" s="129">
        <v>1.4348004436523544E-2</v>
      </c>
      <c r="L96" s="129">
        <v>2.804049089958707E-3</v>
      </c>
      <c r="M96" s="129">
        <v>9.7863890370567141E-2</v>
      </c>
      <c r="N96" s="129">
        <v>4.4025145257274766E-2</v>
      </c>
      <c r="O96" s="129">
        <v>4.4550244124719113E-2</v>
      </c>
      <c r="P96" s="129">
        <v>2.7438022021891266E-3</v>
      </c>
      <c r="Q96" s="129">
        <v>1.2894901462007461E-3</v>
      </c>
      <c r="R96" s="129">
        <v>6.7006124018166905E-4</v>
      </c>
      <c r="S96" s="129">
        <v>1.0705566194517357E-4</v>
      </c>
      <c r="T96" s="129">
        <v>6.3949871124993455E-4</v>
      </c>
      <c r="U96" s="129">
        <v>8.9205361702116587E-3</v>
      </c>
      <c r="V96" s="129">
        <v>2.5077971854179585E-4</v>
      </c>
      <c r="W96" s="129">
        <v>1.3133045466113052E-2</v>
      </c>
      <c r="X96" s="129">
        <v>0</v>
      </c>
      <c r="Y96" s="129">
        <v>2.4540691673151268E-5</v>
      </c>
      <c r="Z96" s="129">
        <v>3.0730431232836385E-2</v>
      </c>
      <c r="AA96" s="129">
        <v>4.2729475883906886E-3</v>
      </c>
      <c r="AB96" s="129">
        <v>2.6416369458889341E-5</v>
      </c>
      <c r="AC96" s="129">
        <v>2.4853925599074719E-2</v>
      </c>
      <c r="AD96" s="129">
        <v>4.7541366114459051E-3</v>
      </c>
      <c r="AE96" s="129">
        <v>0</v>
      </c>
      <c r="AF96" s="129">
        <v>2.0291375330951924E-4</v>
      </c>
      <c r="AG96" s="129">
        <v>2.551496221468747E-6</v>
      </c>
      <c r="AH96" s="129">
        <v>8.161918765471286E-5</v>
      </c>
      <c r="AI96" s="129">
        <v>2.1678352209699717E-2</v>
      </c>
      <c r="AJ96" s="129">
        <v>7.2983796829447344E-5</v>
      </c>
      <c r="AK96" s="129">
        <v>0</v>
      </c>
      <c r="AL96" s="130">
        <v>1.3147444222620071E-3</v>
      </c>
    </row>
    <row r="97" spans="1:38">
      <c r="A97" s="65">
        <v>29</v>
      </c>
      <c r="B97" s="25" t="s">
        <v>13</v>
      </c>
      <c r="C97" s="128">
        <v>1.4352096504737419E-5</v>
      </c>
      <c r="D97" s="129">
        <v>3.4710619066502879E-5</v>
      </c>
      <c r="E97" s="129">
        <v>2.8727617641337597E-6</v>
      </c>
      <c r="F97" s="129">
        <v>1.5472754776621954E-2</v>
      </c>
      <c r="G97" s="129">
        <v>5.5655758461280118E-5</v>
      </c>
      <c r="H97" s="129">
        <v>1.4758143704278314E-3</v>
      </c>
      <c r="I97" s="129">
        <v>4.5712784702066763E-3</v>
      </c>
      <c r="J97" s="129">
        <v>1.0699860157335882E-2</v>
      </c>
      <c r="K97" s="129">
        <v>5.1412851699067542E-3</v>
      </c>
      <c r="L97" s="129">
        <v>6.8032048294818237E-3</v>
      </c>
      <c r="M97" s="129">
        <v>1.9170050469047187E-2</v>
      </c>
      <c r="N97" s="129">
        <v>1.9620059558958951E-2</v>
      </c>
      <c r="O97" s="129">
        <v>1.6488114377736736E-2</v>
      </c>
      <c r="P97" s="129">
        <v>0.16802699909654292</v>
      </c>
      <c r="Q97" s="129">
        <v>7.5177933312973622E-2</v>
      </c>
      <c r="R97" s="129">
        <v>1.958980841039569E-2</v>
      </c>
      <c r="S97" s="129">
        <v>7.6894127890609026E-4</v>
      </c>
      <c r="T97" s="129">
        <v>7.0330010266994743E-4</v>
      </c>
      <c r="U97" s="129">
        <v>3.8356945194213232E-2</v>
      </c>
      <c r="V97" s="129">
        <v>9.096757402819596E-5</v>
      </c>
      <c r="W97" s="129">
        <v>7.7100322929620707E-3</v>
      </c>
      <c r="X97" s="129">
        <v>0</v>
      </c>
      <c r="Y97" s="129">
        <v>2.1990918189752547E-5</v>
      </c>
      <c r="Z97" s="129">
        <v>3.2618825604484702E-2</v>
      </c>
      <c r="AA97" s="129">
        <v>2.3346224012993047E-3</v>
      </c>
      <c r="AB97" s="129">
        <v>1.6952847889702994E-5</v>
      </c>
      <c r="AC97" s="129">
        <v>1.9747762790322775E-2</v>
      </c>
      <c r="AD97" s="129">
        <v>4.8419630549679559E-3</v>
      </c>
      <c r="AE97" s="129">
        <v>0</v>
      </c>
      <c r="AF97" s="129">
        <v>1.5835981995940293E-4</v>
      </c>
      <c r="AG97" s="129">
        <v>2.1409248408004669E-6</v>
      </c>
      <c r="AH97" s="129">
        <v>9.7856613132822379E-5</v>
      </c>
      <c r="AI97" s="129">
        <v>2.7057044623135414E-2</v>
      </c>
      <c r="AJ97" s="129">
        <v>1.4478807751111913E-4</v>
      </c>
      <c r="AK97" s="129">
        <v>0</v>
      </c>
      <c r="AL97" s="130">
        <v>1.3654092402653431E-3</v>
      </c>
    </row>
    <row r="98" spans="1:38">
      <c r="A98" s="66">
        <v>32</v>
      </c>
      <c r="B98" s="26" t="s">
        <v>16</v>
      </c>
      <c r="C98" s="131">
        <v>1.3914596575144243E-5</v>
      </c>
      <c r="D98" s="132">
        <v>3.4972822844558322E-5</v>
      </c>
      <c r="E98" s="132">
        <v>2.5351504357858219E-6</v>
      </c>
      <c r="F98" s="132">
        <v>1.5381555795995294E-2</v>
      </c>
      <c r="G98" s="132">
        <v>5.0578801021448786E-5</v>
      </c>
      <c r="H98" s="132">
        <v>5.5955188780709543E-3</v>
      </c>
      <c r="I98" s="132">
        <v>4.6125655189838671E-3</v>
      </c>
      <c r="J98" s="132">
        <v>1.4018497097582546E-2</v>
      </c>
      <c r="K98" s="132">
        <v>4.7492377765904073E-3</v>
      </c>
      <c r="L98" s="132">
        <v>1.3732435754837237E-2</v>
      </c>
      <c r="M98" s="132">
        <v>8.1145768930323831E-4</v>
      </c>
      <c r="N98" s="132">
        <v>3.2958622753769998E-2</v>
      </c>
      <c r="O98" s="132">
        <v>1.094778104424449E-2</v>
      </c>
      <c r="P98" s="132">
        <v>6.2687057468322161E-3</v>
      </c>
      <c r="Q98" s="132">
        <v>0.22286505304882526</v>
      </c>
      <c r="R98" s="132">
        <v>1.9943731352200997E-2</v>
      </c>
      <c r="S98" s="132">
        <v>1.7772862935627127E-4</v>
      </c>
      <c r="T98" s="132">
        <v>7.8792862968387711E-4</v>
      </c>
      <c r="U98" s="132">
        <v>3.0703157678549788E-2</v>
      </c>
      <c r="V98" s="132">
        <v>1.0697083776329195E-4</v>
      </c>
      <c r="W98" s="132">
        <v>1.6115716635921085E-2</v>
      </c>
      <c r="X98" s="132">
        <v>0</v>
      </c>
      <c r="Y98" s="132">
        <v>5.2950259034644611E-5</v>
      </c>
      <c r="Z98" s="132">
        <v>2.7151612722790385E-2</v>
      </c>
      <c r="AA98" s="132">
        <v>1.9983972214651755E-3</v>
      </c>
      <c r="AB98" s="132">
        <v>1.0972236008890212E-5</v>
      </c>
      <c r="AC98" s="132">
        <v>1.5852714732034034E-2</v>
      </c>
      <c r="AD98" s="132">
        <v>6.1024793022060051E-3</v>
      </c>
      <c r="AE98" s="132">
        <v>0</v>
      </c>
      <c r="AF98" s="132">
        <v>3.4641998001012908E-4</v>
      </c>
      <c r="AG98" s="132">
        <v>1.5866758108783051E-6</v>
      </c>
      <c r="AH98" s="132">
        <v>5.6433438229729889E-5</v>
      </c>
      <c r="AI98" s="132">
        <v>3.3943401038576196E-2</v>
      </c>
      <c r="AJ98" s="132">
        <v>1.7221709431607679E-4</v>
      </c>
      <c r="AK98" s="132">
        <v>0</v>
      </c>
      <c r="AL98" s="133">
        <v>2.5567878265903775E-4</v>
      </c>
    </row>
    <row r="99" spans="1:38">
      <c r="A99" s="65">
        <v>33</v>
      </c>
      <c r="B99" s="25" t="s">
        <v>14</v>
      </c>
      <c r="C99" s="128">
        <v>1.566272485152371E-5</v>
      </c>
      <c r="D99" s="129">
        <v>5.4206016429602195E-5</v>
      </c>
      <c r="E99" s="129">
        <v>3.0458280777959262E-6</v>
      </c>
      <c r="F99" s="129">
        <v>1.5405968793549706E-2</v>
      </c>
      <c r="G99" s="129">
        <v>4.6495793546535877E-5</v>
      </c>
      <c r="H99" s="129">
        <v>2.2363720044474272E-3</v>
      </c>
      <c r="I99" s="129">
        <v>7.177059099767214E-3</v>
      </c>
      <c r="J99" s="129">
        <v>8.8242650180848283E-3</v>
      </c>
      <c r="K99" s="129">
        <v>4.4373782281099984E-3</v>
      </c>
      <c r="L99" s="129">
        <v>3.719188219574945E-3</v>
      </c>
      <c r="M99" s="129">
        <v>1.6533550314960951E-2</v>
      </c>
      <c r="N99" s="129">
        <v>3.8190307032708259E-2</v>
      </c>
      <c r="O99" s="129">
        <v>2.3456617948231364E-2</v>
      </c>
      <c r="P99" s="129">
        <v>1.1076126028233085E-2</v>
      </c>
      <c r="Q99" s="129">
        <v>0.12232804762905883</v>
      </c>
      <c r="R99" s="129">
        <v>0.12185374624186998</v>
      </c>
      <c r="S99" s="129">
        <v>8.8216511671646307E-5</v>
      </c>
      <c r="T99" s="129">
        <v>7.1264492475504816E-4</v>
      </c>
      <c r="U99" s="129">
        <v>4.7883146710530199E-2</v>
      </c>
      <c r="V99" s="129">
        <v>1.1187507439745022E-4</v>
      </c>
      <c r="W99" s="129">
        <v>5.4569296405903283E-3</v>
      </c>
      <c r="X99" s="129">
        <v>0</v>
      </c>
      <c r="Y99" s="129">
        <v>2.6713379644289987E-5</v>
      </c>
      <c r="Z99" s="129">
        <v>3.3044152495966886E-2</v>
      </c>
      <c r="AA99" s="129">
        <v>1.8407892935156881E-3</v>
      </c>
      <c r="AB99" s="129">
        <v>1.2900694465431093E-5</v>
      </c>
      <c r="AC99" s="129">
        <v>1.6556975657914794E-2</v>
      </c>
      <c r="AD99" s="129">
        <v>8.860058825220167E-3</v>
      </c>
      <c r="AE99" s="129">
        <v>0</v>
      </c>
      <c r="AF99" s="129">
        <v>2.9446112506496802E-4</v>
      </c>
      <c r="AG99" s="129">
        <v>1.9244704210099866E-6</v>
      </c>
      <c r="AH99" s="129">
        <v>4.4829422578387939E-5</v>
      </c>
      <c r="AI99" s="129">
        <v>2.949349808289025E-2</v>
      </c>
      <c r="AJ99" s="129">
        <v>7.718524554925904E-5</v>
      </c>
      <c r="AK99" s="129">
        <v>0</v>
      </c>
      <c r="AL99" s="130">
        <v>9.6532652572821451E-4</v>
      </c>
    </row>
    <row r="100" spans="1:38">
      <c r="A100" s="65">
        <v>34</v>
      </c>
      <c r="B100" s="25" t="s">
        <v>15</v>
      </c>
      <c r="C100" s="128">
        <v>1.2808935228426998E-5</v>
      </c>
      <c r="D100" s="129">
        <v>4.1816925464090251E-5</v>
      </c>
      <c r="E100" s="129">
        <v>2.813329453331437E-6</v>
      </c>
      <c r="F100" s="129">
        <v>1.1522421641888003E-2</v>
      </c>
      <c r="G100" s="129">
        <v>4.577376466161318E-5</v>
      </c>
      <c r="H100" s="129">
        <v>1.3594288284949133E-3</v>
      </c>
      <c r="I100" s="129">
        <v>5.5238085656593048E-3</v>
      </c>
      <c r="J100" s="129">
        <v>1.3759027738020107E-2</v>
      </c>
      <c r="K100" s="129">
        <v>3.1997142892244705E-3</v>
      </c>
      <c r="L100" s="129">
        <v>3.5966083555487322E-3</v>
      </c>
      <c r="M100" s="129">
        <v>8.234193724991368E-3</v>
      </c>
      <c r="N100" s="129">
        <v>3.8540064258571947E-2</v>
      </c>
      <c r="O100" s="129">
        <v>2.0160945322980045E-2</v>
      </c>
      <c r="P100" s="129">
        <v>9.9019756764055396E-3</v>
      </c>
      <c r="Q100" s="129">
        <v>0.25305423603893151</v>
      </c>
      <c r="R100" s="129">
        <v>1.9508518106501907E-2</v>
      </c>
      <c r="S100" s="129">
        <v>3.0383650403944498E-2</v>
      </c>
      <c r="T100" s="129">
        <v>4.5473211501241778E-4</v>
      </c>
      <c r="U100" s="129">
        <v>3.9097303830209304E-2</v>
      </c>
      <c r="V100" s="129">
        <v>4.3178782799057175E-5</v>
      </c>
      <c r="W100" s="129">
        <v>4.2782140441458101E-3</v>
      </c>
      <c r="X100" s="129">
        <v>0</v>
      </c>
      <c r="Y100" s="129">
        <v>1.4118361686323987E-5</v>
      </c>
      <c r="Z100" s="129">
        <v>2.7956550167341974E-2</v>
      </c>
      <c r="AA100" s="129">
        <v>1.6647361589282466E-3</v>
      </c>
      <c r="AB100" s="129">
        <v>1.8447627206013781E-5</v>
      </c>
      <c r="AC100" s="129">
        <v>1.1221302118595809E-2</v>
      </c>
      <c r="AD100" s="129">
        <v>7.1106855605679118E-3</v>
      </c>
      <c r="AE100" s="129">
        <v>0</v>
      </c>
      <c r="AF100" s="129">
        <v>1.3286763818865635E-4</v>
      </c>
      <c r="AG100" s="129">
        <v>1.3117424169138621E-6</v>
      </c>
      <c r="AH100" s="129">
        <v>1.410951933172208E-5</v>
      </c>
      <c r="AI100" s="129">
        <v>1.8536576463757646E-2</v>
      </c>
      <c r="AJ100" s="129">
        <v>1.5271510956982044E-4</v>
      </c>
      <c r="AK100" s="129">
        <v>0</v>
      </c>
      <c r="AL100" s="130">
        <v>5.19594981560014E-4</v>
      </c>
    </row>
    <row r="101" spans="1:38">
      <c r="A101" s="65">
        <v>35</v>
      </c>
      <c r="B101" s="25" t="s">
        <v>17</v>
      </c>
      <c r="C101" s="128">
        <v>1.1864073116091815E-5</v>
      </c>
      <c r="D101" s="129">
        <v>3.6171559580584394E-5</v>
      </c>
      <c r="E101" s="129">
        <v>2.3751785321030189E-6</v>
      </c>
      <c r="F101" s="129">
        <v>2.2740298619489736E-2</v>
      </c>
      <c r="G101" s="129">
        <v>4.5811357953866295E-5</v>
      </c>
      <c r="H101" s="129">
        <v>2.8933788000432233E-3</v>
      </c>
      <c r="I101" s="129">
        <v>4.6783183083299743E-3</v>
      </c>
      <c r="J101" s="129">
        <v>1.2159741997378903E-2</v>
      </c>
      <c r="K101" s="129">
        <v>7.3021903262977675E-3</v>
      </c>
      <c r="L101" s="129">
        <v>3.8783453650893121E-3</v>
      </c>
      <c r="M101" s="129">
        <v>3.9185181905940496E-2</v>
      </c>
      <c r="N101" s="129">
        <v>1.6827435501685164E-2</v>
      </c>
      <c r="O101" s="129">
        <v>1.4894242657916158E-2</v>
      </c>
      <c r="P101" s="129">
        <v>1.5249583055340597E-2</v>
      </c>
      <c r="Q101" s="129">
        <v>8.0213511075189602E-3</v>
      </c>
      <c r="R101" s="129">
        <v>2.7720717009775849E-2</v>
      </c>
      <c r="S101" s="129">
        <v>9.7835497086948952E-3</v>
      </c>
      <c r="T101" s="129">
        <v>0.33830585798925356</v>
      </c>
      <c r="U101" s="129">
        <v>3.217214658143789E-2</v>
      </c>
      <c r="V101" s="129">
        <v>7.4599611697544907E-5</v>
      </c>
      <c r="W101" s="129">
        <v>7.9641994062444686E-3</v>
      </c>
      <c r="X101" s="129">
        <v>0</v>
      </c>
      <c r="Y101" s="129">
        <v>3.1081133070032637E-5</v>
      </c>
      <c r="Z101" s="129">
        <v>2.7390160418008E-2</v>
      </c>
      <c r="AA101" s="129">
        <v>2.2293189136617965E-3</v>
      </c>
      <c r="AB101" s="129">
        <v>1.0044105097230666E-5</v>
      </c>
      <c r="AC101" s="129">
        <v>1.6145941159546866E-2</v>
      </c>
      <c r="AD101" s="129">
        <v>3.1725587806828671E-3</v>
      </c>
      <c r="AE101" s="129">
        <v>0</v>
      </c>
      <c r="AF101" s="129">
        <v>9.359887753607879E-5</v>
      </c>
      <c r="AG101" s="129">
        <v>1.7861408834278102E-6</v>
      </c>
      <c r="AH101" s="129">
        <v>3.4623808729809219E-5</v>
      </c>
      <c r="AI101" s="129">
        <v>2.0759228543799229E-2</v>
      </c>
      <c r="AJ101" s="129">
        <v>1.0073459759806174E-4</v>
      </c>
      <c r="AK101" s="129">
        <v>0</v>
      </c>
      <c r="AL101" s="130">
        <v>1.3158886244050553E-3</v>
      </c>
    </row>
    <row r="102" spans="1:38">
      <c r="A102" s="65">
        <v>39</v>
      </c>
      <c r="B102" s="25" t="s">
        <v>18</v>
      </c>
      <c r="C102" s="128">
        <v>7.0456140102812101E-4</v>
      </c>
      <c r="D102" s="129">
        <v>1.7565500477607047E-4</v>
      </c>
      <c r="E102" s="129">
        <v>1.6323211030377672E-4</v>
      </c>
      <c r="F102" s="129">
        <v>1.290734500115767E-2</v>
      </c>
      <c r="G102" s="129">
        <v>9.1910181343898519E-4</v>
      </c>
      <c r="H102" s="129">
        <v>4.6012852291903638E-3</v>
      </c>
      <c r="I102" s="129">
        <v>1.9886746691262409E-2</v>
      </c>
      <c r="J102" s="129">
        <v>9.740538081819837E-2</v>
      </c>
      <c r="K102" s="129">
        <v>1.6456376237926135E-2</v>
      </c>
      <c r="L102" s="129">
        <v>1.6617810235170717E-3</v>
      </c>
      <c r="M102" s="129">
        <v>1.0734211507664917E-3</v>
      </c>
      <c r="N102" s="129">
        <v>2.4115496289947662E-3</v>
      </c>
      <c r="O102" s="129">
        <v>5.6059781734761702E-3</v>
      </c>
      <c r="P102" s="129">
        <v>2.5030383672933277E-3</v>
      </c>
      <c r="Q102" s="129">
        <v>5.0470373327806577E-4</v>
      </c>
      <c r="R102" s="129">
        <v>3.3203026493137212E-4</v>
      </c>
      <c r="S102" s="129">
        <v>8.7370558101530497E-5</v>
      </c>
      <c r="T102" s="129">
        <v>1.4586262140852619E-3</v>
      </c>
      <c r="U102" s="129">
        <v>0.12748780982744384</v>
      </c>
      <c r="V102" s="129">
        <v>1.6101833843563243E-4</v>
      </c>
      <c r="W102" s="129">
        <v>1.4165600524497226E-2</v>
      </c>
      <c r="X102" s="129">
        <v>0</v>
      </c>
      <c r="Y102" s="129">
        <v>2.9774057414618151E-5</v>
      </c>
      <c r="Z102" s="129">
        <v>3.1407067114604476E-2</v>
      </c>
      <c r="AA102" s="129">
        <v>2.399164416342935E-3</v>
      </c>
      <c r="AB102" s="129">
        <v>2.2539186205346053E-5</v>
      </c>
      <c r="AC102" s="129">
        <v>8.7731495040493365E-2</v>
      </c>
      <c r="AD102" s="129">
        <v>5.0198836185228338E-3</v>
      </c>
      <c r="AE102" s="129">
        <v>0</v>
      </c>
      <c r="AF102" s="129">
        <v>6.4571264599508932E-5</v>
      </c>
      <c r="AG102" s="129">
        <v>7.2168931486757811E-6</v>
      </c>
      <c r="AH102" s="129">
        <v>6.0351941717518052E-5</v>
      </c>
      <c r="AI102" s="129">
        <v>3.5226396573926663E-2</v>
      </c>
      <c r="AJ102" s="129">
        <v>1.0424403256167112E-4</v>
      </c>
      <c r="AK102" s="129">
        <v>0</v>
      </c>
      <c r="AL102" s="130">
        <v>8.3220334821010301E-4</v>
      </c>
    </row>
    <row r="103" spans="1:38">
      <c r="A103" s="66">
        <v>41</v>
      </c>
      <c r="B103" s="26" t="s">
        <v>19</v>
      </c>
      <c r="C103" s="131">
        <v>4.0910469526080404E-4</v>
      </c>
      <c r="D103" s="132">
        <v>3.2492887930155062E-4</v>
      </c>
      <c r="E103" s="132">
        <v>3.7108093086902006E-6</v>
      </c>
      <c r="F103" s="132">
        <v>2.1775763882885973E-2</v>
      </c>
      <c r="G103" s="132">
        <v>1.997266510664185E-4</v>
      </c>
      <c r="H103" s="132">
        <v>3.2401364734657356E-3</v>
      </c>
      <c r="I103" s="132">
        <v>4.1333012500065082E-2</v>
      </c>
      <c r="J103" s="132">
        <v>5.41674130104696E-3</v>
      </c>
      <c r="K103" s="132">
        <v>1.4913511351059958E-2</v>
      </c>
      <c r="L103" s="132">
        <v>2.9675908656608092E-2</v>
      </c>
      <c r="M103" s="132">
        <v>1.1154540352695235E-2</v>
      </c>
      <c r="N103" s="132">
        <v>9.0507658839517405E-3</v>
      </c>
      <c r="O103" s="132">
        <v>6.714732745694002E-2</v>
      </c>
      <c r="P103" s="132">
        <v>7.4058977073926027E-3</v>
      </c>
      <c r="Q103" s="132">
        <v>1.0667727941284576E-3</v>
      </c>
      <c r="R103" s="132">
        <v>7.8378414498460666E-3</v>
      </c>
      <c r="S103" s="132">
        <v>1.642943805124646E-3</v>
      </c>
      <c r="T103" s="132">
        <v>1.443669406088377E-3</v>
      </c>
      <c r="U103" s="132">
        <v>1.601770682024373E-2</v>
      </c>
      <c r="V103" s="132">
        <v>7.3215970435579737E-5</v>
      </c>
      <c r="W103" s="132">
        <v>3.8692893783134259E-3</v>
      </c>
      <c r="X103" s="132">
        <v>0</v>
      </c>
      <c r="Y103" s="132">
        <v>1.2162697492930636E-4</v>
      </c>
      <c r="Z103" s="132">
        <v>3.4355105699937244E-2</v>
      </c>
      <c r="AA103" s="132">
        <v>4.2634932842494826E-3</v>
      </c>
      <c r="AB103" s="132">
        <v>2.3430312638789102E-5</v>
      </c>
      <c r="AC103" s="132">
        <v>3.0870099724563622E-2</v>
      </c>
      <c r="AD103" s="132">
        <v>7.1399098821041959E-3</v>
      </c>
      <c r="AE103" s="132">
        <v>0</v>
      </c>
      <c r="AF103" s="132">
        <v>9.136515906672571E-5</v>
      </c>
      <c r="AG103" s="132">
        <v>3.5611505547859245E-6</v>
      </c>
      <c r="AH103" s="132">
        <v>8.0906608765414612E-5</v>
      </c>
      <c r="AI103" s="132">
        <v>6.0795015754139328E-2</v>
      </c>
      <c r="AJ103" s="132">
        <v>2.22804473753321E-4</v>
      </c>
      <c r="AK103" s="132">
        <v>0</v>
      </c>
      <c r="AL103" s="133">
        <v>2.9047464687284581E-3</v>
      </c>
    </row>
    <row r="104" spans="1:38">
      <c r="A104" s="65">
        <v>46</v>
      </c>
      <c r="B104" s="25" t="s">
        <v>20</v>
      </c>
      <c r="C104" s="128">
        <v>1.0588614490855776E-5</v>
      </c>
      <c r="D104" s="129">
        <v>3.2811490573532319E-5</v>
      </c>
      <c r="E104" s="129">
        <v>1.1459602510759933E-6</v>
      </c>
      <c r="F104" s="129">
        <v>0.34234016070516038</v>
      </c>
      <c r="G104" s="129">
        <v>3.1450324739060639E-5</v>
      </c>
      <c r="H104" s="129">
        <v>3.955850392513526E-4</v>
      </c>
      <c r="I104" s="129">
        <v>4.3343060275338151E-3</v>
      </c>
      <c r="J104" s="129">
        <v>9.9119231207611398E-4</v>
      </c>
      <c r="K104" s="129">
        <v>4.5517383221839333E-2</v>
      </c>
      <c r="L104" s="129">
        <v>4.5561313805435858E-4</v>
      </c>
      <c r="M104" s="129">
        <v>1.8843424283115576E-4</v>
      </c>
      <c r="N104" s="129">
        <v>3.5975378200005833E-4</v>
      </c>
      <c r="O104" s="129">
        <v>1.30942825889934E-3</v>
      </c>
      <c r="P104" s="129">
        <v>7.6738649069184079E-4</v>
      </c>
      <c r="Q104" s="129">
        <v>3.6180175608108855E-4</v>
      </c>
      <c r="R104" s="129">
        <v>3.1630659633881544E-4</v>
      </c>
      <c r="S104" s="129">
        <v>9.2557639569928175E-5</v>
      </c>
      <c r="T104" s="129">
        <v>9.0463168021910688E-4</v>
      </c>
      <c r="U104" s="129">
        <v>9.3846609329801354E-3</v>
      </c>
      <c r="V104" s="129">
        <v>6.6786430126972705E-4</v>
      </c>
      <c r="W104" s="129">
        <v>3.7592629414292811E-2</v>
      </c>
      <c r="X104" s="129">
        <v>0</v>
      </c>
      <c r="Y104" s="129">
        <v>3.6024271007965137E-4</v>
      </c>
      <c r="Z104" s="129">
        <v>1.2875747346250119E-2</v>
      </c>
      <c r="AA104" s="129">
        <v>5.3361982205213238E-3</v>
      </c>
      <c r="AB104" s="129">
        <v>2.3211569747766461E-5</v>
      </c>
      <c r="AC104" s="129">
        <v>2.558219316589521E-2</v>
      </c>
      <c r="AD104" s="129">
        <v>7.0329184367591106E-3</v>
      </c>
      <c r="AE104" s="129">
        <v>0</v>
      </c>
      <c r="AF104" s="129">
        <v>1.9348596874324989E-4</v>
      </c>
      <c r="AG104" s="129">
        <v>2.6963117814541395E-6</v>
      </c>
      <c r="AH104" s="129">
        <v>6.8931677864820558E-5</v>
      </c>
      <c r="AI104" s="129">
        <v>3.5418883205159749E-2</v>
      </c>
      <c r="AJ104" s="129">
        <v>1.0155794056682902E-4</v>
      </c>
      <c r="AK104" s="129">
        <v>0</v>
      </c>
      <c r="AL104" s="130">
        <v>7.5592610932880726E-4</v>
      </c>
    </row>
    <row r="105" spans="1:38">
      <c r="A105" s="65">
        <v>47</v>
      </c>
      <c r="B105" s="25" t="s">
        <v>56</v>
      </c>
      <c r="C105" s="128">
        <v>3.3265077625572515E-5</v>
      </c>
      <c r="D105" s="129">
        <v>4.8437087693489674E-5</v>
      </c>
      <c r="E105" s="129">
        <v>4.0063021826092561E-6</v>
      </c>
      <c r="F105" s="129">
        <v>1.4954084184468037E-2</v>
      </c>
      <c r="G105" s="129">
        <v>9.7689696406093077E-5</v>
      </c>
      <c r="H105" s="129">
        <v>1.6727523625856922E-3</v>
      </c>
      <c r="I105" s="129">
        <v>6.3372032270713032E-3</v>
      </c>
      <c r="J105" s="129">
        <v>9.3383502327074753E-3</v>
      </c>
      <c r="K105" s="129">
        <v>1.3136356982776761E-2</v>
      </c>
      <c r="L105" s="129">
        <v>3.7814206308195847E-3</v>
      </c>
      <c r="M105" s="129">
        <v>4.8599930343350405E-4</v>
      </c>
      <c r="N105" s="129">
        <v>6.8481402266970211E-4</v>
      </c>
      <c r="O105" s="129">
        <v>3.0319872452601294E-3</v>
      </c>
      <c r="P105" s="129">
        <v>1.3073564144762026E-2</v>
      </c>
      <c r="Q105" s="129">
        <v>1.1150418611841754E-3</v>
      </c>
      <c r="R105" s="129">
        <v>1.0202504170503204E-3</v>
      </c>
      <c r="S105" s="129">
        <v>1.9405211900385886E-4</v>
      </c>
      <c r="T105" s="129">
        <v>1.9853040819389836E-3</v>
      </c>
      <c r="U105" s="129">
        <v>3.9952944557307177E-2</v>
      </c>
      <c r="V105" s="129">
        <v>1.5498219386082404E-3</v>
      </c>
      <c r="W105" s="129">
        <v>2.1278404434431568E-2</v>
      </c>
      <c r="X105" s="129">
        <v>0</v>
      </c>
      <c r="Y105" s="129">
        <v>1.0909086214634898E-4</v>
      </c>
      <c r="Z105" s="129">
        <v>1.5637399705647349E-2</v>
      </c>
      <c r="AA105" s="129">
        <v>7.8681848683523226E-3</v>
      </c>
      <c r="AB105" s="129">
        <v>1.6378344827930273E-5</v>
      </c>
      <c r="AC105" s="129">
        <v>1.9122877107756522E-2</v>
      </c>
      <c r="AD105" s="129">
        <v>2.4948138403788057E-2</v>
      </c>
      <c r="AE105" s="129">
        <v>0</v>
      </c>
      <c r="AF105" s="129">
        <v>1.0680646208366401E-4</v>
      </c>
      <c r="AG105" s="129">
        <v>1.167459256095771E-5</v>
      </c>
      <c r="AH105" s="129">
        <v>5.3039058554158163E-4</v>
      </c>
      <c r="AI105" s="129">
        <v>9.4907448026535057E-2</v>
      </c>
      <c r="AJ105" s="129">
        <v>3.2261245192521357E-4</v>
      </c>
      <c r="AK105" s="129">
        <v>0</v>
      </c>
      <c r="AL105" s="130">
        <v>2.4306948437443463E-3</v>
      </c>
    </row>
    <row r="106" spans="1:38">
      <c r="A106" s="65">
        <v>48</v>
      </c>
      <c r="B106" s="25" t="s">
        <v>57</v>
      </c>
      <c r="C106" s="128">
        <v>1.1049381382447198E-5</v>
      </c>
      <c r="D106" s="129">
        <v>4.1780695143728438E-5</v>
      </c>
      <c r="E106" s="129">
        <v>2.111345256380695E-6</v>
      </c>
      <c r="F106" s="129">
        <v>1.9366619867156439E-2</v>
      </c>
      <c r="G106" s="129">
        <v>7.5600419671140797E-5</v>
      </c>
      <c r="H106" s="129">
        <v>2.2216543473917061E-3</v>
      </c>
      <c r="I106" s="129">
        <v>5.537138602559037E-3</v>
      </c>
      <c r="J106" s="129">
        <v>1.1924956038424609E-2</v>
      </c>
      <c r="K106" s="129">
        <v>1.3774687864809407E-2</v>
      </c>
      <c r="L106" s="129">
        <v>5.1577005299899802E-4</v>
      </c>
      <c r="M106" s="129">
        <v>1.1799237645007958E-4</v>
      </c>
      <c r="N106" s="129">
        <v>1.6103444980391759E-4</v>
      </c>
      <c r="O106" s="129">
        <v>6.6037865672986774E-4</v>
      </c>
      <c r="P106" s="129">
        <v>1.044932412428223E-3</v>
      </c>
      <c r="Q106" s="129">
        <v>5.4008817581130712E-4</v>
      </c>
      <c r="R106" s="129">
        <v>3.1109798607787331E-4</v>
      </c>
      <c r="S106" s="129">
        <v>1.0374890758644023E-4</v>
      </c>
      <c r="T106" s="129">
        <v>1.1927252088230465E-3</v>
      </c>
      <c r="U106" s="129">
        <v>1.674633241243954E-2</v>
      </c>
      <c r="V106" s="129">
        <v>2.0117323923410588E-4</v>
      </c>
      <c r="W106" s="129">
        <v>3.1740355466498983E-2</v>
      </c>
      <c r="X106" s="129">
        <v>0</v>
      </c>
      <c r="Y106" s="129">
        <v>4.3880222315437232E-5</v>
      </c>
      <c r="Z106" s="129">
        <v>1.1466879095378161E-2</v>
      </c>
      <c r="AA106" s="129">
        <v>7.9331117237300391E-3</v>
      </c>
      <c r="AB106" s="129">
        <v>1.7891804798815645E-5</v>
      </c>
      <c r="AC106" s="129">
        <v>4.0551867700457413E-2</v>
      </c>
      <c r="AD106" s="129">
        <v>7.8434544253688475E-3</v>
      </c>
      <c r="AE106" s="129">
        <v>0</v>
      </c>
      <c r="AF106" s="129">
        <v>7.947983740619227E-5</v>
      </c>
      <c r="AG106" s="129">
        <v>4.8168297769285436E-6</v>
      </c>
      <c r="AH106" s="129">
        <v>1.3130223662434547E-4</v>
      </c>
      <c r="AI106" s="129">
        <v>4.2719971829925943E-2</v>
      </c>
      <c r="AJ106" s="129">
        <v>1.2214292539559297E-4</v>
      </c>
      <c r="AK106" s="129">
        <v>0</v>
      </c>
      <c r="AL106" s="130">
        <v>4.4070713671435138E-3</v>
      </c>
    </row>
    <row r="107" spans="1:38">
      <c r="A107" s="65">
        <v>51</v>
      </c>
      <c r="B107" s="25" t="s">
        <v>21</v>
      </c>
      <c r="C107" s="128">
        <v>5.7388827492887553E-5</v>
      </c>
      <c r="D107" s="129">
        <v>6.9146496257503723E-5</v>
      </c>
      <c r="E107" s="129">
        <v>4.2841863096054073E-6</v>
      </c>
      <c r="F107" s="129">
        <v>6.5430310716539392E-3</v>
      </c>
      <c r="G107" s="129">
        <v>2.0430274124111825E-4</v>
      </c>
      <c r="H107" s="129">
        <v>4.3174535674242991E-3</v>
      </c>
      <c r="I107" s="129">
        <v>9.1756917729122357E-3</v>
      </c>
      <c r="J107" s="129">
        <v>7.5763859959144804E-4</v>
      </c>
      <c r="K107" s="129">
        <v>4.1882647507735368E-3</v>
      </c>
      <c r="L107" s="129">
        <v>2.9445009089021509E-4</v>
      </c>
      <c r="M107" s="129">
        <v>1.6432727112721232E-4</v>
      </c>
      <c r="N107" s="129">
        <v>1.5114041678758911E-4</v>
      </c>
      <c r="O107" s="129">
        <v>2.5390862125533003E-3</v>
      </c>
      <c r="P107" s="129">
        <v>2.0659662947630055E-3</v>
      </c>
      <c r="Q107" s="129">
        <v>6.6171207996412642E-4</v>
      </c>
      <c r="R107" s="129">
        <v>5.6257156190097496E-4</v>
      </c>
      <c r="S107" s="129">
        <v>3.831574257818402E-4</v>
      </c>
      <c r="T107" s="129">
        <v>1.3557270914830535E-3</v>
      </c>
      <c r="U107" s="129">
        <v>1.1726485731496934E-2</v>
      </c>
      <c r="V107" s="129">
        <v>1.8374681921274846E-4</v>
      </c>
      <c r="W107" s="129">
        <v>1.083492035412013E-2</v>
      </c>
      <c r="X107" s="129">
        <v>0</v>
      </c>
      <c r="Y107" s="129">
        <v>8.5507705983227099E-5</v>
      </c>
      <c r="Z107" s="129">
        <v>8.5317992975695502E-3</v>
      </c>
      <c r="AA107" s="129">
        <v>5.3086422011256566E-3</v>
      </c>
      <c r="AB107" s="129">
        <v>1.0334549248723842E-4</v>
      </c>
      <c r="AC107" s="129">
        <v>3.361796472072491E-2</v>
      </c>
      <c r="AD107" s="129">
        <v>2.0313953128225766E-2</v>
      </c>
      <c r="AE107" s="129">
        <v>0</v>
      </c>
      <c r="AF107" s="129">
        <v>1.2065802088465294E-4</v>
      </c>
      <c r="AG107" s="129">
        <v>4.6511207870989541E-6</v>
      </c>
      <c r="AH107" s="129">
        <v>5.100793700465544E-5</v>
      </c>
      <c r="AI107" s="129">
        <v>5.5184682702435456E-2</v>
      </c>
      <c r="AJ107" s="129">
        <v>5.2055269819548556E-4</v>
      </c>
      <c r="AK107" s="129">
        <v>0</v>
      </c>
      <c r="AL107" s="130">
        <v>1.5669477080078374E-3</v>
      </c>
    </row>
    <row r="108" spans="1:38">
      <c r="A108" s="66">
        <v>53</v>
      </c>
      <c r="B108" s="26" t="s">
        <v>22</v>
      </c>
      <c r="C108" s="131">
        <v>1.2146662934227636E-5</v>
      </c>
      <c r="D108" s="132">
        <v>5.1909007487921484E-5</v>
      </c>
      <c r="E108" s="132">
        <v>2.4339961229709124E-6</v>
      </c>
      <c r="F108" s="132">
        <v>2.2718282824878426E-3</v>
      </c>
      <c r="G108" s="132">
        <v>6.1882337189767117E-5</v>
      </c>
      <c r="H108" s="132">
        <v>1.7787017289020487E-3</v>
      </c>
      <c r="I108" s="132">
        <v>6.8867291430085983E-3</v>
      </c>
      <c r="J108" s="132">
        <v>9.9844892096139447E-4</v>
      </c>
      <c r="K108" s="132">
        <v>2.3807513446777204E-3</v>
      </c>
      <c r="L108" s="132">
        <v>1.7456795458700185E-4</v>
      </c>
      <c r="M108" s="132">
        <v>9.0773564694743622E-5</v>
      </c>
      <c r="N108" s="132">
        <v>1.106355845539102E-4</v>
      </c>
      <c r="O108" s="132">
        <v>5.0433557867577035E-4</v>
      </c>
      <c r="P108" s="132">
        <v>1.4786224717518693E-3</v>
      </c>
      <c r="Q108" s="132">
        <v>8.8600785431047378E-4</v>
      </c>
      <c r="R108" s="132">
        <v>4.5452173004074459E-4</v>
      </c>
      <c r="S108" s="132">
        <v>2.4760135665543562E-4</v>
      </c>
      <c r="T108" s="132">
        <v>1.6054487794272857E-3</v>
      </c>
      <c r="U108" s="132">
        <v>1.8308602985035363E-2</v>
      </c>
      <c r="V108" s="132">
        <v>1.6302769630138436E-4</v>
      </c>
      <c r="W108" s="132">
        <v>3.075808418402973E-3</v>
      </c>
      <c r="X108" s="132">
        <v>0</v>
      </c>
      <c r="Y108" s="132">
        <v>1.4952545701023268E-4</v>
      </c>
      <c r="Z108" s="132">
        <v>5.6832604665415214E-3</v>
      </c>
      <c r="AA108" s="132">
        <v>1.1867624079463015E-2</v>
      </c>
      <c r="AB108" s="132">
        <v>6.8584764572414894E-5</v>
      </c>
      <c r="AC108" s="132">
        <v>2.4355091656759115E-2</v>
      </c>
      <c r="AD108" s="132">
        <v>3.099125569803899E-2</v>
      </c>
      <c r="AE108" s="132">
        <v>0</v>
      </c>
      <c r="AF108" s="132">
        <v>1.3920544067668383E-4</v>
      </c>
      <c r="AG108" s="132">
        <v>7.8589961276265415E-6</v>
      </c>
      <c r="AH108" s="132">
        <v>1.9982200666192616E-4</v>
      </c>
      <c r="AI108" s="132">
        <v>7.2745426061074772E-2</v>
      </c>
      <c r="AJ108" s="132">
        <v>2.9259738472390201E-4</v>
      </c>
      <c r="AK108" s="132">
        <v>0</v>
      </c>
      <c r="AL108" s="133">
        <v>1.2341099138196876E-3</v>
      </c>
    </row>
    <row r="109" spans="1:38">
      <c r="A109" s="65">
        <v>55</v>
      </c>
      <c r="B109" s="25" t="s">
        <v>23</v>
      </c>
      <c r="C109" s="128">
        <v>7.8639999175446879E-6</v>
      </c>
      <c r="D109" s="129">
        <v>1.1245142670651748E-5</v>
      </c>
      <c r="E109" s="129">
        <v>1.2167325837175299E-6</v>
      </c>
      <c r="F109" s="129">
        <v>1.2239176229776989E-3</v>
      </c>
      <c r="G109" s="129">
        <v>3.6358318869217008E-5</v>
      </c>
      <c r="H109" s="129">
        <v>2.0731189391421303E-4</v>
      </c>
      <c r="I109" s="129">
        <v>1.463494212954847E-3</v>
      </c>
      <c r="J109" s="129">
        <v>2.2971562319476347E-4</v>
      </c>
      <c r="K109" s="129">
        <v>7.9440766322542435E-4</v>
      </c>
      <c r="L109" s="129">
        <v>3.3711594344796003E-4</v>
      </c>
      <c r="M109" s="129">
        <v>1.2611848310059741E-4</v>
      </c>
      <c r="N109" s="129">
        <v>1.0782457268539458E-4</v>
      </c>
      <c r="O109" s="129">
        <v>9.3114166227605552E-4</v>
      </c>
      <c r="P109" s="129">
        <v>4.3787954110221356E-4</v>
      </c>
      <c r="Q109" s="129">
        <v>2.1417910876121661E-4</v>
      </c>
      <c r="R109" s="129">
        <v>1.953981761289613E-4</v>
      </c>
      <c r="S109" s="129">
        <v>1.0560896183015271E-4</v>
      </c>
      <c r="T109" s="129">
        <v>4.0696645920657715E-4</v>
      </c>
      <c r="U109" s="129">
        <v>2.1280224739388342E-3</v>
      </c>
      <c r="V109" s="129">
        <v>4.6890918950642752E-4</v>
      </c>
      <c r="W109" s="129">
        <v>1.7326074300807485E-3</v>
      </c>
      <c r="X109" s="129">
        <v>0</v>
      </c>
      <c r="Y109" s="129">
        <v>1.3589157770506623E-5</v>
      </c>
      <c r="Z109" s="129">
        <v>1.7681995734006607E-3</v>
      </c>
      <c r="AA109" s="129">
        <v>1.9966857370494688E-2</v>
      </c>
      <c r="AB109" s="129">
        <v>1.410265253582848E-4</v>
      </c>
      <c r="AC109" s="129">
        <v>3.5597045195738058E-3</v>
      </c>
      <c r="AD109" s="129">
        <v>3.9263119635176667E-3</v>
      </c>
      <c r="AE109" s="129">
        <v>0</v>
      </c>
      <c r="AF109" s="129">
        <v>1.5507210477743269E-5</v>
      </c>
      <c r="AG109" s="129">
        <v>9.684554707431278E-7</v>
      </c>
      <c r="AH109" s="129">
        <v>3.3254709377139126E-5</v>
      </c>
      <c r="AI109" s="129">
        <v>1.9645649367876925E-2</v>
      </c>
      <c r="AJ109" s="129">
        <v>2.6299490295341555E-4</v>
      </c>
      <c r="AK109" s="129">
        <v>0</v>
      </c>
      <c r="AL109" s="130">
        <v>3.9495276220124814E-4</v>
      </c>
    </row>
    <row r="110" spans="1:38">
      <c r="A110" s="65">
        <v>57</v>
      </c>
      <c r="B110" s="25" t="s">
        <v>64</v>
      </c>
      <c r="C110" s="128">
        <v>2.1113379923954323E-5</v>
      </c>
      <c r="D110" s="129">
        <v>3.2730313149469158E-5</v>
      </c>
      <c r="E110" s="129">
        <v>5.2912162009461601E-6</v>
      </c>
      <c r="F110" s="129">
        <v>2.5490115548539458E-2</v>
      </c>
      <c r="G110" s="129">
        <v>1.5776495685534709E-4</v>
      </c>
      <c r="H110" s="129">
        <v>3.1709344350152649E-3</v>
      </c>
      <c r="I110" s="129">
        <v>4.322929292728447E-3</v>
      </c>
      <c r="J110" s="129">
        <v>1.2704908396671565E-3</v>
      </c>
      <c r="K110" s="129">
        <v>7.6325141618077144E-2</v>
      </c>
      <c r="L110" s="129">
        <v>3.1317139021487967E-4</v>
      </c>
      <c r="M110" s="129">
        <v>3.1817359055582597E-4</v>
      </c>
      <c r="N110" s="129">
        <v>2.5198712299554063E-4</v>
      </c>
      <c r="O110" s="129">
        <v>1.9642075296420806E-3</v>
      </c>
      <c r="P110" s="129">
        <v>1.5840348648861304E-3</v>
      </c>
      <c r="Q110" s="129">
        <v>7.6162229936625379E-4</v>
      </c>
      <c r="R110" s="129">
        <v>7.3374731944301672E-4</v>
      </c>
      <c r="S110" s="129">
        <v>2.4905974688675116E-4</v>
      </c>
      <c r="T110" s="129">
        <v>1.2469271493546683E-2</v>
      </c>
      <c r="U110" s="129">
        <v>7.0731551275261444E-3</v>
      </c>
      <c r="V110" s="129">
        <v>2.9717372904222348E-4</v>
      </c>
      <c r="W110" s="129">
        <v>4.8611830557003599E-3</v>
      </c>
      <c r="X110" s="129">
        <v>0</v>
      </c>
      <c r="Y110" s="129">
        <v>1.1955897199862681E-4</v>
      </c>
      <c r="Z110" s="129">
        <v>1.9239579592480509E-2</v>
      </c>
      <c r="AA110" s="129">
        <v>8.0706444191703027E-3</v>
      </c>
      <c r="AB110" s="129">
        <v>1.2638838277970294E-4</v>
      </c>
      <c r="AC110" s="129">
        <v>0.10648936486325772</v>
      </c>
      <c r="AD110" s="129">
        <v>9.2530902506846695E-3</v>
      </c>
      <c r="AE110" s="129">
        <v>0</v>
      </c>
      <c r="AF110" s="129">
        <v>1.688081655810563E-4</v>
      </c>
      <c r="AG110" s="129">
        <v>9.6994496709346465E-5</v>
      </c>
      <c r="AH110" s="129">
        <v>1.0845295225051103E-4</v>
      </c>
      <c r="AI110" s="129">
        <v>6.5928446234818514E-2</v>
      </c>
      <c r="AJ110" s="129">
        <v>2.9667837361640142E-4</v>
      </c>
      <c r="AK110" s="129">
        <v>0</v>
      </c>
      <c r="AL110" s="130">
        <v>1.9725971717082322E-3</v>
      </c>
    </row>
    <row r="111" spans="1:38">
      <c r="A111" s="65">
        <v>59</v>
      </c>
      <c r="B111" s="25" t="s">
        <v>25</v>
      </c>
      <c r="C111" s="128">
        <v>4.3141862667982295E-5</v>
      </c>
      <c r="D111" s="129">
        <v>1.2222214012026886E-4</v>
      </c>
      <c r="E111" s="129">
        <v>1.5619145117226708E-5</v>
      </c>
      <c r="F111" s="129">
        <v>3.0547736757249332E-3</v>
      </c>
      <c r="G111" s="129">
        <v>4.3980086571173923E-4</v>
      </c>
      <c r="H111" s="129">
        <v>1.150825992246311E-3</v>
      </c>
      <c r="I111" s="129">
        <v>1.6035614383859975E-2</v>
      </c>
      <c r="J111" s="129">
        <v>2.319922002683369E-3</v>
      </c>
      <c r="K111" s="129">
        <v>2.6832425494761926E-3</v>
      </c>
      <c r="L111" s="129">
        <v>2.5315838796350617E-4</v>
      </c>
      <c r="M111" s="129">
        <v>1.3253625187930514E-4</v>
      </c>
      <c r="N111" s="129">
        <v>2.2846560045840675E-4</v>
      </c>
      <c r="O111" s="129">
        <v>9.7920997766337819E-4</v>
      </c>
      <c r="P111" s="129">
        <v>1.9157924388512927E-3</v>
      </c>
      <c r="Q111" s="129">
        <v>1.8245911616397491E-3</v>
      </c>
      <c r="R111" s="129">
        <v>7.0050603611872264E-4</v>
      </c>
      <c r="S111" s="129">
        <v>3.1706855775109449E-4</v>
      </c>
      <c r="T111" s="129">
        <v>1.9210377021882576E-3</v>
      </c>
      <c r="U111" s="129">
        <v>2.1073304728644025E-2</v>
      </c>
      <c r="V111" s="129">
        <v>2.6465441731621914E-4</v>
      </c>
      <c r="W111" s="129">
        <v>4.4077279807947217E-3</v>
      </c>
      <c r="X111" s="129">
        <v>0</v>
      </c>
      <c r="Y111" s="129">
        <v>2.7983124802158881E-4</v>
      </c>
      <c r="Z111" s="129">
        <v>9.4004841374220553E-3</v>
      </c>
      <c r="AA111" s="129">
        <v>2.8987993915607778E-3</v>
      </c>
      <c r="AB111" s="129">
        <v>6.2939382758791609E-5</v>
      </c>
      <c r="AC111" s="129">
        <v>2.0122413474312394E-2</v>
      </c>
      <c r="AD111" s="129">
        <v>9.6018152351812727E-2</v>
      </c>
      <c r="AE111" s="129">
        <v>0</v>
      </c>
      <c r="AF111" s="129">
        <v>1.5179526893891395E-3</v>
      </c>
      <c r="AG111" s="129">
        <v>3.0342989802065802E-5</v>
      </c>
      <c r="AH111" s="129">
        <v>9.9799215296453609E-5</v>
      </c>
      <c r="AI111" s="129">
        <v>9.1370873875829761E-2</v>
      </c>
      <c r="AJ111" s="129">
        <v>3.5996752650887475E-3</v>
      </c>
      <c r="AK111" s="129">
        <v>0</v>
      </c>
      <c r="AL111" s="130">
        <v>9.0746707057446968E-4</v>
      </c>
    </row>
    <row r="112" spans="1:38">
      <c r="A112" s="65">
        <v>61</v>
      </c>
      <c r="B112" s="25" t="s">
        <v>26</v>
      </c>
      <c r="C112" s="128">
        <v>2.5741082798257416E-5</v>
      </c>
      <c r="D112" s="129">
        <v>2.845512035132151E-5</v>
      </c>
      <c r="E112" s="129">
        <v>8.2273886276074621E-6</v>
      </c>
      <c r="F112" s="129">
        <v>6.147147486588414E-3</v>
      </c>
      <c r="G112" s="129">
        <v>3.0748955669401433E-4</v>
      </c>
      <c r="H112" s="129">
        <v>3.4529882665817976E-3</v>
      </c>
      <c r="I112" s="129">
        <v>3.5916252563272253E-3</v>
      </c>
      <c r="J112" s="129">
        <v>1.6294999559529491E-3</v>
      </c>
      <c r="K112" s="129">
        <v>9.7026699809968728E-3</v>
      </c>
      <c r="L112" s="129">
        <v>4.237905921431364E-4</v>
      </c>
      <c r="M112" s="129">
        <v>3.2685533357464412E-4</v>
      </c>
      <c r="N112" s="129">
        <v>3.9687296954047334E-4</v>
      </c>
      <c r="O112" s="129">
        <v>4.0478087039078937E-3</v>
      </c>
      <c r="P112" s="129">
        <v>4.4696492155997256E-3</v>
      </c>
      <c r="Q112" s="129">
        <v>2.7778582663853806E-3</v>
      </c>
      <c r="R112" s="129">
        <v>2.1917776550310986E-3</v>
      </c>
      <c r="S112" s="129">
        <v>1.6975927884696838E-3</v>
      </c>
      <c r="T112" s="129">
        <v>5.7148538515688204E-3</v>
      </c>
      <c r="U112" s="129">
        <v>1.1295328390763738E-2</v>
      </c>
      <c r="V112" s="129">
        <v>4.2083402676399166E-4</v>
      </c>
      <c r="W112" s="129">
        <v>6.1998730094664613E-3</v>
      </c>
      <c r="X112" s="129">
        <v>0</v>
      </c>
      <c r="Y112" s="129">
        <v>1.1245398252912773E-3</v>
      </c>
      <c r="Z112" s="129">
        <v>8.1991143200014389E-3</v>
      </c>
      <c r="AA112" s="129">
        <v>6.0893166517833183E-3</v>
      </c>
      <c r="AB112" s="129">
        <v>1.1886180418719894E-5</v>
      </c>
      <c r="AC112" s="129">
        <v>2.34362968463812E-2</v>
      </c>
      <c r="AD112" s="129">
        <v>1.6740232097496699E-2</v>
      </c>
      <c r="AE112" s="129">
        <v>0</v>
      </c>
      <c r="AF112" s="129">
        <v>8.6957410287379932E-5</v>
      </c>
      <c r="AG112" s="129">
        <v>3.4512100476016897E-6</v>
      </c>
      <c r="AH112" s="129">
        <v>1.960233452708118E-5</v>
      </c>
      <c r="AI112" s="129">
        <v>5.7519769140654244E-2</v>
      </c>
      <c r="AJ112" s="129">
        <v>3.4151200384945432E-4</v>
      </c>
      <c r="AK112" s="129">
        <v>0</v>
      </c>
      <c r="AL112" s="130">
        <v>4.3294135988048609E-4</v>
      </c>
    </row>
    <row r="113" spans="1:38">
      <c r="A113" s="66">
        <v>63</v>
      </c>
      <c r="B113" s="26" t="s">
        <v>27</v>
      </c>
      <c r="C113" s="131">
        <v>8.5318117117718078E-4</v>
      </c>
      <c r="D113" s="132">
        <v>7.254185173593636E-5</v>
      </c>
      <c r="E113" s="132">
        <v>1.0279546341904205E-4</v>
      </c>
      <c r="F113" s="132">
        <v>6.8053503701390149E-3</v>
      </c>
      <c r="G113" s="132">
        <v>5.0632029699502938E-3</v>
      </c>
      <c r="H113" s="132">
        <v>5.4572264595056713E-4</v>
      </c>
      <c r="I113" s="132">
        <v>6.0487007367202453E-3</v>
      </c>
      <c r="J113" s="132">
        <v>2.7172548216755021E-3</v>
      </c>
      <c r="K113" s="132">
        <v>3.7954768113817277E-3</v>
      </c>
      <c r="L113" s="132">
        <v>1.2162951443468828E-3</v>
      </c>
      <c r="M113" s="132">
        <v>1.0857537164472672E-4</v>
      </c>
      <c r="N113" s="132">
        <v>1.4412574837382856E-4</v>
      </c>
      <c r="O113" s="132">
        <v>6.5764579575490814E-4</v>
      </c>
      <c r="P113" s="132">
        <v>8.2526197785350367E-4</v>
      </c>
      <c r="Q113" s="132">
        <v>8.0074334175407277E-4</v>
      </c>
      <c r="R113" s="132">
        <v>8.1683319098354668E-4</v>
      </c>
      <c r="S113" s="132">
        <v>1.0536379733974753E-4</v>
      </c>
      <c r="T113" s="132">
        <v>8.5074483078015134E-4</v>
      </c>
      <c r="U113" s="132">
        <v>1.1770044520600494E-2</v>
      </c>
      <c r="V113" s="132">
        <v>2.6693941259012699E-4</v>
      </c>
      <c r="W113" s="132">
        <v>1.1416479890481579E-2</v>
      </c>
      <c r="X113" s="132">
        <v>0</v>
      </c>
      <c r="Y113" s="132">
        <v>2.6215259781419114E-4</v>
      </c>
      <c r="Z113" s="132">
        <v>8.7809459545867326E-3</v>
      </c>
      <c r="AA113" s="132">
        <v>3.1688658603516253E-3</v>
      </c>
      <c r="AB113" s="132">
        <v>1.49519982559504E-5</v>
      </c>
      <c r="AC113" s="132">
        <v>1.6879489773433825E-2</v>
      </c>
      <c r="AD113" s="132">
        <v>8.1020668474819334E-3</v>
      </c>
      <c r="AE113" s="132">
        <v>0</v>
      </c>
      <c r="AF113" s="132">
        <v>2.7346281120390715E-5</v>
      </c>
      <c r="AG113" s="132">
        <v>3.0406173390092552E-6</v>
      </c>
      <c r="AH113" s="132">
        <v>5.0887281755242051E-5</v>
      </c>
      <c r="AI113" s="132">
        <v>3.2979756478736237E-2</v>
      </c>
      <c r="AJ113" s="132">
        <v>1.3814341172541356E-3</v>
      </c>
      <c r="AK113" s="132">
        <v>0</v>
      </c>
      <c r="AL113" s="133">
        <v>2.2000529967017464E-3</v>
      </c>
    </row>
    <row r="114" spans="1:38">
      <c r="A114" s="65">
        <v>64</v>
      </c>
      <c r="B114" s="25" t="s">
        <v>60</v>
      </c>
      <c r="C114" s="128">
        <v>9.872831336601121E-4</v>
      </c>
      <c r="D114" s="129">
        <v>8.5848980816909579E-5</v>
      </c>
      <c r="E114" s="129">
        <v>4.4426629203529733E-4</v>
      </c>
      <c r="F114" s="129">
        <v>7.1593923431514757E-3</v>
      </c>
      <c r="G114" s="129">
        <v>7.7889176355930576E-3</v>
      </c>
      <c r="H114" s="129">
        <v>3.3397628432324249E-3</v>
      </c>
      <c r="I114" s="129">
        <v>7.4617849606597548E-3</v>
      </c>
      <c r="J114" s="129">
        <v>9.7341175254507625E-2</v>
      </c>
      <c r="K114" s="129">
        <v>1.1037205651402128E-2</v>
      </c>
      <c r="L114" s="129">
        <v>6.8065907128357628E-4</v>
      </c>
      <c r="M114" s="129">
        <v>1.0414514241647854E-4</v>
      </c>
      <c r="N114" s="129">
        <v>1.1598560680182494E-3</v>
      </c>
      <c r="O114" s="129">
        <v>7.8231101054600694E-4</v>
      </c>
      <c r="P114" s="129">
        <v>1.0078152199255655E-2</v>
      </c>
      <c r="Q114" s="129">
        <v>5.1133794681585971E-4</v>
      </c>
      <c r="R114" s="129">
        <v>3.1553703587153823E-4</v>
      </c>
      <c r="S114" s="129">
        <v>9.2579141180905422E-5</v>
      </c>
      <c r="T114" s="129">
        <v>7.5545021484391443E-4</v>
      </c>
      <c r="U114" s="129">
        <v>7.767910893580237E-3</v>
      </c>
      <c r="V114" s="129">
        <v>1.5144348278796287E-4</v>
      </c>
      <c r="W114" s="129">
        <v>7.0703559588106537E-3</v>
      </c>
      <c r="X114" s="129">
        <v>0</v>
      </c>
      <c r="Y114" s="129">
        <v>1.7270638412481413E-4</v>
      </c>
      <c r="Z114" s="129">
        <v>3.1419070361178289E-2</v>
      </c>
      <c r="AA114" s="129">
        <v>3.0922518052061217E-3</v>
      </c>
      <c r="AB114" s="129">
        <v>5.7057399823468054E-5</v>
      </c>
      <c r="AC114" s="129">
        <v>1.2600137856283925E-2</v>
      </c>
      <c r="AD114" s="129">
        <v>8.6773893311401732E-3</v>
      </c>
      <c r="AE114" s="129">
        <v>0</v>
      </c>
      <c r="AF114" s="129">
        <v>6.2472152636438964E-5</v>
      </c>
      <c r="AG114" s="129">
        <v>4.1373431997875104E-4</v>
      </c>
      <c r="AH114" s="129">
        <v>6.7111242768041782E-5</v>
      </c>
      <c r="AI114" s="129">
        <v>3.3084064362371282E-2</v>
      </c>
      <c r="AJ114" s="129">
        <v>6.1441333142228044E-3</v>
      </c>
      <c r="AK114" s="129">
        <v>0</v>
      </c>
      <c r="AL114" s="130">
        <v>1.0637132937090482E-3</v>
      </c>
    </row>
    <row r="115" spans="1:38">
      <c r="A115" s="65">
        <v>65</v>
      </c>
      <c r="B115" s="25" t="s">
        <v>61</v>
      </c>
      <c r="C115" s="128">
        <v>7.3940392892640381E-4</v>
      </c>
      <c r="D115" s="129">
        <v>1.5215233843092314E-4</v>
      </c>
      <c r="E115" s="129">
        <v>2.2125926409565294E-5</v>
      </c>
      <c r="F115" s="129">
        <v>3.1323636511778235E-3</v>
      </c>
      <c r="G115" s="129">
        <v>1.4292035838893698E-3</v>
      </c>
      <c r="H115" s="129">
        <v>2.4563107279752687E-2</v>
      </c>
      <c r="I115" s="129">
        <v>2.0150750714543399E-2</v>
      </c>
      <c r="J115" s="129">
        <v>3.9013469692264599E-3</v>
      </c>
      <c r="K115" s="129">
        <v>4.843500489183133E-3</v>
      </c>
      <c r="L115" s="129">
        <v>4.3552445480345088E-4</v>
      </c>
      <c r="M115" s="129">
        <v>1.5044273117744612E-4</v>
      </c>
      <c r="N115" s="129">
        <v>3.2489330900735614E-4</v>
      </c>
      <c r="O115" s="129">
        <v>2.2871938990026586E-3</v>
      </c>
      <c r="P115" s="129">
        <v>1.1848745544394436E-3</v>
      </c>
      <c r="Q115" s="129">
        <v>7.193937724255772E-4</v>
      </c>
      <c r="R115" s="129">
        <v>3.3870020512730652E-4</v>
      </c>
      <c r="S115" s="129">
        <v>1.7763566334839763E-4</v>
      </c>
      <c r="T115" s="129">
        <v>1.2460535100313377E-3</v>
      </c>
      <c r="U115" s="129">
        <v>4.6687079925030482E-2</v>
      </c>
      <c r="V115" s="129">
        <v>1.229954641259641E-4</v>
      </c>
      <c r="W115" s="129">
        <v>3.0104785856864607E-3</v>
      </c>
      <c r="X115" s="129">
        <v>0</v>
      </c>
      <c r="Y115" s="129">
        <v>2.8102307734562333E-5</v>
      </c>
      <c r="Z115" s="129">
        <v>2.5438422086707723E-2</v>
      </c>
      <c r="AA115" s="129">
        <v>7.4592831168592798E-3</v>
      </c>
      <c r="AB115" s="129">
        <v>7.7809041549085122E-5</v>
      </c>
      <c r="AC115" s="129">
        <v>2.6833828204668109E-2</v>
      </c>
      <c r="AD115" s="129">
        <v>3.5739209668111234E-2</v>
      </c>
      <c r="AE115" s="129">
        <v>0</v>
      </c>
      <c r="AF115" s="129">
        <v>8.1287116346656643E-5</v>
      </c>
      <c r="AG115" s="129">
        <v>3.8271317401363169E-6</v>
      </c>
      <c r="AH115" s="129">
        <v>2.0642224720405936E-5</v>
      </c>
      <c r="AI115" s="129">
        <v>5.2673609521515105E-2</v>
      </c>
      <c r="AJ115" s="129">
        <v>1.404744778016564E-3</v>
      </c>
      <c r="AK115" s="129">
        <v>0</v>
      </c>
      <c r="AL115" s="130">
        <v>1.1646022520835349E-3</v>
      </c>
    </row>
    <row r="116" spans="1:38">
      <c r="A116" s="65">
        <v>66</v>
      </c>
      <c r="B116" s="25" t="s">
        <v>28</v>
      </c>
      <c r="C116" s="128">
        <v>1.9984570699808399E-5</v>
      </c>
      <c r="D116" s="129">
        <v>4.8567945787754732E-5</v>
      </c>
      <c r="E116" s="129">
        <v>4.2434714830233316E-6</v>
      </c>
      <c r="F116" s="129">
        <v>2.8549838868081713E-3</v>
      </c>
      <c r="G116" s="129">
        <v>1.1900527822063863E-4</v>
      </c>
      <c r="H116" s="129">
        <v>2.4096222054833215E-3</v>
      </c>
      <c r="I116" s="129">
        <v>6.4059786357571116E-3</v>
      </c>
      <c r="J116" s="129">
        <v>4.098596838366466E-3</v>
      </c>
      <c r="K116" s="129">
        <v>3.2435391971679987E-3</v>
      </c>
      <c r="L116" s="129">
        <v>5.5363778150657056E-4</v>
      </c>
      <c r="M116" s="129">
        <v>4.8771413965367446E-4</v>
      </c>
      <c r="N116" s="129">
        <v>6.3818372381176786E-4</v>
      </c>
      <c r="O116" s="129">
        <v>1.3334442823032266E-3</v>
      </c>
      <c r="P116" s="129">
        <v>2.1337233890512154E-2</v>
      </c>
      <c r="Q116" s="129">
        <v>1.1000965948630944E-2</v>
      </c>
      <c r="R116" s="129">
        <v>6.5530433388007025E-3</v>
      </c>
      <c r="S116" s="129">
        <v>1.5695787197457876E-3</v>
      </c>
      <c r="T116" s="129">
        <v>2.2435452725050896E-2</v>
      </c>
      <c r="U116" s="129">
        <v>1.7625793898658034E-2</v>
      </c>
      <c r="V116" s="129">
        <v>8.911580208194046E-5</v>
      </c>
      <c r="W116" s="129">
        <v>3.2127298239882189E-3</v>
      </c>
      <c r="X116" s="129">
        <v>0</v>
      </c>
      <c r="Y116" s="129">
        <v>3.6022881087239289E-5</v>
      </c>
      <c r="Z116" s="129">
        <v>1.4089284200125078E-2</v>
      </c>
      <c r="AA116" s="129">
        <v>3.333092177345948E-3</v>
      </c>
      <c r="AB116" s="129">
        <v>3.6102632276791858E-5</v>
      </c>
      <c r="AC116" s="129">
        <v>1.3375190521259061E-2</v>
      </c>
      <c r="AD116" s="129">
        <v>2.8164351604886218E-2</v>
      </c>
      <c r="AE116" s="129">
        <v>0</v>
      </c>
      <c r="AF116" s="129">
        <v>2.141561703648335E-4</v>
      </c>
      <c r="AG116" s="129">
        <v>3.596026727404493E-6</v>
      </c>
      <c r="AH116" s="129">
        <v>1.4295040273590282E-4</v>
      </c>
      <c r="AI116" s="129">
        <v>8.2983170327356776E-2</v>
      </c>
      <c r="AJ116" s="129">
        <v>7.8277683723401833E-4</v>
      </c>
      <c r="AK116" s="129">
        <v>0</v>
      </c>
      <c r="AL116" s="130">
        <v>1.0618261220857439E-3</v>
      </c>
    </row>
    <row r="117" spans="1:38">
      <c r="A117" s="65">
        <v>67</v>
      </c>
      <c r="B117" s="25" t="s">
        <v>29</v>
      </c>
      <c r="C117" s="128">
        <v>6.9881917129189517E-3</v>
      </c>
      <c r="D117" s="129">
        <v>4.8586635297440697E-4</v>
      </c>
      <c r="E117" s="129">
        <v>3.1697216562709125E-3</v>
      </c>
      <c r="F117" s="129">
        <v>1.1601321881901197E-2</v>
      </c>
      <c r="G117" s="129">
        <v>9.1167053090329686E-2</v>
      </c>
      <c r="H117" s="129">
        <v>5.1468607721831417E-3</v>
      </c>
      <c r="I117" s="129">
        <v>8.2504664104496618E-3</v>
      </c>
      <c r="J117" s="129">
        <v>6.1869350188595686E-3</v>
      </c>
      <c r="K117" s="129">
        <v>7.8365256753508295E-3</v>
      </c>
      <c r="L117" s="129">
        <v>1.1054018328250437E-3</v>
      </c>
      <c r="M117" s="129">
        <v>1.5666554498929049E-4</v>
      </c>
      <c r="N117" s="129">
        <v>4.5398819906552736E-4</v>
      </c>
      <c r="O117" s="129">
        <v>2.5193429066650806E-3</v>
      </c>
      <c r="P117" s="129">
        <v>1.6454135017505928E-3</v>
      </c>
      <c r="Q117" s="129">
        <v>3.8566982988640167E-4</v>
      </c>
      <c r="R117" s="129">
        <v>3.8953111413502883E-4</v>
      </c>
      <c r="S117" s="129">
        <v>2.0124195478878905E-4</v>
      </c>
      <c r="T117" s="129">
        <v>9.2775500864834034E-4</v>
      </c>
      <c r="U117" s="129">
        <v>1.107706570755493E-2</v>
      </c>
      <c r="V117" s="129">
        <v>1.6496192677226858E-4</v>
      </c>
      <c r="W117" s="129">
        <v>1.8849956605951249E-2</v>
      </c>
      <c r="X117" s="129">
        <v>0</v>
      </c>
      <c r="Y117" s="129">
        <v>9.1250586416501958E-4</v>
      </c>
      <c r="Z117" s="129">
        <v>4.5799611561760614E-2</v>
      </c>
      <c r="AA117" s="129">
        <v>3.5307481282612018E-3</v>
      </c>
      <c r="AB117" s="129">
        <v>5.6497457400416586E-5</v>
      </c>
      <c r="AC117" s="129">
        <v>3.3036681079799797E-2</v>
      </c>
      <c r="AD117" s="129">
        <v>1.2726788570311532E-2</v>
      </c>
      <c r="AE117" s="129">
        <v>0</v>
      </c>
      <c r="AF117" s="129">
        <v>1.7069146147550345E-4</v>
      </c>
      <c r="AG117" s="129">
        <v>5.4869843504539558E-6</v>
      </c>
      <c r="AH117" s="129">
        <v>1.7947777815304503E-4</v>
      </c>
      <c r="AI117" s="129">
        <v>2.9009636442445322E-2</v>
      </c>
      <c r="AJ117" s="129">
        <v>7.50707160211154E-3</v>
      </c>
      <c r="AK117" s="129">
        <v>0</v>
      </c>
      <c r="AL117" s="130">
        <v>9.2860761133588374E-4</v>
      </c>
    </row>
    <row r="118" spans="1:38">
      <c r="A118" s="66">
        <v>68</v>
      </c>
      <c r="B118" s="26" t="s">
        <v>30</v>
      </c>
      <c r="C118" s="131">
        <v>5.2258816497244233E-5</v>
      </c>
      <c r="D118" s="132">
        <v>2.9335051142842278E-3</v>
      </c>
      <c r="E118" s="132">
        <v>1.0242200078903079E-5</v>
      </c>
      <c r="F118" s="132">
        <v>3.7673506623254922E-3</v>
      </c>
      <c r="G118" s="132">
        <v>2.3297386630225254E-4</v>
      </c>
      <c r="H118" s="132">
        <v>1.9208626701896863E-2</v>
      </c>
      <c r="I118" s="132">
        <v>0.39172962774120396</v>
      </c>
      <c r="J118" s="132">
        <v>1.3202806090750934E-2</v>
      </c>
      <c r="K118" s="132">
        <v>4.183604970584765E-3</v>
      </c>
      <c r="L118" s="132">
        <v>3.0857294562329019E-3</v>
      </c>
      <c r="M118" s="132">
        <v>2.8393699020230854E-4</v>
      </c>
      <c r="N118" s="132">
        <v>1.2215295547142581E-3</v>
      </c>
      <c r="O118" s="132">
        <v>1.4314349853320309E-3</v>
      </c>
      <c r="P118" s="132">
        <v>2.2839263583020145E-2</v>
      </c>
      <c r="Q118" s="132">
        <v>3.3283263792125088E-2</v>
      </c>
      <c r="R118" s="132">
        <v>2.4308302447639165E-4</v>
      </c>
      <c r="S118" s="132">
        <v>5.3919077305368612E-5</v>
      </c>
      <c r="T118" s="132">
        <v>5.420952904295137E-4</v>
      </c>
      <c r="U118" s="132">
        <v>0.15639849780695997</v>
      </c>
      <c r="V118" s="132">
        <v>4.7350688977982046E-5</v>
      </c>
      <c r="W118" s="132">
        <v>3.5049512870204188E-3</v>
      </c>
      <c r="X118" s="132">
        <v>0</v>
      </c>
      <c r="Y118" s="132">
        <v>2.07745946352675E-5</v>
      </c>
      <c r="Z118" s="132">
        <v>0.13693422418988929</v>
      </c>
      <c r="AA118" s="132">
        <v>1.0447394521092117E-3</v>
      </c>
      <c r="AB118" s="132">
        <v>1.5045173807701588E-5</v>
      </c>
      <c r="AC118" s="132">
        <v>3.9198472086256278E-2</v>
      </c>
      <c r="AD118" s="132">
        <v>2.7404014132733643E-3</v>
      </c>
      <c r="AE118" s="132">
        <v>0</v>
      </c>
      <c r="AF118" s="132">
        <v>2.5421580001100576E-5</v>
      </c>
      <c r="AG118" s="132">
        <v>3.3046847189897687E-6</v>
      </c>
      <c r="AH118" s="132">
        <v>1.5839071458171434E-5</v>
      </c>
      <c r="AI118" s="132">
        <v>1.0035839209138671E-2</v>
      </c>
      <c r="AJ118" s="132">
        <v>6.852413111876119E-5</v>
      </c>
      <c r="AK118" s="132">
        <v>0</v>
      </c>
      <c r="AL118" s="133">
        <v>3.9809630670242509E-4</v>
      </c>
    </row>
    <row r="119" spans="1:38">
      <c r="A119" s="124">
        <v>69</v>
      </c>
      <c r="B119" s="19" t="s">
        <v>31</v>
      </c>
      <c r="C119" s="134">
        <v>6.6289481768865986E-5</v>
      </c>
      <c r="D119" s="135">
        <v>2.6656770277101536E-5</v>
      </c>
      <c r="E119" s="135">
        <v>3.407993062191671E-5</v>
      </c>
      <c r="F119" s="135">
        <v>1.0050636304725507E-2</v>
      </c>
      <c r="G119" s="135">
        <v>2.5559917867028176E-3</v>
      </c>
      <c r="H119" s="135">
        <v>1.7509556850975033E-3</v>
      </c>
      <c r="I119" s="135">
        <v>3.4115315698048437E-3</v>
      </c>
      <c r="J119" s="135">
        <v>6.86007750973309E-3</v>
      </c>
      <c r="K119" s="135">
        <v>2.0250045526245201E-2</v>
      </c>
      <c r="L119" s="135">
        <v>2.804678646318259E-3</v>
      </c>
      <c r="M119" s="135">
        <v>2.1056748831636395E-3</v>
      </c>
      <c r="N119" s="135">
        <v>3.3208080003740885E-3</v>
      </c>
      <c r="O119" s="135">
        <v>5.59149736983389E-3</v>
      </c>
      <c r="P119" s="135">
        <v>1.7732321470806652E-3</v>
      </c>
      <c r="Q119" s="135">
        <v>1.0518178074301824E-3</v>
      </c>
      <c r="R119" s="135">
        <v>1.8400310326492143E-3</v>
      </c>
      <c r="S119" s="135">
        <v>4.8149974172078883E-4</v>
      </c>
      <c r="T119" s="135">
        <v>2.5240904901228174E-3</v>
      </c>
      <c r="U119" s="135">
        <v>9.6333518393243878E-3</v>
      </c>
      <c r="V119" s="135">
        <v>1.5059730459967297E-4</v>
      </c>
      <c r="W119" s="135">
        <v>4.6483378341981504E-3</v>
      </c>
      <c r="X119" s="135">
        <v>0</v>
      </c>
      <c r="Y119" s="135">
        <v>9.5528498206310839E-4</v>
      </c>
      <c r="Z119" s="135">
        <v>1.0199748501979668E-2</v>
      </c>
      <c r="AA119" s="135">
        <v>3.3811645181114091E-3</v>
      </c>
      <c r="AB119" s="135">
        <v>1.1504744232143866E-4</v>
      </c>
      <c r="AC119" s="135">
        <v>6.3641735950408507E-2</v>
      </c>
      <c r="AD119" s="135">
        <v>4.1397841952492367E-2</v>
      </c>
      <c r="AE119" s="135">
        <v>0</v>
      </c>
      <c r="AF119" s="135">
        <v>1.5644673926639948E-4</v>
      </c>
      <c r="AG119" s="135">
        <v>7.5461597469837332E-5</v>
      </c>
      <c r="AH119" s="135">
        <v>2.8421144201407945E-4</v>
      </c>
      <c r="AI119" s="135">
        <v>4.5589722371702536E-2</v>
      </c>
      <c r="AJ119" s="135">
        <v>1.0505929337792817E-3</v>
      </c>
      <c r="AK119" s="135">
        <v>0</v>
      </c>
      <c r="AL119" s="136">
        <v>4.1022039170069584E-4</v>
      </c>
    </row>
  </sheetData>
  <mergeCells count="3">
    <mergeCell ref="A2:B3"/>
    <mergeCell ref="A42:B43"/>
    <mergeCell ref="A82:B83"/>
  </mergeCells>
  <phoneticPr fontId="32"/>
  <pageMargins left="0.70866141732283472" right="0.70866141732283472" top="0.74803149606299213" bottom="0.74803149606299213" header="0.31496062992125984" footer="0.31496062992125984"/>
  <pageSetup paperSize="9" scale="7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P43"/>
  <sheetViews>
    <sheetView workbookViewId="0"/>
  </sheetViews>
  <sheetFormatPr defaultColWidth="9.375" defaultRowHeight="10.8"/>
  <cols>
    <col min="1" max="1" width="4" style="57" customWidth="1"/>
    <col min="2" max="2" width="27.125" style="51" bestFit="1" customWidth="1"/>
    <col min="3" max="3" width="12.125" style="51" bestFit="1" customWidth="1"/>
    <col min="4" max="4" width="27" style="51" customWidth="1"/>
    <col min="5" max="5" width="12.125" style="51" bestFit="1" customWidth="1"/>
    <col min="6" max="6" width="2.625" style="51" customWidth="1"/>
    <col min="7" max="7" width="14.5" style="116" bestFit="1" customWidth="1"/>
    <col min="8" max="8" width="23.875" style="116" customWidth="1"/>
    <col min="9" max="9" width="12.125" style="116" bestFit="1" customWidth="1"/>
    <col min="10" max="10" width="3.625" style="51" customWidth="1"/>
    <col min="11" max="11" width="20.875" style="51" customWidth="1"/>
    <col min="12" max="12" width="21.125" style="51" customWidth="1"/>
    <col min="13" max="13" width="4.625" style="51" customWidth="1"/>
    <col min="14" max="14" width="16.5" style="51" customWidth="1"/>
    <col min="15" max="15" width="15.125" style="51" customWidth="1"/>
    <col min="16" max="16384" width="9.375" style="51"/>
  </cols>
  <sheetData>
    <row r="1" spans="1:16" s="116" customFormat="1">
      <c r="A1" s="57"/>
    </row>
    <row r="2" spans="1:16" s="116" customFormat="1" ht="18" customHeight="1">
      <c r="A2" s="57"/>
      <c r="B2" s="167" t="s">
        <v>142</v>
      </c>
      <c r="C2" s="236">
        <v>37</v>
      </c>
      <c r="D2" s="167" t="str">
        <f>IFERROR(VLOOKUP(C2,データ入力表!C12:D47,2,FALSE),"")</f>
        <v/>
      </c>
    </row>
    <row r="3" spans="1:16" ht="15.75" customHeight="1">
      <c r="E3" s="117" t="s">
        <v>111</v>
      </c>
      <c r="I3" s="117" t="s">
        <v>111</v>
      </c>
      <c r="L3" s="117" t="s">
        <v>111</v>
      </c>
    </row>
    <row r="4" spans="1:16" ht="30" customHeight="1">
      <c r="A4" s="67"/>
      <c r="B4" s="68"/>
      <c r="C4" s="307" t="s">
        <v>144</v>
      </c>
      <c r="D4" s="307" t="s">
        <v>150</v>
      </c>
      <c r="E4" s="307" t="s">
        <v>110</v>
      </c>
      <c r="G4" s="307" t="s">
        <v>143</v>
      </c>
      <c r="H4" s="307" t="s">
        <v>149</v>
      </c>
      <c r="I4" s="307" t="s">
        <v>110</v>
      </c>
      <c r="K4" s="307" t="s">
        <v>145</v>
      </c>
      <c r="L4" s="307" t="s">
        <v>146</v>
      </c>
      <c r="N4" s="306" t="s">
        <v>154</v>
      </c>
      <c r="O4" s="304" t="s">
        <v>155</v>
      </c>
      <c r="P4" s="304"/>
    </row>
    <row r="5" spans="1:16" ht="30" customHeight="1">
      <c r="A5" s="69"/>
      <c r="B5" s="70"/>
      <c r="C5" s="308"/>
      <c r="D5" s="308"/>
      <c r="E5" s="308"/>
      <c r="G5" s="308"/>
      <c r="H5" s="308"/>
      <c r="I5" s="308"/>
      <c r="K5" s="308"/>
      <c r="L5" s="308"/>
      <c r="N5" s="302"/>
      <c r="O5" s="305"/>
      <c r="P5" s="305"/>
    </row>
    <row r="6" spans="1:16" ht="54" customHeight="1">
      <c r="A6" s="59"/>
      <c r="B6" s="47"/>
      <c r="C6" s="52" t="s">
        <v>34</v>
      </c>
      <c r="D6" s="182" t="s">
        <v>133</v>
      </c>
      <c r="E6" s="52"/>
      <c r="G6" s="52" t="s">
        <v>175</v>
      </c>
      <c r="H6" s="182" t="s">
        <v>176</v>
      </c>
      <c r="I6" s="52"/>
      <c r="K6" s="188" t="s">
        <v>177</v>
      </c>
      <c r="L6" s="52"/>
      <c r="N6" s="199" t="s">
        <v>178</v>
      </c>
      <c r="O6" s="302" t="s">
        <v>184</v>
      </c>
      <c r="P6" s="303"/>
    </row>
    <row r="7" spans="1:16">
      <c r="A7" s="53">
        <v>1</v>
      </c>
      <c r="B7" s="39" t="s">
        <v>0</v>
      </c>
      <c r="C7" s="215">
        <f>IF($C$2=データ入力表!C12,データ入力表!G12,0)</f>
        <v>0</v>
      </c>
      <c r="D7" s="213">
        <f t="array" ref="D7:D42">MMULT(TRANSPOSE(外生化逆行列係数!C4:AL39),計算!C7:C42)</f>
        <v>0</v>
      </c>
      <c r="E7" s="162">
        <f>IFERROR((D7/$D$43)*100,0)</f>
        <v>0</v>
      </c>
      <c r="G7" s="215">
        <f>データ入力表!H12</f>
        <v>0</v>
      </c>
      <c r="H7" s="213">
        <f t="array" ref="H7:H42">MMULT(移輸入投入係数!C84:AL119,計算!G7:G42)</f>
        <v>0</v>
      </c>
      <c r="I7" s="162">
        <f>IFERROR((H7/H$43)*100,0)</f>
        <v>0</v>
      </c>
      <c r="K7" s="205">
        <f>D7+H7</f>
        <v>0</v>
      </c>
      <c r="L7" s="206">
        <f>IFERROR((K7/K$43)*100,0)</f>
        <v>0</v>
      </c>
      <c r="N7" s="202">
        <f>'H27取引基本表（生産者）(36)'!BA4</f>
        <v>141042</v>
      </c>
      <c r="O7" s="203">
        <f>K7*N7</f>
        <v>0</v>
      </c>
      <c r="P7" s="200"/>
    </row>
    <row r="8" spans="1:16">
      <c r="A8" s="53">
        <v>2</v>
      </c>
      <c r="B8" s="39" t="s">
        <v>1</v>
      </c>
      <c r="C8" s="216">
        <f>IF($C$2=データ入力表!C13,データ入力表!G13,0)</f>
        <v>0</v>
      </c>
      <c r="D8" s="208">
        <v>0</v>
      </c>
      <c r="E8" s="163">
        <f t="shared" ref="E8:E43" si="0">IFERROR((D8/$D$43)*100,0)</f>
        <v>0</v>
      </c>
      <c r="G8" s="216">
        <f>データ入力表!H13</f>
        <v>0</v>
      </c>
      <c r="H8" s="208">
        <v>0</v>
      </c>
      <c r="I8" s="163">
        <f t="shared" ref="I8:I43" si="1">IFERROR((H8/H$43)*100,0)</f>
        <v>0</v>
      </c>
      <c r="K8" s="207">
        <f t="shared" ref="K8:K42" si="2">D8+H8</f>
        <v>0</v>
      </c>
      <c r="L8" s="246">
        <f t="shared" ref="L8:L43" si="3">IFERROR((K8/K$43)*100,0)</f>
        <v>0</v>
      </c>
      <c r="N8" s="88">
        <f>'H27取引基本表（生産者）(36)'!BA5</f>
        <v>28530</v>
      </c>
      <c r="O8" s="200">
        <f t="shared" ref="O8:O42" si="4">K8*N8</f>
        <v>0</v>
      </c>
      <c r="P8" s="200"/>
    </row>
    <row r="9" spans="1:16">
      <c r="A9" s="53">
        <v>3</v>
      </c>
      <c r="B9" s="39" t="s">
        <v>2</v>
      </c>
      <c r="C9" s="216">
        <f>IF($C$2=データ入力表!C14,データ入力表!G14,0)</f>
        <v>0</v>
      </c>
      <c r="D9" s="208">
        <v>0</v>
      </c>
      <c r="E9" s="163">
        <f t="shared" si="0"/>
        <v>0</v>
      </c>
      <c r="G9" s="216">
        <f>データ入力表!H14</f>
        <v>0</v>
      </c>
      <c r="H9" s="208">
        <v>0</v>
      </c>
      <c r="I9" s="163">
        <f t="shared" si="1"/>
        <v>0</v>
      </c>
      <c r="K9" s="207">
        <f t="shared" si="2"/>
        <v>0</v>
      </c>
      <c r="L9" s="246">
        <f t="shared" si="3"/>
        <v>0</v>
      </c>
      <c r="N9" s="88">
        <f>'H27取引基本表（生産者）(36)'!BA6</f>
        <v>41388</v>
      </c>
      <c r="O9" s="200">
        <f t="shared" si="4"/>
        <v>0</v>
      </c>
      <c r="P9" s="200"/>
    </row>
    <row r="10" spans="1:16">
      <c r="A10" s="53">
        <v>6</v>
      </c>
      <c r="B10" s="39" t="s">
        <v>3</v>
      </c>
      <c r="C10" s="216">
        <f>IF($C$2=データ入力表!C15,データ入力表!G15,0)</f>
        <v>0</v>
      </c>
      <c r="D10" s="208">
        <v>0</v>
      </c>
      <c r="E10" s="163">
        <f t="shared" si="0"/>
        <v>0</v>
      </c>
      <c r="G10" s="216">
        <f>データ入力表!H15</f>
        <v>0</v>
      </c>
      <c r="H10" s="208">
        <v>0</v>
      </c>
      <c r="I10" s="163">
        <f t="shared" si="1"/>
        <v>0</v>
      </c>
      <c r="K10" s="207">
        <f t="shared" si="2"/>
        <v>0</v>
      </c>
      <c r="L10" s="246">
        <f t="shared" si="3"/>
        <v>0</v>
      </c>
      <c r="N10" s="88">
        <f>'H27取引基本表（生産者）(36)'!BA7</f>
        <v>30039</v>
      </c>
      <c r="O10" s="200">
        <f t="shared" si="4"/>
        <v>0</v>
      </c>
      <c r="P10" s="200"/>
    </row>
    <row r="11" spans="1:16">
      <c r="A11" s="53">
        <v>11</v>
      </c>
      <c r="B11" s="39" t="s">
        <v>4</v>
      </c>
      <c r="C11" s="216">
        <f>IF($C$2=データ入力表!C16,データ入力表!G16,0)</f>
        <v>0</v>
      </c>
      <c r="D11" s="208">
        <v>0</v>
      </c>
      <c r="E11" s="163">
        <f t="shared" si="0"/>
        <v>0</v>
      </c>
      <c r="G11" s="216">
        <f>データ入力表!H16</f>
        <v>0</v>
      </c>
      <c r="H11" s="208">
        <v>0</v>
      </c>
      <c r="I11" s="163">
        <f t="shared" si="1"/>
        <v>0</v>
      </c>
      <c r="K11" s="207">
        <f t="shared" si="2"/>
        <v>0</v>
      </c>
      <c r="L11" s="246">
        <f t="shared" si="3"/>
        <v>0</v>
      </c>
      <c r="N11" s="88">
        <f>'H27取引基本表（生産者）(36)'!BA8</f>
        <v>292418</v>
      </c>
      <c r="O11" s="200">
        <f t="shared" si="4"/>
        <v>0</v>
      </c>
      <c r="P11" s="200"/>
    </row>
    <row r="12" spans="1:16">
      <c r="A12" s="54">
        <v>15</v>
      </c>
      <c r="B12" s="40" t="s">
        <v>5</v>
      </c>
      <c r="C12" s="217">
        <f>IF($C$2=データ入力表!C17,データ入力表!G17,0)</f>
        <v>0</v>
      </c>
      <c r="D12" s="209">
        <v>0</v>
      </c>
      <c r="E12" s="164">
        <f t="shared" si="0"/>
        <v>0</v>
      </c>
      <c r="G12" s="217">
        <f>データ入力表!H17</f>
        <v>0</v>
      </c>
      <c r="H12" s="209">
        <v>0</v>
      </c>
      <c r="I12" s="164">
        <f t="shared" si="1"/>
        <v>0</v>
      </c>
      <c r="K12" s="209">
        <f t="shared" si="2"/>
        <v>0</v>
      </c>
      <c r="L12" s="247">
        <f t="shared" si="3"/>
        <v>0</v>
      </c>
      <c r="N12" s="88">
        <f>'H27取引基本表（生産者）(36)'!BA9</f>
        <v>18980</v>
      </c>
      <c r="O12" s="200">
        <f t="shared" si="4"/>
        <v>0</v>
      </c>
      <c r="P12" s="200"/>
    </row>
    <row r="13" spans="1:16">
      <c r="A13" s="53">
        <v>16</v>
      </c>
      <c r="B13" s="39" t="s">
        <v>6</v>
      </c>
      <c r="C13" s="216">
        <f>IF($C$2=データ入力表!C18,データ入力表!G18,0)</f>
        <v>0</v>
      </c>
      <c r="D13" s="208">
        <v>0</v>
      </c>
      <c r="E13" s="163">
        <f t="shared" si="0"/>
        <v>0</v>
      </c>
      <c r="G13" s="216">
        <f>データ入力表!H18</f>
        <v>0</v>
      </c>
      <c r="H13" s="208">
        <v>0</v>
      </c>
      <c r="I13" s="163">
        <f t="shared" si="1"/>
        <v>0</v>
      </c>
      <c r="K13" s="207">
        <f t="shared" si="2"/>
        <v>0</v>
      </c>
      <c r="L13" s="246">
        <f t="shared" si="3"/>
        <v>0</v>
      </c>
      <c r="N13" s="88">
        <f>'H27取引基本表（生産者）(36)'!BA10</f>
        <v>66341</v>
      </c>
      <c r="O13" s="200">
        <f t="shared" si="4"/>
        <v>0</v>
      </c>
      <c r="P13" s="200"/>
    </row>
    <row r="14" spans="1:16">
      <c r="A14" s="53">
        <v>20</v>
      </c>
      <c r="B14" s="39" t="s">
        <v>7</v>
      </c>
      <c r="C14" s="216">
        <f>IF($C$2=データ入力表!C19,データ入力表!G19,0)</f>
        <v>0</v>
      </c>
      <c r="D14" s="208">
        <v>0</v>
      </c>
      <c r="E14" s="163">
        <f t="shared" si="0"/>
        <v>0</v>
      </c>
      <c r="G14" s="216">
        <f>データ入力表!H19</f>
        <v>0</v>
      </c>
      <c r="H14" s="208">
        <v>0</v>
      </c>
      <c r="I14" s="163">
        <f t="shared" si="1"/>
        <v>0</v>
      </c>
      <c r="K14" s="207">
        <f t="shared" si="2"/>
        <v>0</v>
      </c>
      <c r="L14" s="246">
        <f t="shared" si="3"/>
        <v>0</v>
      </c>
      <c r="N14" s="88">
        <f>'H27取引基本表（生産者）(36)'!BA11</f>
        <v>741055</v>
      </c>
      <c r="O14" s="200">
        <f t="shared" si="4"/>
        <v>0</v>
      </c>
      <c r="P14" s="200"/>
    </row>
    <row r="15" spans="1:16">
      <c r="A15" s="53">
        <v>21</v>
      </c>
      <c r="B15" s="39" t="s">
        <v>8</v>
      </c>
      <c r="C15" s="216">
        <f>IF($C$2=データ入力表!C20,データ入力表!G20,0)</f>
        <v>0</v>
      </c>
      <c r="D15" s="208">
        <v>0</v>
      </c>
      <c r="E15" s="163">
        <f t="shared" si="0"/>
        <v>0</v>
      </c>
      <c r="G15" s="216">
        <f>データ入力表!H20</f>
        <v>0</v>
      </c>
      <c r="H15" s="208">
        <v>0</v>
      </c>
      <c r="I15" s="163">
        <f t="shared" si="1"/>
        <v>0</v>
      </c>
      <c r="K15" s="207">
        <f t="shared" si="2"/>
        <v>0</v>
      </c>
      <c r="L15" s="246">
        <f t="shared" si="3"/>
        <v>0</v>
      </c>
      <c r="N15" s="88">
        <f>'H27取引基本表（生産者）(36)'!BA12</f>
        <v>555617</v>
      </c>
      <c r="O15" s="200">
        <f t="shared" si="4"/>
        <v>0</v>
      </c>
      <c r="P15" s="200"/>
    </row>
    <row r="16" spans="1:16">
      <c r="A16" s="55">
        <v>25</v>
      </c>
      <c r="B16" s="41" t="s">
        <v>9</v>
      </c>
      <c r="C16" s="218">
        <f>IF($C$2=データ入力表!C21,データ入力表!G21,0)</f>
        <v>0</v>
      </c>
      <c r="D16" s="210">
        <v>0</v>
      </c>
      <c r="E16" s="165">
        <f t="shared" si="0"/>
        <v>0</v>
      </c>
      <c r="G16" s="218">
        <f>データ入力表!H21</f>
        <v>0</v>
      </c>
      <c r="H16" s="210">
        <v>0</v>
      </c>
      <c r="I16" s="165">
        <f t="shared" si="1"/>
        <v>0</v>
      </c>
      <c r="K16" s="207">
        <f t="shared" si="2"/>
        <v>0</v>
      </c>
      <c r="L16" s="246">
        <f t="shared" si="3"/>
        <v>0</v>
      </c>
      <c r="N16" s="88">
        <f>'H27取引基本表（生産者）(36)'!BA13</f>
        <v>92779</v>
      </c>
      <c r="O16" s="200">
        <f t="shared" si="4"/>
        <v>0</v>
      </c>
      <c r="P16" s="200"/>
    </row>
    <row r="17" spans="1:16">
      <c r="A17" s="53">
        <v>26</v>
      </c>
      <c r="B17" s="39" t="s">
        <v>10</v>
      </c>
      <c r="C17" s="216">
        <f>IF($C$2=データ入力表!C22,データ入力表!G22,0)</f>
        <v>0</v>
      </c>
      <c r="D17" s="208">
        <v>0</v>
      </c>
      <c r="E17" s="163">
        <f t="shared" si="0"/>
        <v>0</v>
      </c>
      <c r="G17" s="216">
        <f>データ入力表!H22</f>
        <v>0</v>
      </c>
      <c r="H17" s="208">
        <v>0</v>
      </c>
      <c r="I17" s="163">
        <f t="shared" si="1"/>
        <v>0</v>
      </c>
      <c r="K17" s="209">
        <f t="shared" si="2"/>
        <v>0</v>
      </c>
      <c r="L17" s="247">
        <f t="shared" si="3"/>
        <v>0</v>
      </c>
      <c r="N17" s="88">
        <f>'H27取引基本表（生産者）(36)'!BA14</f>
        <v>1393827</v>
      </c>
      <c r="O17" s="200">
        <f t="shared" si="4"/>
        <v>0</v>
      </c>
      <c r="P17" s="200"/>
    </row>
    <row r="18" spans="1:16">
      <c r="A18" s="53">
        <v>27</v>
      </c>
      <c r="B18" s="39" t="s">
        <v>11</v>
      </c>
      <c r="C18" s="216">
        <f>IF($C$2=データ入力表!C23,データ入力表!G23,0)</f>
        <v>0</v>
      </c>
      <c r="D18" s="208">
        <v>0</v>
      </c>
      <c r="E18" s="163">
        <f t="shared" si="0"/>
        <v>0</v>
      </c>
      <c r="G18" s="216">
        <f>データ入力表!H23</f>
        <v>0</v>
      </c>
      <c r="H18" s="208">
        <v>0</v>
      </c>
      <c r="I18" s="163">
        <f t="shared" si="1"/>
        <v>0</v>
      </c>
      <c r="K18" s="207">
        <f t="shared" si="2"/>
        <v>0</v>
      </c>
      <c r="L18" s="246">
        <f t="shared" si="3"/>
        <v>0</v>
      </c>
      <c r="N18" s="88">
        <f>'H27取引基本表（生産者）(36)'!BA15</f>
        <v>509280</v>
      </c>
      <c r="O18" s="200">
        <f t="shared" si="4"/>
        <v>0</v>
      </c>
      <c r="P18" s="200"/>
    </row>
    <row r="19" spans="1:16">
      <c r="A19" s="53">
        <v>28</v>
      </c>
      <c r="B19" s="39" t="s">
        <v>12</v>
      </c>
      <c r="C19" s="216">
        <f>IF($C$2=データ入力表!C24,データ入力表!G24,0)</f>
        <v>0</v>
      </c>
      <c r="D19" s="208">
        <v>0</v>
      </c>
      <c r="E19" s="163">
        <f t="shared" si="0"/>
        <v>0</v>
      </c>
      <c r="G19" s="216">
        <f>データ入力表!H24</f>
        <v>0</v>
      </c>
      <c r="H19" s="208">
        <v>0</v>
      </c>
      <c r="I19" s="163">
        <f t="shared" si="1"/>
        <v>0</v>
      </c>
      <c r="K19" s="207">
        <f t="shared" si="2"/>
        <v>0</v>
      </c>
      <c r="L19" s="246">
        <f t="shared" si="3"/>
        <v>0</v>
      </c>
      <c r="N19" s="88">
        <f>'H27取引基本表（生産者）(36)'!BA16</f>
        <v>51526</v>
      </c>
      <c r="O19" s="200">
        <f t="shared" si="4"/>
        <v>0</v>
      </c>
      <c r="P19" s="200"/>
    </row>
    <row r="20" spans="1:16">
      <c r="A20" s="53">
        <v>29</v>
      </c>
      <c r="B20" s="39" t="s">
        <v>13</v>
      </c>
      <c r="C20" s="216">
        <f>IF($C$2=データ入力表!C25,データ入力表!G25,0)</f>
        <v>0</v>
      </c>
      <c r="D20" s="208">
        <v>0</v>
      </c>
      <c r="E20" s="163">
        <f t="shared" si="0"/>
        <v>0</v>
      </c>
      <c r="G20" s="216">
        <f>データ入力表!H25</f>
        <v>0</v>
      </c>
      <c r="H20" s="208">
        <v>0</v>
      </c>
      <c r="I20" s="163">
        <f t="shared" si="1"/>
        <v>0</v>
      </c>
      <c r="K20" s="207">
        <f t="shared" si="2"/>
        <v>0</v>
      </c>
      <c r="L20" s="246">
        <f t="shared" si="3"/>
        <v>0</v>
      </c>
      <c r="N20" s="88">
        <f>'H27取引基本表（生産者）(36)'!BA17</f>
        <v>239303</v>
      </c>
      <c r="O20" s="200">
        <f t="shared" si="4"/>
        <v>0</v>
      </c>
      <c r="P20" s="200"/>
    </row>
    <row r="21" spans="1:16">
      <c r="A21" s="53">
        <v>32</v>
      </c>
      <c r="B21" s="39" t="s">
        <v>16</v>
      </c>
      <c r="C21" s="216">
        <f>IF($C$2=データ入力表!C26,データ入力表!G26,0)</f>
        <v>0</v>
      </c>
      <c r="D21" s="208">
        <v>0</v>
      </c>
      <c r="E21" s="163">
        <f t="shared" si="0"/>
        <v>0</v>
      </c>
      <c r="G21" s="216">
        <f>データ入力表!H26</f>
        <v>0</v>
      </c>
      <c r="H21" s="208">
        <v>0</v>
      </c>
      <c r="I21" s="163">
        <f t="shared" si="1"/>
        <v>0</v>
      </c>
      <c r="K21" s="207">
        <f t="shared" si="2"/>
        <v>0</v>
      </c>
      <c r="L21" s="246">
        <f t="shared" si="3"/>
        <v>0</v>
      </c>
      <c r="N21" s="88">
        <f>'H27取引基本表（生産者）(36)'!BA18</f>
        <v>213203</v>
      </c>
      <c r="O21" s="200">
        <f t="shared" si="4"/>
        <v>0</v>
      </c>
      <c r="P21" s="200"/>
    </row>
    <row r="22" spans="1:16">
      <c r="A22" s="54">
        <v>33</v>
      </c>
      <c r="B22" s="40" t="s">
        <v>14</v>
      </c>
      <c r="C22" s="217">
        <f>IF($C$2=データ入力表!C27,データ入力表!G27,0)</f>
        <v>0</v>
      </c>
      <c r="D22" s="209">
        <v>0</v>
      </c>
      <c r="E22" s="164">
        <f t="shared" si="0"/>
        <v>0</v>
      </c>
      <c r="G22" s="217">
        <f>データ入力表!H27</f>
        <v>0</v>
      </c>
      <c r="H22" s="209">
        <v>0</v>
      </c>
      <c r="I22" s="164">
        <f t="shared" si="1"/>
        <v>0</v>
      </c>
      <c r="K22" s="209">
        <f t="shared" si="2"/>
        <v>0</v>
      </c>
      <c r="L22" s="247">
        <f t="shared" si="3"/>
        <v>0</v>
      </c>
      <c r="N22" s="88">
        <f>'H27取引基本表（生産者）(36)'!BA19</f>
        <v>32733</v>
      </c>
      <c r="O22" s="200">
        <f t="shared" si="4"/>
        <v>0</v>
      </c>
      <c r="P22" s="200"/>
    </row>
    <row r="23" spans="1:16">
      <c r="A23" s="53">
        <v>34</v>
      </c>
      <c r="B23" s="39" t="s">
        <v>15</v>
      </c>
      <c r="C23" s="216">
        <f>IF($C$2=データ入力表!C28,データ入力表!G28,0)</f>
        <v>0</v>
      </c>
      <c r="D23" s="208">
        <v>0</v>
      </c>
      <c r="E23" s="163">
        <f t="shared" si="0"/>
        <v>0</v>
      </c>
      <c r="G23" s="216">
        <f>データ入力表!H28</f>
        <v>0</v>
      </c>
      <c r="H23" s="208">
        <v>0</v>
      </c>
      <c r="I23" s="163">
        <f t="shared" si="1"/>
        <v>0</v>
      </c>
      <c r="K23" s="207">
        <f t="shared" si="2"/>
        <v>0</v>
      </c>
      <c r="L23" s="246">
        <f t="shared" si="3"/>
        <v>0</v>
      </c>
      <c r="N23" s="88">
        <f>'H27取引基本表（生産者）(36)'!BA20</f>
        <v>207571</v>
      </c>
      <c r="O23" s="200">
        <f t="shared" si="4"/>
        <v>0</v>
      </c>
      <c r="P23" s="200"/>
    </row>
    <row r="24" spans="1:16">
      <c r="A24" s="53">
        <v>35</v>
      </c>
      <c r="B24" s="39" t="s">
        <v>17</v>
      </c>
      <c r="C24" s="216">
        <f>IF($C$2=データ入力表!C29,データ入力表!G29,0)</f>
        <v>0</v>
      </c>
      <c r="D24" s="208">
        <v>0</v>
      </c>
      <c r="E24" s="163">
        <f t="shared" si="0"/>
        <v>0</v>
      </c>
      <c r="G24" s="216">
        <f>データ入力表!H29</f>
        <v>0</v>
      </c>
      <c r="H24" s="208">
        <v>0</v>
      </c>
      <c r="I24" s="163">
        <f t="shared" si="1"/>
        <v>0</v>
      </c>
      <c r="K24" s="207">
        <f t="shared" si="2"/>
        <v>0</v>
      </c>
      <c r="L24" s="246">
        <f t="shared" si="3"/>
        <v>0</v>
      </c>
      <c r="N24" s="88">
        <f>'H27取引基本表（生産者）(36)'!BA21</f>
        <v>615598</v>
      </c>
      <c r="O24" s="200">
        <f t="shared" si="4"/>
        <v>0</v>
      </c>
      <c r="P24" s="200"/>
    </row>
    <row r="25" spans="1:16">
      <c r="A25" s="53">
        <v>39</v>
      </c>
      <c r="B25" s="39" t="s">
        <v>18</v>
      </c>
      <c r="C25" s="216">
        <f>IF($C$2=データ入力表!C30,データ入力表!G30,0)</f>
        <v>0</v>
      </c>
      <c r="D25" s="208">
        <v>0</v>
      </c>
      <c r="E25" s="163">
        <f t="shared" si="0"/>
        <v>0</v>
      </c>
      <c r="G25" s="216">
        <f>データ入力表!H30</f>
        <v>0</v>
      </c>
      <c r="H25" s="208">
        <v>0</v>
      </c>
      <c r="I25" s="163">
        <f t="shared" si="1"/>
        <v>0</v>
      </c>
      <c r="K25" s="207">
        <f t="shared" si="2"/>
        <v>0</v>
      </c>
      <c r="L25" s="246">
        <f t="shared" si="3"/>
        <v>0</v>
      </c>
      <c r="N25" s="88">
        <f>'H27取引基本表（生産者）(36)'!BA22</f>
        <v>133882</v>
      </c>
      <c r="O25" s="200">
        <f t="shared" si="4"/>
        <v>0</v>
      </c>
      <c r="P25" s="200"/>
    </row>
    <row r="26" spans="1:16">
      <c r="A26" s="55">
        <v>41</v>
      </c>
      <c r="B26" s="41" t="s">
        <v>19</v>
      </c>
      <c r="C26" s="218">
        <f>IF($C$2=データ入力表!C31,データ入力表!G31,0)</f>
        <v>0</v>
      </c>
      <c r="D26" s="210">
        <v>0</v>
      </c>
      <c r="E26" s="165">
        <f t="shared" si="0"/>
        <v>0</v>
      </c>
      <c r="G26" s="218">
        <f>データ入力表!H31</f>
        <v>0</v>
      </c>
      <c r="H26" s="210">
        <v>0</v>
      </c>
      <c r="I26" s="165">
        <f t="shared" si="1"/>
        <v>0</v>
      </c>
      <c r="K26" s="210">
        <f t="shared" si="2"/>
        <v>0</v>
      </c>
      <c r="L26" s="248">
        <f t="shared" si="3"/>
        <v>0</v>
      </c>
      <c r="N26" s="88">
        <f>'H27取引基本表（生産者）(36)'!BA23</f>
        <v>471760</v>
      </c>
      <c r="O26" s="200">
        <f t="shared" si="4"/>
        <v>0</v>
      </c>
      <c r="P26" s="200"/>
    </row>
    <row r="27" spans="1:16">
      <c r="A27" s="53">
        <v>46</v>
      </c>
      <c r="B27" s="39" t="s">
        <v>20</v>
      </c>
      <c r="C27" s="216">
        <f>IF($C$2=データ入力表!C32,データ入力表!G32,0)</f>
        <v>0</v>
      </c>
      <c r="D27" s="208">
        <v>0</v>
      </c>
      <c r="E27" s="163">
        <f t="shared" si="0"/>
        <v>0</v>
      </c>
      <c r="G27" s="216">
        <f>データ入力表!H32</f>
        <v>0</v>
      </c>
      <c r="H27" s="208">
        <v>0</v>
      </c>
      <c r="I27" s="163">
        <f t="shared" si="1"/>
        <v>0</v>
      </c>
      <c r="K27" s="207">
        <f t="shared" si="2"/>
        <v>0</v>
      </c>
      <c r="L27" s="246">
        <f t="shared" si="3"/>
        <v>0</v>
      </c>
      <c r="N27" s="88">
        <f>'H27取引基本表（生産者）(36)'!BA24</f>
        <v>351855</v>
      </c>
      <c r="O27" s="200">
        <f t="shared" si="4"/>
        <v>0</v>
      </c>
      <c r="P27" s="200"/>
    </row>
    <row r="28" spans="1:16">
      <c r="A28" s="53">
        <v>47</v>
      </c>
      <c r="B28" s="39" t="s">
        <v>56</v>
      </c>
      <c r="C28" s="216">
        <f>IF($C$2=データ入力表!C33,データ入力表!G33,0)</f>
        <v>0</v>
      </c>
      <c r="D28" s="208">
        <v>0</v>
      </c>
      <c r="E28" s="163">
        <f t="shared" si="0"/>
        <v>0</v>
      </c>
      <c r="G28" s="216">
        <f>データ入力表!H33</f>
        <v>0</v>
      </c>
      <c r="H28" s="208">
        <v>0</v>
      </c>
      <c r="I28" s="163">
        <f t="shared" si="1"/>
        <v>0</v>
      </c>
      <c r="K28" s="207">
        <f t="shared" si="2"/>
        <v>0</v>
      </c>
      <c r="L28" s="246">
        <f t="shared" si="3"/>
        <v>0</v>
      </c>
      <c r="N28" s="88">
        <f>'H27取引基本表（生産者）(36)'!BA25</f>
        <v>36921</v>
      </c>
      <c r="O28" s="200">
        <f t="shared" si="4"/>
        <v>0</v>
      </c>
      <c r="P28" s="200"/>
    </row>
    <row r="29" spans="1:16">
      <c r="A29" s="53">
        <v>48</v>
      </c>
      <c r="B29" s="39" t="s">
        <v>57</v>
      </c>
      <c r="C29" s="216">
        <f>IF($C$2=データ入力表!C34,データ入力表!G34,0)</f>
        <v>0</v>
      </c>
      <c r="D29" s="208">
        <v>0</v>
      </c>
      <c r="E29" s="163">
        <f t="shared" si="0"/>
        <v>0</v>
      </c>
      <c r="G29" s="216">
        <f>データ入力表!H34</f>
        <v>0</v>
      </c>
      <c r="H29" s="208">
        <v>0</v>
      </c>
      <c r="I29" s="163">
        <f t="shared" si="1"/>
        <v>0</v>
      </c>
      <c r="K29" s="207">
        <f t="shared" si="2"/>
        <v>0</v>
      </c>
      <c r="L29" s="246">
        <f t="shared" si="3"/>
        <v>0</v>
      </c>
      <c r="N29" s="88">
        <f>'H27取引基本表（生産者）(36)'!BA26</f>
        <v>44364</v>
      </c>
      <c r="O29" s="200">
        <f t="shared" si="4"/>
        <v>0</v>
      </c>
      <c r="P29" s="200"/>
    </row>
    <row r="30" spans="1:16">
      <c r="A30" s="53">
        <v>51</v>
      </c>
      <c r="B30" s="39" t="s">
        <v>21</v>
      </c>
      <c r="C30" s="216">
        <f>IF($C$2=データ入力表!C35,データ入力表!G35,0)</f>
        <v>0</v>
      </c>
      <c r="D30" s="208">
        <v>0</v>
      </c>
      <c r="E30" s="163">
        <f t="shared" si="0"/>
        <v>0</v>
      </c>
      <c r="G30" s="216">
        <f>データ入力表!H35</f>
        <v>0</v>
      </c>
      <c r="H30" s="208">
        <v>0</v>
      </c>
      <c r="I30" s="163">
        <f t="shared" si="1"/>
        <v>0</v>
      </c>
      <c r="K30" s="207">
        <f t="shared" si="2"/>
        <v>0</v>
      </c>
      <c r="L30" s="246">
        <f t="shared" si="3"/>
        <v>0</v>
      </c>
      <c r="N30" s="88">
        <f>'H27取引基本表（生産者）(36)'!BA27</f>
        <v>577391</v>
      </c>
      <c r="O30" s="200">
        <f t="shared" si="4"/>
        <v>0</v>
      </c>
      <c r="P30" s="200"/>
    </row>
    <row r="31" spans="1:16">
      <c r="A31" s="53">
        <v>53</v>
      </c>
      <c r="B31" s="39" t="s">
        <v>22</v>
      </c>
      <c r="C31" s="216">
        <f>IF($C$2=データ入力表!C36,データ入力表!G36,0)</f>
        <v>0</v>
      </c>
      <c r="D31" s="208">
        <v>0</v>
      </c>
      <c r="E31" s="163">
        <f t="shared" si="0"/>
        <v>0</v>
      </c>
      <c r="G31" s="216">
        <f>データ入力表!H36</f>
        <v>0</v>
      </c>
      <c r="H31" s="208">
        <v>0</v>
      </c>
      <c r="I31" s="163">
        <f t="shared" si="1"/>
        <v>0</v>
      </c>
      <c r="K31" s="210">
        <f t="shared" si="2"/>
        <v>0</v>
      </c>
      <c r="L31" s="246">
        <f t="shared" si="3"/>
        <v>0</v>
      </c>
      <c r="N31" s="88">
        <f>'H27取引基本表（生産者）(36)'!BA28</f>
        <v>235409</v>
      </c>
      <c r="O31" s="200">
        <f t="shared" si="4"/>
        <v>0</v>
      </c>
      <c r="P31" s="200"/>
    </row>
    <row r="32" spans="1:16">
      <c r="A32" s="54">
        <v>55</v>
      </c>
      <c r="B32" s="40" t="s">
        <v>23</v>
      </c>
      <c r="C32" s="217">
        <f>IF($C$2=データ入力表!C37,データ入力表!G37,0)</f>
        <v>0</v>
      </c>
      <c r="D32" s="209">
        <v>0</v>
      </c>
      <c r="E32" s="164">
        <f t="shared" si="0"/>
        <v>0</v>
      </c>
      <c r="G32" s="217">
        <f>データ入力表!H37</f>
        <v>0</v>
      </c>
      <c r="H32" s="209">
        <v>0</v>
      </c>
      <c r="I32" s="164">
        <f t="shared" si="1"/>
        <v>0</v>
      </c>
      <c r="K32" s="207">
        <f t="shared" si="2"/>
        <v>0</v>
      </c>
      <c r="L32" s="247">
        <f t="shared" si="3"/>
        <v>0</v>
      </c>
      <c r="N32" s="88">
        <f>'H27取引基本表（生産者）(36)'!BA29</f>
        <v>526354</v>
      </c>
      <c r="O32" s="200">
        <f t="shared" si="4"/>
        <v>0</v>
      </c>
      <c r="P32" s="200"/>
    </row>
    <row r="33" spans="1:16">
      <c r="A33" s="53">
        <v>57</v>
      </c>
      <c r="B33" s="39" t="s">
        <v>64</v>
      </c>
      <c r="C33" s="216">
        <f>IF($C$2=データ入力表!C38,データ入力表!G38,0)</f>
        <v>0</v>
      </c>
      <c r="D33" s="208">
        <v>0</v>
      </c>
      <c r="E33" s="163">
        <f t="shared" si="0"/>
        <v>0</v>
      </c>
      <c r="G33" s="216">
        <f>データ入力表!H38</f>
        <v>0</v>
      </c>
      <c r="H33" s="208">
        <v>0</v>
      </c>
      <c r="I33" s="163">
        <f t="shared" si="1"/>
        <v>0</v>
      </c>
      <c r="K33" s="207">
        <f t="shared" si="2"/>
        <v>0</v>
      </c>
      <c r="L33" s="246">
        <f t="shared" si="3"/>
        <v>0</v>
      </c>
      <c r="N33" s="88">
        <f>'H27取引基本表（生産者）(36)'!BA30</f>
        <v>512883</v>
      </c>
      <c r="O33" s="200">
        <f t="shared" si="4"/>
        <v>0</v>
      </c>
      <c r="P33" s="200"/>
    </row>
    <row r="34" spans="1:16">
      <c r="A34" s="53">
        <v>59</v>
      </c>
      <c r="B34" s="39" t="s">
        <v>25</v>
      </c>
      <c r="C34" s="216">
        <f>IF($C$2=データ入力表!C39,データ入力表!G39,0)</f>
        <v>0</v>
      </c>
      <c r="D34" s="208">
        <v>0</v>
      </c>
      <c r="E34" s="163">
        <f t="shared" si="0"/>
        <v>0</v>
      </c>
      <c r="G34" s="216">
        <f>データ入力表!H39</f>
        <v>0</v>
      </c>
      <c r="H34" s="208">
        <v>0</v>
      </c>
      <c r="I34" s="163">
        <f t="shared" si="1"/>
        <v>0</v>
      </c>
      <c r="K34" s="207">
        <f t="shared" si="2"/>
        <v>0</v>
      </c>
      <c r="L34" s="246">
        <f t="shared" si="3"/>
        <v>0</v>
      </c>
      <c r="N34" s="88">
        <f>'H27取引基本表（生産者）(36)'!BA31</f>
        <v>231941</v>
      </c>
      <c r="O34" s="200">
        <f t="shared" si="4"/>
        <v>0</v>
      </c>
      <c r="P34" s="200"/>
    </row>
    <row r="35" spans="1:16">
      <c r="A35" s="53">
        <v>61</v>
      </c>
      <c r="B35" s="39" t="s">
        <v>26</v>
      </c>
      <c r="C35" s="216">
        <f>IF($C$2=データ入力表!C40,データ入力表!G40,0)</f>
        <v>0</v>
      </c>
      <c r="D35" s="208">
        <v>0</v>
      </c>
      <c r="E35" s="163">
        <f t="shared" si="0"/>
        <v>0</v>
      </c>
      <c r="G35" s="216">
        <f>データ入力表!H40</f>
        <v>0</v>
      </c>
      <c r="H35" s="208">
        <v>0</v>
      </c>
      <c r="I35" s="163">
        <f t="shared" si="1"/>
        <v>0</v>
      </c>
      <c r="K35" s="207">
        <f t="shared" si="2"/>
        <v>0</v>
      </c>
      <c r="L35" s="246">
        <f t="shared" si="3"/>
        <v>0</v>
      </c>
      <c r="N35" s="88">
        <f>'H27取引基本表（生産者）(36)'!BA32</f>
        <v>365190</v>
      </c>
      <c r="O35" s="200">
        <f t="shared" si="4"/>
        <v>0</v>
      </c>
      <c r="P35" s="200"/>
    </row>
    <row r="36" spans="1:16">
      <c r="A36" s="55">
        <v>63</v>
      </c>
      <c r="B36" s="41" t="s">
        <v>27</v>
      </c>
      <c r="C36" s="218">
        <f>IF($C$2=データ入力表!C41,データ入力表!G41,0)</f>
        <v>0</v>
      </c>
      <c r="D36" s="210">
        <v>0</v>
      </c>
      <c r="E36" s="165">
        <f t="shared" si="0"/>
        <v>0</v>
      </c>
      <c r="G36" s="218">
        <f>データ入力表!H41</f>
        <v>0</v>
      </c>
      <c r="H36" s="210">
        <v>0</v>
      </c>
      <c r="I36" s="165">
        <f t="shared" si="1"/>
        <v>0</v>
      </c>
      <c r="K36" s="207">
        <f t="shared" si="2"/>
        <v>0</v>
      </c>
      <c r="L36" s="248">
        <f t="shared" si="3"/>
        <v>0</v>
      </c>
      <c r="N36" s="88">
        <f>'H27取引基本表（生産者）(36)'!BA33</f>
        <v>290202</v>
      </c>
      <c r="O36" s="200">
        <f t="shared" si="4"/>
        <v>0</v>
      </c>
      <c r="P36" s="200"/>
    </row>
    <row r="37" spans="1:16">
      <c r="A37" s="54">
        <v>64</v>
      </c>
      <c r="B37" s="40" t="s">
        <v>60</v>
      </c>
      <c r="C37" s="217">
        <f>IF($C$2=データ入力表!C42,データ入力表!G42,0)</f>
        <v>0</v>
      </c>
      <c r="D37" s="209">
        <v>0</v>
      </c>
      <c r="E37" s="164">
        <f t="shared" si="0"/>
        <v>0</v>
      </c>
      <c r="G37" s="217">
        <f>データ入力表!H42</f>
        <v>0</v>
      </c>
      <c r="H37" s="209">
        <v>0</v>
      </c>
      <c r="I37" s="164">
        <f t="shared" si="1"/>
        <v>0</v>
      </c>
      <c r="K37" s="209">
        <f t="shared" si="2"/>
        <v>0</v>
      </c>
      <c r="L37" s="246">
        <f t="shared" si="3"/>
        <v>0</v>
      </c>
      <c r="N37" s="88">
        <f>'H27取引基本表（生産者）(36)'!BA34</f>
        <v>753419</v>
      </c>
      <c r="O37" s="200">
        <f t="shared" si="4"/>
        <v>0</v>
      </c>
      <c r="P37" s="200"/>
    </row>
    <row r="38" spans="1:16">
      <c r="A38" s="53">
        <v>65</v>
      </c>
      <c r="B38" s="39" t="s">
        <v>61</v>
      </c>
      <c r="C38" s="216">
        <f>IF($C$2=データ入力表!C43,データ入力表!G43,0)</f>
        <v>0</v>
      </c>
      <c r="D38" s="208">
        <v>0</v>
      </c>
      <c r="E38" s="163">
        <f t="shared" si="0"/>
        <v>0</v>
      </c>
      <c r="G38" s="216">
        <f>データ入力表!H43</f>
        <v>0</v>
      </c>
      <c r="H38" s="208">
        <v>0</v>
      </c>
      <c r="I38" s="163">
        <f t="shared" si="1"/>
        <v>0</v>
      </c>
      <c r="K38" s="207">
        <f t="shared" si="2"/>
        <v>0</v>
      </c>
      <c r="L38" s="246">
        <f t="shared" si="3"/>
        <v>0</v>
      </c>
      <c r="N38" s="88">
        <f>'H27取引基本表（生産者）(36)'!BA35</f>
        <v>46006</v>
      </c>
      <c r="O38" s="200">
        <f t="shared" si="4"/>
        <v>0</v>
      </c>
      <c r="P38" s="200"/>
    </row>
    <row r="39" spans="1:16">
      <c r="A39" s="53">
        <v>66</v>
      </c>
      <c r="B39" s="39" t="s">
        <v>28</v>
      </c>
      <c r="C39" s="216">
        <f>IF($C$2=データ入力表!C44,データ入力表!G44,0)</f>
        <v>0</v>
      </c>
      <c r="D39" s="208">
        <v>0</v>
      </c>
      <c r="E39" s="163">
        <f t="shared" si="0"/>
        <v>0</v>
      </c>
      <c r="G39" s="216">
        <f>データ入力表!H44</f>
        <v>0</v>
      </c>
      <c r="H39" s="208">
        <v>0</v>
      </c>
      <c r="I39" s="163">
        <f t="shared" si="1"/>
        <v>0</v>
      </c>
      <c r="K39" s="207">
        <f t="shared" si="2"/>
        <v>0</v>
      </c>
      <c r="L39" s="246">
        <f t="shared" si="3"/>
        <v>0</v>
      </c>
      <c r="N39" s="88">
        <f>'H27取引基本表（生産者）(36)'!BA36</f>
        <v>295940</v>
      </c>
      <c r="O39" s="200">
        <f t="shared" si="4"/>
        <v>0</v>
      </c>
      <c r="P39" s="200"/>
    </row>
    <row r="40" spans="1:16">
      <c r="A40" s="53">
        <v>67</v>
      </c>
      <c r="B40" s="39" t="s">
        <v>29</v>
      </c>
      <c r="C40" s="216">
        <f>IF($C$2=データ入力表!C45,データ入力表!G45,0)</f>
        <v>0</v>
      </c>
      <c r="D40" s="208">
        <v>0</v>
      </c>
      <c r="E40" s="163">
        <f t="shared" si="0"/>
        <v>0</v>
      </c>
      <c r="G40" s="216">
        <f>データ入力表!H45</f>
        <v>0</v>
      </c>
      <c r="H40" s="208">
        <v>0</v>
      </c>
      <c r="I40" s="163">
        <f t="shared" si="1"/>
        <v>0</v>
      </c>
      <c r="K40" s="207">
        <f t="shared" si="2"/>
        <v>0</v>
      </c>
      <c r="L40" s="246">
        <f t="shared" si="3"/>
        <v>0</v>
      </c>
      <c r="N40" s="88">
        <f>'H27取引基本表（生産者）(36)'!BA37</f>
        <v>371292</v>
      </c>
      <c r="O40" s="200">
        <f t="shared" si="4"/>
        <v>0</v>
      </c>
      <c r="P40" s="200"/>
    </row>
    <row r="41" spans="1:16">
      <c r="A41" s="55">
        <v>68</v>
      </c>
      <c r="B41" s="41" t="s">
        <v>30</v>
      </c>
      <c r="C41" s="218">
        <f>IF($C$2=データ入力表!C46,データ入力表!G46,0)</f>
        <v>0</v>
      </c>
      <c r="D41" s="210">
        <v>0</v>
      </c>
      <c r="E41" s="165">
        <f t="shared" si="0"/>
        <v>0</v>
      </c>
      <c r="G41" s="218">
        <f>データ入力表!H46</f>
        <v>0</v>
      </c>
      <c r="H41" s="210">
        <v>0</v>
      </c>
      <c r="I41" s="165">
        <f t="shared" si="1"/>
        <v>0</v>
      </c>
      <c r="K41" s="210">
        <f t="shared" si="2"/>
        <v>0</v>
      </c>
      <c r="L41" s="246">
        <f t="shared" si="3"/>
        <v>0</v>
      </c>
      <c r="N41" s="88">
        <f>'H27取引基本表（生産者）(36)'!BA38</f>
        <v>11331</v>
      </c>
      <c r="O41" s="200">
        <f t="shared" si="4"/>
        <v>0</v>
      </c>
      <c r="P41" s="200"/>
    </row>
    <row r="42" spans="1:16">
      <c r="A42" s="56">
        <v>69</v>
      </c>
      <c r="B42" s="42" t="s">
        <v>31</v>
      </c>
      <c r="C42" s="216">
        <f>IF($C$2=データ入力表!C47,データ入力表!G47,0)</f>
        <v>0</v>
      </c>
      <c r="D42" s="208">
        <v>0</v>
      </c>
      <c r="E42" s="163">
        <f t="shared" si="0"/>
        <v>0</v>
      </c>
      <c r="G42" s="216">
        <f>データ入力表!H47</f>
        <v>0</v>
      </c>
      <c r="H42" s="208">
        <v>0</v>
      </c>
      <c r="I42" s="163">
        <f t="shared" si="1"/>
        <v>0</v>
      </c>
      <c r="K42" s="207">
        <f t="shared" si="2"/>
        <v>0</v>
      </c>
      <c r="L42" s="249">
        <f t="shared" si="3"/>
        <v>0</v>
      </c>
      <c r="N42" s="91">
        <f>'H27取引基本表（生産者）(36)'!BA39</f>
        <v>36239</v>
      </c>
      <c r="O42" s="201">
        <f t="shared" si="4"/>
        <v>0</v>
      </c>
      <c r="P42" s="201"/>
    </row>
    <row r="43" spans="1:16">
      <c r="A43" s="64"/>
      <c r="B43" s="44" t="s">
        <v>35</v>
      </c>
      <c r="C43" s="219">
        <f>SUM(C7:C42)</f>
        <v>0</v>
      </c>
      <c r="D43" s="214">
        <f t="shared" ref="D43" si="5">SUM(D7:D42)</f>
        <v>0</v>
      </c>
      <c r="E43" s="166">
        <f t="shared" si="0"/>
        <v>0</v>
      </c>
      <c r="G43" s="219">
        <f>SUM(G7:G42)</f>
        <v>0</v>
      </c>
      <c r="H43" s="214">
        <f>SUM(H7:H42)</f>
        <v>0</v>
      </c>
      <c r="I43" s="166">
        <f t="shared" si="1"/>
        <v>0</v>
      </c>
      <c r="K43" s="211">
        <f>SUM(K7:K42)</f>
        <v>0</v>
      </c>
      <c r="L43" s="212">
        <f t="shared" si="3"/>
        <v>0</v>
      </c>
      <c r="N43" s="91">
        <f>'H27取引基本表（生産者）(36)'!BA40</f>
        <v>10563609</v>
      </c>
      <c r="O43" s="201">
        <f>SUM(O7:O42)</f>
        <v>0</v>
      </c>
      <c r="P43" s="204">
        <f>O43/N43</f>
        <v>0</v>
      </c>
    </row>
  </sheetData>
  <mergeCells count="11">
    <mergeCell ref="C4:C5"/>
    <mergeCell ref="D4:D5"/>
    <mergeCell ref="E4:E5"/>
    <mergeCell ref="H4:H5"/>
    <mergeCell ref="I4:I5"/>
    <mergeCell ref="G4:G5"/>
    <mergeCell ref="O6:P6"/>
    <mergeCell ref="O4:P5"/>
    <mergeCell ref="N4:N5"/>
    <mergeCell ref="K4:K5"/>
    <mergeCell ref="L4:L5"/>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75" defaultRowHeight="10.8"/>
  <cols>
    <col min="1" max="1" width="4.625" style="15" bestFit="1" customWidth="1"/>
    <col min="2" max="2" width="31.625" style="15" bestFit="1" customWidth="1"/>
    <col min="3" max="16384" width="10.375" style="15"/>
  </cols>
  <sheetData>
    <row r="1" spans="1:40" ht="21" customHeight="1">
      <c r="A1" s="103" t="s">
        <v>32</v>
      </c>
      <c r="C1" s="15" t="s">
        <v>187</v>
      </c>
      <c r="J1" s="103" t="s">
        <v>33</v>
      </c>
      <c r="AN1" s="33"/>
    </row>
    <row r="2" spans="1:40">
      <c r="A2" s="16"/>
      <c r="B2" s="17"/>
      <c r="C2" s="34">
        <v>1</v>
      </c>
      <c r="D2" s="35">
        <v>2</v>
      </c>
      <c r="E2" s="35">
        <v>3</v>
      </c>
      <c r="F2" s="35">
        <v>6</v>
      </c>
      <c r="G2" s="35">
        <v>11</v>
      </c>
      <c r="H2" s="35">
        <v>15</v>
      </c>
      <c r="I2" s="35">
        <v>16</v>
      </c>
      <c r="J2" s="35">
        <v>20</v>
      </c>
      <c r="K2" s="35">
        <v>21</v>
      </c>
      <c r="L2" s="35">
        <v>25</v>
      </c>
      <c r="M2" s="35">
        <v>26</v>
      </c>
      <c r="N2" s="35">
        <v>27</v>
      </c>
      <c r="O2" s="35">
        <v>28</v>
      </c>
      <c r="P2" s="35">
        <v>29</v>
      </c>
      <c r="Q2" s="35">
        <v>32</v>
      </c>
      <c r="R2" s="35">
        <v>33</v>
      </c>
      <c r="S2" s="35">
        <v>34</v>
      </c>
      <c r="T2" s="35">
        <v>35</v>
      </c>
      <c r="U2" s="35">
        <v>39</v>
      </c>
      <c r="V2" s="35">
        <v>41</v>
      </c>
      <c r="W2" s="35">
        <v>46</v>
      </c>
      <c r="X2" s="35">
        <v>47</v>
      </c>
      <c r="Y2" s="35">
        <v>48</v>
      </c>
      <c r="Z2" s="35">
        <v>51</v>
      </c>
      <c r="AA2" s="35">
        <v>53</v>
      </c>
      <c r="AB2" s="35">
        <v>55</v>
      </c>
      <c r="AC2" s="35">
        <v>57</v>
      </c>
      <c r="AD2" s="35">
        <v>59</v>
      </c>
      <c r="AE2" s="35">
        <v>61</v>
      </c>
      <c r="AF2" s="35">
        <v>63</v>
      </c>
      <c r="AG2" s="35">
        <v>64</v>
      </c>
      <c r="AH2" s="35">
        <v>65</v>
      </c>
      <c r="AI2" s="35">
        <v>66</v>
      </c>
      <c r="AJ2" s="35">
        <v>67</v>
      </c>
      <c r="AK2" s="35">
        <v>68</v>
      </c>
      <c r="AL2" s="36">
        <v>69</v>
      </c>
      <c r="AM2" s="37"/>
      <c r="AN2" s="37"/>
    </row>
    <row r="3" spans="1:40" ht="32.4">
      <c r="A3" s="18"/>
      <c r="B3" s="19"/>
      <c r="C3" s="20" t="s">
        <v>0</v>
      </c>
      <c r="D3" s="21" t="s">
        <v>1</v>
      </c>
      <c r="E3" s="21" t="s">
        <v>2</v>
      </c>
      <c r="F3" s="21" t="s">
        <v>3</v>
      </c>
      <c r="G3" s="21" t="s">
        <v>4</v>
      </c>
      <c r="H3" s="21" t="s">
        <v>5</v>
      </c>
      <c r="I3" s="21" t="s">
        <v>6</v>
      </c>
      <c r="J3" s="21" t="s">
        <v>7</v>
      </c>
      <c r="K3" s="21" t="s">
        <v>65</v>
      </c>
      <c r="L3" s="21" t="s">
        <v>66</v>
      </c>
      <c r="M3" s="21" t="s">
        <v>10</v>
      </c>
      <c r="N3" s="21" t="s">
        <v>11</v>
      </c>
      <c r="O3" s="21" t="s">
        <v>12</v>
      </c>
      <c r="P3" s="21" t="s">
        <v>13</v>
      </c>
      <c r="Q3" s="21" t="s">
        <v>16</v>
      </c>
      <c r="R3" s="21" t="s">
        <v>14</v>
      </c>
      <c r="S3" s="21" t="s">
        <v>67</v>
      </c>
      <c r="T3" s="21" t="s">
        <v>17</v>
      </c>
      <c r="U3" s="21" t="s">
        <v>18</v>
      </c>
      <c r="V3" s="21" t="s">
        <v>19</v>
      </c>
      <c r="W3" s="21" t="s">
        <v>68</v>
      </c>
      <c r="X3" s="21" t="s">
        <v>56</v>
      </c>
      <c r="Y3" s="21" t="s">
        <v>57</v>
      </c>
      <c r="Z3" s="21" t="s">
        <v>21</v>
      </c>
      <c r="AA3" s="21" t="s">
        <v>22</v>
      </c>
      <c r="AB3" s="21" t="s">
        <v>23</v>
      </c>
      <c r="AC3" s="21" t="s">
        <v>64</v>
      </c>
      <c r="AD3" s="21" t="s">
        <v>25</v>
      </c>
      <c r="AE3" s="21" t="s">
        <v>26</v>
      </c>
      <c r="AF3" s="21" t="s">
        <v>27</v>
      </c>
      <c r="AG3" s="21" t="s">
        <v>60</v>
      </c>
      <c r="AH3" s="21" t="s">
        <v>61</v>
      </c>
      <c r="AI3" s="21" t="s">
        <v>69</v>
      </c>
      <c r="AJ3" s="21" t="s">
        <v>70</v>
      </c>
      <c r="AK3" s="21" t="s">
        <v>30</v>
      </c>
      <c r="AL3" s="22" t="s">
        <v>31</v>
      </c>
      <c r="AM3" s="23" t="s">
        <v>80</v>
      </c>
      <c r="AN3" s="23" t="s">
        <v>81</v>
      </c>
    </row>
    <row r="4" spans="1:40">
      <c r="A4" s="58">
        <v>1</v>
      </c>
      <c r="B4" s="17" t="s">
        <v>0</v>
      </c>
      <c r="C4" s="10">
        <v>1.106865</v>
      </c>
      <c r="D4" s="24">
        <v>2.8999999999999998E-3</v>
      </c>
      <c r="E4" s="24">
        <v>4.8700000000000002E-3</v>
      </c>
      <c r="F4" s="24">
        <v>2.9E-5</v>
      </c>
      <c r="G4" s="24">
        <v>0.12522800000000001</v>
      </c>
      <c r="H4" s="24">
        <v>6.901E-3</v>
      </c>
      <c r="I4" s="24">
        <v>3.1500000000000001E-4</v>
      </c>
      <c r="J4" s="24">
        <v>2.8400000000000002E-4</v>
      </c>
      <c r="K4" s="24">
        <v>3.9999999999999998E-6</v>
      </c>
      <c r="L4" s="24">
        <v>5.1999999999999997E-5</v>
      </c>
      <c r="M4" s="24">
        <v>1.9000000000000001E-5</v>
      </c>
      <c r="N4" s="24">
        <v>1.8E-5</v>
      </c>
      <c r="O4" s="24">
        <v>1.9000000000000001E-5</v>
      </c>
      <c r="P4" s="24">
        <v>3.3000000000000003E-5</v>
      </c>
      <c r="Q4" s="24">
        <v>3.1999999999999999E-5</v>
      </c>
      <c r="R4" s="24">
        <v>3.6000000000000001E-5</v>
      </c>
      <c r="S4" s="24">
        <v>2.9E-5</v>
      </c>
      <c r="T4" s="24">
        <v>2.6999999999999999E-5</v>
      </c>
      <c r="U4" s="24">
        <v>1.6130000000000001E-3</v>
      </c>
      <c r="V4" s="24">
        <v>9.3700000000000001E-4</v>
      </c>
      <c r="W4" s="24">
        <v>2.4000000000000001E-5</v>
      </c>
      <c r="X4" s="24">
        <v>7.6000000000000004E-5</v>
      </c>
      <c r="Y4" s="24">
        <v>2.5000000000000001E-5</v>
      </c>
      <c r="Z4" s="24">
        <v>1.3100000000000001E-4</v>
      </c>
      <c r="AA4" s="24">
        <v>2.8E-5</v>
      </c>
      <c r="AB4" s="24">
        <v>1.8E-5</v>
      </c>
      <c r="AC4" s="24">
        <v>4.8000000000000001E-5</v>
      </c>
      <c r="AD4" s="24">
        <v>9.8999999999999994E-5</v>
      </c>
      <c r="AE4" s="24">
        <v>5.8999999999999998E-5</v>
      </c>
      <c r="AF4" s="24">
        <v>1.9530000000000001E-3</v>
      </c>
      <c r="AG4" s="24">
        <v>2.2599999999999999E-3</v>
      </c>
      <c r="AH4" s="24">
        <v>1.6930000000000001E-3</v>
      </c>
      <c r="AI4" s="24">
        <v>4.6E-5</v>
      </c>
      <c r="AJ4" s="24">
        <v>1.6E-2</v>
      </c>
      <c r="AK4" s="24">
        <v>1.2E-4</v>
      </c>
      <c r="AL4" s="11">
        <v>1.5200000000000001E-4</v>
      </c>
      <c r="AM4" s="13">
        <v>1.2729440000000001</v>
      </c>
      <c r="AN4" s="13">
        <v>0.99883</v>
      </c>
    </row>
    <row r="5" spans="1:40">
      <c r="A5" s="65">
        <v>2</v>
      </c>
      <c r="B5" s="25" t="s">
        <v>1</v>
      </c>
      <c r="C5" s="12">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c r="A6" s="65">
        <v>3</v>
      </c>
      <c r="B6" s="25" t="s">
        <v>2</v>
      </c>
      <c r="C6" s="12">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c r="A7" s="65">
        <v>6</v>
      </c>
      <c r="B7" s="25" t="s">
        <v>3</v>
      </c>
      <c r="C7" s="12">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c r="A8" s="66">
        <v>11</v>
      </c>
      <c r="B8" s="26" t="s">
        <v>4</v>
      </c>
      <c r="C8" s="14">
        <v>3.5788E-2</v>
      </c>
      <c r="D8" s="27">
        <v>8.3009999999999994E-3</v>
      </c>
      <c r="E8" s="27">
        <v>3.9837999999999998E-2</v>
      </c>
      <c r="F8" s="27">
        <v>3.0000000000000001E-5</v>
      </c>
      <c r="G8" s="27">
        <v>1.0350029999999999</v>
      </c>
      <c r="H8" s="27">
        <v>4.1599999999999997E-4</v>
      </c>
      <c r="I8" s="27">
        <v>1.0349999999999999E-3</v>
      </c>
      <c r="J8" s="27">
        <v>3.1599999999999998E-4</v>
      </c>
      <c r="K8" s="27">
        <v>3.0000000000000001E-6</v>
      </c>
      <c r="L8" s="27">
        <v>1.6200000000000001E-4</v>
      </c>
      <c r="M8" s="27">
        <v>1.0000000000000001E-5</v>
      </c>
      <c r="N8" s="27">
        <v>7.9999999999999996E-6</v>
      </c>
      <c r="O8" s="27">
        <v>1.2999999999999999E-5</v>
      </c>
      <c r="P8" s="27">
        <v>1.9000000000000001E-5</v>
      </c>
      <c r="Q8" s="27">
        <v>1.7E-5</v>
      </c>
      <c r="R8" s="27">
        <v>1.5999999999999999E-5</v>
      </c>
      <c r="S8" s="27">
        <v>1.5999999999999999E-5</v>
      </c>
      <c r="T8" s="27">
        <v>1.5999999999999999E-5</v>
      </c>
      <c r="U8" s="27">
        <v>3.1700000000000001E-4</v>
      </c>
      <c r="V8" s="27">
        <v>6.8999999999999997E-5</v>
      </c>
      <c r="W8" s="27">
        <v>1.1E-5</v>
      </c>
      <c r="X8" s="27">
        <v>3.4E-5</v>
      </c>
      <c r="Y8" s="27">
        <v>2.5999999999999998E-5</v>
      </c>
      <c r="Z8" s="27">
        <v>6.9999999999999994E-5</v>
      </c>
      <c r="AA8" s="27">
        <v>2.0999999999999999E-5</v>
      </c>
      <c r="AB8" s="27">
        <v>1.2999999999999999E-5</v>
      </c>
      <c r="AC8" s="27">
        <v>5.3999999999999998E-5</v>
      </c>
      <c r="AD8" s="27">
        <v>1.5200000000000001E-4</v>
      </c>
      <c r="AE8" s="27">
        <v>1.06E-4</v>
      </c>
      <c r="AF8" s="27">
        <v>1.745E-3</v>
      </c>
      <c r="AG8" s="27">
        <v>2.6840000000000002E-3</v>
      </c>
      <c r="AH8" s="27">
        <v>4.9200000000000003E-4</v>
      </c>
      <c r="AI8" s="27">
        <v>4.1E-5</v>
      </c>
      <c r="AJ8" s="27">
        <v>3.1413000000000003E-2</v>
      </c>
      <c r="AK8" s="27">
        <v>8.0000000000000007E-5</v>
      </c>
      <c r="AL8" s="28">
        <v>8.8099999999999995E-4</v>
      </c>
      <c r="AM8" s="4">
        <v>1.1592150000000001</v>
      </c>
      <c r="AN8" s="4">
        <v>0.90959100000000004</v>
      </c>
    </row>
    <row r="9" spans="1:40">
      <c r="A9" s="65">
        <v>15</v>
      </c>
      <c r="B9" s="25" t="s">
        <v>5</v>
      </c>
      <c r="C9" s="12">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c r="A10" s="65">
        <v>16</v>
      </c>
      <c r="B10" s="25" t="s">
        <v>6</v>
      </c>
      <c r="C10" s="12">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c r="A11" s="65">
        <v>20</v>
      </c>
      <c r="B11" s="25" t="s">
        <v>7</v>
      </c>
      <c r="C11" s="12">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c r="A12" s="65">
        <v>21</v>
      </c>
      <c r="B12" s="25" t="s">
        <v>8</v>
      </c>
      <c r="C12" s="12">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c r="A13" s="66">
        <v>25</v>
      </c>
      <c r="B13" s="26" t="s">
        <v>9</v>
      </c>
      <c r="C13" s="14">
        <v>1.5690000000000001E-3</v>
      </c>
      <c r="D13" s="27">
        <v>5.2999999999999998E-4</v>
      </c>
      <c r="E13" s="27">
        <v>2.7999999999999998E-4</v>
      </c>
      <c r="F13" s="27">
        <v>2.6499999999999999E-4</v>
      </c>
      <c r="G13" s="27">
        <v>3.5790000000000001E-3</v>
      </c>
      <c r="H13" s="27">
        <v>6.7400000000000001E-4</v>
      </c>
      <c r="I13" s="27">
        <v>1.735E-3</v>
      </c>
      <c r="J13" s="27">
        <v>1.4170000000000001E-3</v>
      </c>
      <c r="K13" s="27">
        <v>6.4999999999999994E-5</v>
      </c>
      <c r="L13" s="27">
        <v>1.0285550000000001</v>
      </c>
      <c r="M13" s="27">
        <v>2.9150000000000001E-3</v>
      </c>
      <c r="N13" s="27">
        <v>5.2999999999999998E-4</v>
      </c>
      <c r="O13" s="27">
        <v>2.408E-3</v>
      </c>
      <c r="P13" s="27">
        <v>5.8430000000000001E-3</v>
      </c>
      <c r="Q13" s="27">
        <v>1.1795E-2</v>
      </c>
      <c r="R13" s="27">
        <v>3.1939999999999998E-3</v>
      </c>
      <c r="S13" s="27">
        <v>3.0890000000000002E-3</v>
      </c>
      <c r="T13" s="27">
        <v>3.3310000000000002E-3</v>
      </c>
      <c r="U13" s="27">
        <v>1.4270000000000001E-3</v>
      </c>
      <c r="V13" s="27">
        <v>2.5489000000000001E-2</v>
      </c>
      <c r="W13" s="27">
        <v>3.9100000000000002E-4</v>
      </c>
      <c r="X13" s="27">
        <v>3.248E-3</v>
      </c>
      <c r="Y13" s="27">
        <v>4.4299999999999998E-4</v>
      </c>
      <c r="Z13" s="27">
        <v>2.5300000000000002E-4</v>
      </c>
      <c r="AA13" s="27">
        <v>1.4999999999999999E-4</v>
      </c>
      <c r="AB13" s="27">
        <v>2.9E-4</v>
      </c>
      <c r="AC13" s="27">
        <v>2.6899999999999998E-4</v>
      </c>
      <c r="AD13" s="27">
        <v>2.1699999999999999E-4</v>
      </c>
      <c r="AE13" s="27">
        <v>3.6400000000000001E-4</v>
      </c>
      <c r="AF13" s="27">
        <v>1.0449999999999999E-3</v>
      </c>
      <c r="AG13" s="27">
        <v>5.8500000000000002E-4</v>
      </c>
      <c r="AH13" s="27">
        <v>3.7399999999999998E-4</v>
      </c>
      <c r="AI13" s="27">
        <v>4.7600000000000002E-4</v>
      </c>
      <c r="AJ13" s="27">
        <v>9.4899999999999997E-4</v>
      </c>
      <c r="AK13" s="27">
        <v>2.65E-3</v>
      </c>
      <c r="AL13" s="28">
        <v>2.4090000000000001E-3</v>
      </c>
      <c r="AM13" s="4">
        <v>1.1128039999999999</v>
      </c>
      <c r="AN13" s="4">
        <v>0.87317500000000003</v>
      </c>
    </row>
    <row r="14" spans="1:40">
      <c r="A14" s="65">
        <v>26</v>
      </c>
      <c r="B14" s="25" t="s">
        <v>10</v>
      </c>
      <c r="C14" s="12">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c r="A15" s="65">
        <v>27</v>
      </c>
      <c r="B15" s="25" t="s">
        <v>11</v>
      </c>
      <c r="C15" s="12">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c r="A16" s="65">
        <v>28</v>
      </c>
      <c r="B16" s="25" t="s">
        <v>12</v>
      </c>
      <c r="C16" s="12">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c r="A17" s="65">
        <v>29</v>
      </c>
      <c r="B17" s="25" t="s">
        <v>13</v>
      </c>
      <c r="C17" s="12">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c r="A18" s="66">
        <v>32</v>
      </c>
      <c r="B18" s="26" t="s">
        <v>16</v>
      </c>
      <c r="C18" s="14">
        <v>2.5999999999999998E-5</v>
      </c>
      <c r="D18" s="27">
        <v>4.1E-5</v>
      </c>
      <c r="E18" s="27">
        <v>3.4E-5</v>
      </c>
      <c r="F18" s="27">
        <v>6.2000000000000003E-5</v>
      </c>
      <c r="G18" s="27">
        <v>4.3000000000000002E-5</v>
      </c>
      <c r="H18" s="27">
        <v>3.6000000000000001E-5</v>
      </c>
      <c r="I18" s="27">
        <v>3.3000000000000003E-5</v>
      </c>
      <c r="J18" s="27">
        <v>2.5000000000000001E-5</v>
      </c>
      <c r="K18" s="27">
        <v>5.0000000000000004E-6</v>
      </c>
      <c r="L18" s="27">
        <v>4.8999999999999998E-5</v>
      </c>
      <c r="M18" s="27">
        <v>1.5E-5</v>
      </c>
      <c r="N18" s="27">
        <v>1.5999999999999999E-5</v>
      </c>
      <c r="O18" s="27">
        <v>1.5799999999999999E-4</v>
      </c>
      <c r="P18" s="27">
        <v>9.2379999999999997E-3</v>
      </c>
      <c r="Q18" s="27">
        <v>1.0273870000000001</v>
      </c>
      <c r="R18" s="27">
        <v>1.5032E-2</v>
      </c>
      <c r="S18" s="27">
        <v>3.1097E-2</v>
      </c>
      <c r="T18" s="27">
        <v>9.859999999999999E-4</v>
      </c>
      <c r="U18" s="27">
        <v>6.2000000000000003E-5</v>
      </c>
      <c r="V18" s="27">
        <v>1.3100000000000001E-4</v>
      </c>
      <c r="W18" s="27">
        <v>4.3999999999999999E-5</v>
      </c>
      <c r="X18" s="27">
        <v>1.37E-4</v>
      </c>
      <c r="Y18" s="27">
        <v>6.6000000000000005E-5</v>
      </c>
      <c r="Z18" s="27">
        <v>8.1000000000000004E-5</v>
      </c>
      <c r="AA18" s="27">
        <v>1.0900000000000001E-4</v>
      </c>
      <c r="AB18" s="27">
        <v>2.5999999999999998E-5</v>
      </c>
      <c r="AC18" s="27">
        <v>9.3999999999999994E-5</v>
      </c>
      <c r="AD18" s="27">
        <v>2.24E-4</v>
      </c>
      <c r="AE18" s="27">
        <v>3.4099999999999999E-4</v>
      </c>
      <c r="AF18" s="27">
        <v>9.7999999999999997E-5</v>
      </c>
      <c r="AG18" s="27">
        <v>6.3E-5</v>
      </c>
      <c r="AH18" s="27">
        <v>8.7999999999999998E-5</v>
      </c>
      <c r="AI18" s="27">
        <v>1.3519999999999999E-3</v>
      </c>
      <c r="AJ18" s="27">
        <v>4.6999999999999997E-5</v>
      </c>
      <c r="AK18" s="27">
        <v>4.0899999999999999E-3</v>
      </c>
      <c r="AL18" s="28">
        <v>1.2899999999999999E-4</v>
      </c>
      <c r="AM18" s="4">
        <v>1.0914710000000001</v>
      </c>
      <c r="AN18" s="4">
        <v>0.85643499999999995</v>
      </c>
    </row>
    <row r="19" spans="1:40">
      <c r="A19" s="65">
        <v>33</v>
      </c>
      <c r="B19" s="25" t="s">
        <v>14</v>
      </c>
      <c r="C19" s="12">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c r="A20" s="65">
        <v>34</v>
      </c>
      <c r="B20" s="25" t="s">
        <v>15</v>
      </c>
      <c r="C20" s="12">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c r="A21" s="65">
        <v>35</v>
      </c>
      <c r="B21" s="25" t="s">
        <v>17</v>
      </c>
      <c r="C21" s="12">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c r="A22" s="65">
        <v>39</v>
      </c>
      <c r="B22" s="25" t="s">
        <v>18</v>
      </c>
      <c r="C22" s="12">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c r="A23" s="66">
        <v>41</v>
      </c>
      <c r="B23" s="26" t="s">
        <v>19</v>
      </c>
      <c r="C23" s="14">
        <v>3.6350000000000002E-3</v>
      </c>
      <c r="D23" s="27">
        <v>2.091E-3</v>
      </c>
      <c r="E23" s="27">
        <v>1.8979999999999999E-3</v>
      </c>
      <c r="F23" s="27">
        <v>3.64E-3</v>
      </c>
      <c r="G23" s="27">
        <v>1.511E-3</v>
      </c>
      <c r="H23" s="27">
        <v>2.6229999999999999E-3</v>
      </c>
      <c r="I23" s="27">
        <v>4.8650000000000004E-3</v>
      </c>
      <c r="J23" s="27">
        <v>3.4489999999999998E-3</v>
      </c>
      <c r="K23" s="27">
        <v>5.4100000000000003E-4</v>
      </c>
      <c r="L23" s="27">
        <v>7.0530000000000002E-3</v>
      </c>
      <c r="M23" s="27">
        <v>5.8250000000000003E-3</v>
      </c>
      <c r="N23" s="27">
        <v>3.3059999999999999E-3</v>
      </c>
      <c r="O23" s="27">
        <v>5.0379999999999999E-3</v>
      </c>
      <c r="P23" s="27">
        <v>1.828E-3</v>
      </c>
      <c r="Q23" s="27">
        <v>2.1489999999999999E-3</v>
      </c>
      <c r="R23" s="27">
        <v>2.248E-3</v>
      </c>
      <c r="S23" s="27">
        <v>8.6799999999999996E-4</v>
      </c>
      <c r="T23" s="27">
        <v>1.4989999999999999E-3</v>
      </c>
      <c r="U23" s="27">
        <v>3.235E-3</v>
      </c>
      <c r="V23" s="27">
        <v>1.001471</v>
      </c>
      <c r="W23" s="27">
        <v>1.3417999999999999E-2</v>
      </c>
      <c r="X23" s="27">
        <v>3.1137999999999999E-2</v>
      </c>
      <c r="Y23" s="27">
        <v>4.0419999999999996E-3</v>
      </c>
      <c r="Z23" s="27">
        <v>3.692E-3</v>
      </c>
      <c r="AA23" s="27">
        <v>3.2750000000000001E-3</v>
      </c>
      <c r="AB23" s="27">
        <v>9.4210000000000006E-3</v>
      </c>
      <c r="AC23" s="27">
        <v>5.9709999999999997E-3</v>
      </c>
      <c r="AD23" s="27">
        <v>5.3169999999999997E-3</v>
      </c>
      <c r="AE23" s="27">
        <v>8.4550000000000007E-3</v>
      </c>
      <c r="AF23" s="27">
        <v>5.3629999999999997E-3</v>
      </c>
      <c r="AG23" s="27">
        <v>3.0430000000000001E-3</v>
      </c>
      <c r="AH23" s="27">
        <v>2.4710000000000001E-3</v>
      </c>
      <c r="AI23" s="27">
        <v>1.7899999999999999E-3</v>
      </c>
      <c r="AJ23" s="27">
        <v>3.3140000000000001E-3</v>
      </c>
      <c r="AK23" s="27">
        <v>9.5100000000000002E-4</v>
      </c>
      <c r="AL23" s="28">
        <v>3.026E-3</v>
      </c>
      <c r="AM23" s="4">
        <v>1.1634599999999999</v>
      </c>
      <c r="AN23" s="4">
        <v>0.91292200000000001</v>
      </c>
    </row>
    <row r="24" spans="1:40">
      <c r="A24" s="65">
        <v>46</v>
      </c>
      <c r="B24" s="25" t="s">
        <v>20</v>
      </c>
      <c r="C24" s="12">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c r="A25" s="65">
        <v>47</v>
      </c>
      <c r="B25" s="25" t="s">
        <v>56</v>
      </c>
      <c r="C25" s="12">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c r="A26" s="65">
        <v>48</v>
      </c>
      <c r="B26" s="25" t="s">
        <v>57</v>
      </c>
      <c r="C26" s="12">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c r="A27" s="65">
        <v>51</v>
      </c>
      <c r="B27" s="25" t="s">
        <v>21</v>
      </c>
      <c r="C27" s="12">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c r="A28" s="66">
        <v>53</v>
      </c>
      <c r="B28" s="26" t="s">
        <v>22</v>
      </c>
      <c r="C28" s="14">
        <v>6.9490000000000003E-3</v>
      </c>
      <c r="D28" s="27">
        <v>7.0860000000000003E-3</v>
      </c>
      <c r="E28" s="27">
        <v>9.8709999999999996E-3</v>
      </c>
      <c r="F28" s="27">
        <v>3.0301999999999999E-2</v>
      </c>
      <c r="G28" s="27">
        <v>1.2869E-2</v>
      </c>
      <c r="H28" s="27">
        <v>1.3867000000000001E-2</v>
      </c>
      <c r="I28" s="27">
        <v>1.0848E-2</v>
      </c>
      <c r="J28" s="27">
        <v>8.6569999999999998E-3</v>
      </c>
      <c r="K28" s="27">
        <v>3.441E-3</v>
      </c>
      <c r="L28" s="27">
        <v>1.1198E-2</v>
      </c>
      <c r="M28" s="27">
        <v>6.3709999999999999E-3</v>
      </c>
      <c r="N28" s="27">
        <v>6.2599999999999999E-3</v>
      </c>
      <c r="O28" s="27">
        <v>1.2808999999999999E-2</v>
      </c>
      <c r="P28" s="27">
        <v>6.9979999999999999E-3</v>
      </c>
      <c r="Q28" s="27">
        <v>5.9899999999999997E-3</v>
      </c>
      <c r="R28" s="27">
        <v>5.5180000000000003E-3</v>
      </c>
      <c r="S28" s="27">
        <v>4.9899999999999996E-3</v>
      </c>
      <c r="T28" s="27">
        <v>6.6829999999999997E-3</v>
      </c>
      <c r="U28" s="27">
        <v>7.1919999999999996E-3</v>
      </c>
      <c r="V28" s="27">
        <v>1.278E-2</v>
      </c>
      <c r="W28" s="27">
        <v>1.5996E-2</v>
      </c>
      <c r="X28" s="27">
        <v>2.3585999999999999E-2</v>
      </c>
      <c r="Y28" s="27">
        <v>2.3779999999999999E-2</v>
      </c>
      <c r="Z28" s="27">
        <v>1.5913E-2</v>
      </c>
      <c r="AA28" s="27">
        <v>1.035574</v>
      </c>
      <c r="AB28" s="27">
        <v>5.9853000000000003E-2</v>
      </c>
      <c r="AC28" s="27">
        <v>2.4192999999999999E-2</v>
      </c>
      <c r="AD28" s="27">
        <v>8.6890000000000005E-3</v>
      </c>
      <c r="AE28" s="27">
        <v>1.8252999999999998E-2</v>
      </c>
      <c r="AF28" s="27">
        <v>9.4990000000000005E-3</v>
      </c>
      <c r="AG28" s="27">
        <v>9.2689999999999995E-3</v>
      </c>
      <c r="AH28" s="27">
        <v>2.2360000000000001E-2</v>
      </c>
      <c r="AI28" s="27">
        <v>9.9909999999999999E-3</v>
      </c>
      <c r="AJ28" s="27">
        <v>1.0584E-2</v>
      </c>
      <c r="AK28" s="27">
        <v>3.1319999999999998E-3</v>
      </c>
      <c r="AL28" s="28">
        <v>1.0135E-2</v>
      </c>
      <c r="AM28" s="4">
        <v>1.4914879999999999</v>
      </c>
      <c r="AN28" s="4">
        <v>1.1703129999999999</v>
      </c>
    </row>
    <row r="29" spans="1:40">
      <c r="A29" s="65">
        <v>55</v>
      </c>
      <c r="B29" s="25" t="s">
        <v>23</v>
      </c>
      <c r="C29" s="12">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c r="A30" s="65">
        <v>57</v>
      </c>
      <c r="B30" s="25" t="s">
        <v>64</v>
      </c>
      <c r="C30" s="12">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c r="A31" s="65">
        <v>59</v>
      </c>
      <c r="B31" s="25" t="s">
        <v>25</v>
      </c>
      <c r="C31" s="12">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c r="A32" s="65">
        <v>61</v>
      </c>
      <c r="B32" s="25" t="s">
        <v>26</v>
      </c>
      <c r="C32" s="12">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c r="A33" s="66">
        <v>63</v>
      </c>
      <c r="B33" s="26" t="s">
        <v>27</v>
      </c>
      <c r="C33" s="14">
        <v>7.6000000000000004E-5</v>
      </c>
      <c r="D33" s="27">
        <v>2.04E-4</v>
      </c>
      <c r="E33" s="27">
        <v>5.1E-5</v>
      </c>
      <c r="F33" s="27">
        <v>7.3800000000000005E-4</v>
      </c>
      <c r="G33" s="27">
        <v>2.14E-4</v>
      </c>
      <c r="H33" s="27">
        <v>5.5999999999999999E-5</v>
      </c>
      <c r="I33" s="27">
        <v>1.6100000000000001E-4</v>
      </c>
      <c r="J33" s="27">
        <v>3.01E-4</v>
      </c>
      <c r="K33" s="27">
        <v>1.7E-5</v>
      </c>
      <c r="L33" s="27">
        <v>5.7399999999999997E-4</v>
      </c>
      <c r="M33" s="27">
        <v>5.7000000000000003E-5</v>
      </c>
      <c r="N33" s="27">
        <v>3.1000000000000001E-5</v>
      </c>
      <c r="O33" s="27">
        <v>4.46E-4</v>
      </c>
      <c r="P33" s="27">
        <v>3.48E-4</v>
      </c>
      <c r="Q33" s="27">
        <v>7.6099999999999996E-4</v>
      </c>
      <c r="R33" s="27">
        <v>6.4700000000000001E-4</v>
      </c>
      <c r="S33" s="27">
        <v>2.92E-4</v>
      </c>
      <c r="T33" s="27">
        <v>2.0599999999999999E-4</v>
      </c>
      <c r="U33" s="27">
        <v>1.4200000000000001E-4</v>
      </c>
      <c r="V33" s="27">
        <v>2.0100000000000001E-4</v>
      </c>
      <c r="W33" s="27">
        <v>4.2499999999999998E-4</v>
      </c>
      <c r="X33" s="27">
        <v>2.3499999999999999E-4</v>
      </c>
      <c r="Y33" s="27">
        <v>1.75E-4</v>
      </c>
      <c r="Z33" s="27">
        <v>2.6499999999999999E-4</v>
      </c>
      <c r="AA33" s="27">
        <v>3.0600000000000001E-4</v>
      </c>
      <c r="AB33" s="27">
        <v>3.4E-5</v>
      </c>
      <c r="AC33" s="27">
        <v>3.7100000000000002E-4</v>
      </c>
      <c r="AD33" s="27">
        <v>3.3340000000000002E-3</v>
      </c>
      <c r="AE33" s="27">
        <v>1.9100000000000001E-4</v>
      </c>
      <c r="AF33" s="27">
        <v>1.0000599999999999</v>
      </c>
      <c r="AG33" s="27">
        <v>1.37E-4</v>
      </c>
      <c r="AH33" s="27">
        <v>1.7899999999999999E-4</v>
      </c>
      <c r="AI33" s="27">
        <v>4.6999999999999999E-4</v>
      </c>
      <c r="AJ33" s="27">
        <v>3.7500000000000001E-4</v>
      </c>
      <c r="AK33" s="27">
        <v>5.5999999999999999E-5</v>
      </c>
      <c r="AL33" s="28">
        <v>3.4400000000000001E-4</v>
      </c>
      <c r="AM33" s="4">
        <v>1.0124759999999999</v>
      </c>
      <c r="AN33" s="4">
        <v>0.79445100000000002</v>
      </c>
    </row>
    <row r="34" spans="1:40">
      <c r="A34" s="65">
        <v>64</v>
      </c>
      <c r="B34" s="25" t="s">
        <v>60</v>
      </c>
      <c r="C34" s="12">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c r="A35" s="65">
        <v>65</v>
      </c>
      <c r="B35" s="25" t="s">
        <v>61</v>
      </c>
      <c r="C35" s="12">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c r="A36" s="65">
        <v>66</v>
      </c>
      <c r="B36" s="25" t="s">
        <v>28</v>
      </c>
      <c r="C36" s="12">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c r="A37" s="65">
        <v>67</v>
      </c>
      <c r="B37" s="25" t="s">
        <v>29</v>
      </c>
      <c r="C37" s="12">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c r="A38" s="66">
        <v>68</v>
      </c>
      <c r="B38" s="26" t="s">
        <v>30</v>
      </c>
      <c r="C38" s="14">
        <v>8.83E-4</v>
      </c>
      <c r="D38" s="27">
        <v>2.7070000000000002E-3</v>
      </c>
      <c r="E38" s="27">
        <v>1.3749999999999999E-3</v>
      </c>
      <c r="F38" s="27">
        <v>1.9550000000000001E-3</v>
      </c>
      <c r="G38" s="27">
        <v>9.7199999999999999E-4</v>
      </c>
      <c r="H38" s="27">
        <v>1.2600000000000001E-3</v>
      </c>
      <c r="I38" s="27">
        <v>1.011E-3</v>
      </c>
      <c r="J38" s="27">
        <v>4.46E-4</v>
      </c>
      <c r="K38" s="27">
        <v>8.3999999999999995E-5</v>
      </c>
      <c r="L38" s="27">
        <v>1.2390000000000001E-3</v>
      </c>
      <c r="M38" s="27">
        <v>2.9500000000000001E-4</v>
      </c>
      <c r="N38" s="27">
        <v>2.5599999999999999E-4</v>
      </c>
      <c r="O38" s="27">
        <v>5.8399999999999999E-4</v>
      </c>
      <c r="P38" s="27">
        <v>1.691E-3</v>
      </c>
      <c r="Q38" s="27">
        <v>8.6200000000000003E-4</v>
      </c>
      <c r="R38" s="27">
        <v>1.1410000000000001E-3</v>
      </c>
      <c r="S38" s="27">
        <v>5.2400000000000005E-4</v>
      </c>
      <c r="T38" s="27">
        <v>5.1099999999999995E-4</v>
      </c>
      <c r="U38" s="27">
        <v>7.1100000000000004E-4</v>
      </c>
      <c r="V38" s="27">
        <v>1.3619999999999999E-3</v>
      </c>
      <c r="W38" s="27">
        <v>2.7799999999999998E-4</v>
      </c>
      <c r="X38" s="27">
        <v>1.4940000000000001E-3</v>
      </c>
      <c r="Y38" s="27">
        <v>3.5599999999999998E-3</v>
      </c>
      <c r="Z38" s="27">
        <v>2.385E-3</v>
      </c>
      <c r="AA38" s="27">
        <v>3.8570000000000002E-3</v>
      </c>
      <c r="AB38" s="27">
        <v>5.5800000000000001E-4</v>
      </c>
      <c r="AC38" s="27">
        <v>2.7590000000000002E-3</v>
      </c>
      <c r="AD38" s="27">
        <v>2.8349999999999998E-3</v>
      </c>
      <c r="AE38" s="27">
        <v>3.1949999999999999E-3</v>
      </c>
      <c r="AF38" s="27">
        <v>2.6619999999999999E-3</v>
      </c>
      <c r="AG38" s="27">
        <v>2.777E-3</v>
      </c>
      <c r="AH38" s="27">
        <v>5.4510000000000001E-3</v>
      </c>
      <c r="AI38" s="27">
        <v>1.8129999999999999E-3</v>
      </c>
      <c r="AJ38" s="27">
        <v>2.2899999999999999E-3</v>
      </c>
      <c r="AK38" s="27">
        <v>1.0003949999999999</v>
      </c>
      <c r="AL38" s="28">
        <v>1.3730000000000001E-3</v>
      </c>
      <c r="AM38" s="4">
        <v>1.0575540000000001</v>
      </c>
      <c r="AN38" s="4">
        <v>0.82982199999999995</v>
      </c>
    </row>
    <row r="39" spans="1:40">
      <c r="A39" s="65">
        <v>69</v>
      </c>
      <c r="B39" s="25" t="s">
        <v>31</v>
      </c>
      <c r="C39" s="12">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c r="A40" s="38"/>
      <c r="B40" s="29" t="s">
        <v>82</v>
      </c>
      <c r="C40" s="30">
        <v>1.3101879999999999</v>
      </c>
      <c r="D40" s="31">
        <v>1.2881009999999999</v>
      </c>
      <c r="E40" s="31">
        <v>1.2412069999999999</v>
      </c>
      <c r="F40" s="31">
        <v>1.306306</v>
      </c>
      <c r="G40" s="31">
        <v>1.3507690000000001</v>
      </c>
      <c r="H40" s="31">
        <v>1.2131449999999999</v>
      </c>
      <c r="I40" s="31">
        <v>1.329931</v>
      </c>
      <c r="J40" s="31">
        <v>1.355445</v>
      </c>
      <c r="K40" s="31">
        <v>1.056969</v>
      </c>
      <c r="L40" s="31">
        <v>1.252119</v>
      </c>
      <c r="M40" s="31">
        <v>1.7655749999999999</v>
      </c>
      <c r="N40" s="31">
        <v>1.1124270000000001</v>
      </c>
      <c r="O40" s="31">
        <v>1.4998769999999999</v>
      </c>
      <c r="P40" s="31">
        <v>1.2438739999999999</v>
      </c>
      <c r="Q40" s="31">
        <v>1.191832</v>
      </c>
      <c r="R40" s="31">
        <v>1.2313000000000001</v>
      </c>
      <c r="S40" s="31">
        <v>1.1835389999999999</v>
      </c>
      <c r="T40" s="31">
        <v>1.3954260000000001</v>
      </c>
      <c r="U40" s="31">
        <v>1.294621</v>
      </c>
      <c r="V40" s="31">
        <v>1.2778910000000001</v>
      </c>
      <c r="W40" s="31">
        <v>1.208018</v>
      </c>
      <c r="X40" s="31">
        <v>1.3030809999999999</v>
      </c>
      <c r="Y40" s="31">
        <v>1.2327379999999999</v>
      </c>
      <c r="Z40" s="31">
        <v>1.197425</v>
      </c>
      <c r="AA40" s="31">
        <v>1.220777</v>
      </c>
      <c r="AB40" s="31">
        <v>1.1336729999999999</v>
      </c>
      <c r="AC40" s="31">
        <v>1.3144359999999999</v>
      </c>
      <c r="AD40" s="31">
        <v>1.3156540000000001</v>
      </c>
      <c r="AE40" s="31">
        <v>1.18605</v>
      </c>
      <c r="AF40" s="31">
        <v>1.1415900000000001</v>
      </c>
      <c r="AG40" s="31">
        <v>1.2155800000000001</v>
      </c>
      <c r="AH40" s="31">
        <v>1.23058</v>
      </c>
      <c r="AI40" s="31">
        <v>1.200685</v>
      </c>
      <c r="AJ40" s="31">
        <v>1.2696769999999999</v>
      </c>
      <c r="AK40" s="31">
        <v>1.2952520000000001</v>
      </c>
      <c r="AL40" s="32">
        <v>1.5138940000000001</v>
      </c>
      <c r="AM40" s="10"/>
      <c r="AN40" s="24"/>
    </row>
    <row r="41" spans="1:40">
      <c r="A41" s="38"/>
      <c r="B41" s="29" t="s">
        <v>83</v>
      </c>
      <c r="C41" s="30">
        <v>1.028054</v>
      </c>
      <c r="D41" s="31">
        <v>1.010723</v>
      </c>
      <c r="E41" s="31">
        <v>0.97392800000000002</v>
      </c>
      <c r="F41" s="31">
        <v>1.0250079999999999</v>
      </c>
      <c r="G41" s="31">
        <v>1.0598970000000001</v>
      </c>
      <c r="H41" s="31">
        <v>0.95190799999999998</v>
      </c>
      <c r="I41" s="31">
        <v>1.0435460000000001</v>
      </c>
      <c r="J41" s="31">
        <v>1.0635650000000001</v>
      </c>
      <c r="K41" s="31">
        <v>0.82936299999999996</v>
      </c>
      <c r="L41" s="31">
        <v>0.98248999999999997</v>
      </c>
      <c r="M41" s="31">
        <v>1.3853789999999999</v>
      </c>
      <c r="N41" s="31">
        <v>0.87287899999999996</v>
      </c>
      <c r="O41" s="31">
        <v>1.1768959999999999</v>
      </c>
      <c r="P41" s="31">
        <v>0.97602</v>
      </c>
      <c r="Q41" s="31">
        <v>0.93518400000000002</v>
      </c>
      <c r="R41" s="31">
        <v>0.96615399999999996</v>
      </c>
      <c r="S41" s="31">
        <v>0.928678</v>
      </c>
      <c r="T41" s="31">
        <v>1.094937</v>
      </c>
      <c r="U41" s="31">
        <v>1.0158389999999999</v>
      </c>
      <c r="V41" s="31">
        <v>1.002712</v>
      </c>
      <c r="W41" s="31">
        <v>0.94788499999999998</v>
      </c>
      <c r="X41" s="31">
        <v>1.022478</v>
      </c>
      <c r="Y41" s="31">
        <v>0.96728199999999998</v>
      </c>
      <c r="Z41" s="31">
        <v>0.93957400000000002</v>
      </c>
      <c r="AA41" s="31">
        <v>0.957897</v>
      </c>
      <c r="AB41" s="31">
        <v>0.88954999999999995</v>
      </c>
      <c r="AC41" s="31">
        <v>1.0313870000000001</v>
      </c>
      <c r="AD41" s="31">
        <v>1.032343</v>
      </c>
      <c r="AE41" s="31">
        <v>0.93064800000000003</v>
      </c>
      <c r="AF41" s="31">
        <v>0.89576199999999995</v>
      </c>
      <c r="AG41" s="31">
        <v>0.95381899999999997</v>
      </c>
      <c r="AH41" s="31">
        <v>0.96558900000000003</v>
      </c>
      <c r="AI41" s="31">
        <v>0.94213100000000005</v>
      </c>
      <c r="AJ41" s="31">
        <v>0.99626599999999998</v>
      </c>
      <c r="AK41" s="31">
        <v>1.0163340000000001</v>
      </c>
      <c r="AL41" s="32">
        <v>1.187894</v>
      </c>
      <c r="AM41" s="12"/>
      <c r="AN41" s="1"/>
    </row>
    <row r="42" spans="1:40" ht="11.25" customHeight="1"/>
  </sheetData>
  <phoneticPr fontId="4"/>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297180</xdr:colOff>
                <xdr:row>0</xdr:row>
                <xdr:rowOff>45720</xdr:rowOff>
              </from>
              <to>
                <xdr:col>8</xdr:col>
                <xdr:colOff>563880</xdr:colOff>
                <xdr:row>0</xdr:row>
                <xdr:rowOff>236220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297180</xdr:colOff>
                <xdr:row>0</xdr:row>
                <xdr:rowOff>45720</xdr:rowOff>
              </from>
              <to>
                <xdr:col>8</xdr:col>
                <xdr:colOff>563880</xdr:colOff>
                <xdr:row>0</xdr:row>
                <xdr:rowOff>236220</xdr:rowOff>
              </to>
            </anchor>
          </objectPr>
        </oleObject>
      </mc:Choice>
      <mc:Fallback>
        <oleObject progId="Equation.3" shapeId="3074"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75" defaultRowHeight="10.8"/>
  <cols>
    <col min="1" max="1" width="4.625" style="15" bestFit="1" customWidth="1"/>
    <col min="2" max="2" width="31.625" style="15" bestFit="1" customWidth="1"/>
    <col min="3" max="39" width="10.375" style="15"/>
    <col min="40" max="40" width="11.625" style="15" customWidth="1"/>
    <col min="41" max="42" width="10.375" style="15"/>
    <col min="43" max="43" width="12.125" style="15" customWidth="1"/>
    <col min="44" max="44" width="11.875" style="15" customWidth="1"/>
    <col min="45" max="16384" width="10.375" style="15"/>
  </cols>
  <sheetData>
    <row r="1" spans="1:54" ht="21" customHeight="1">
      <c r="A1" s="103" t="s">
        <v>62</v>
      </c>
      <c r="C1" s="15" t="s">
        <v>187</v>
      </c>
      <c r="U1" s="74"/>
      <c r="AM1" s="74"/>
      <c r="BA1" s="74" t="s">
        <v>63</v>
      </c>
    </row>
    <row r="2" spans="1:54">
      <c r="A2" s="16"/>
      <c r="B2" s="17"/>
      <c r="C2" s="75">
        <v>1</v>
      </c>
      <c r="D2" s="76">
        <v>2</v>
      </c>
      <c r="E2" s="76">
        <v>3</v>
      </c>
      <c r="F2" s="76">
        <v>6</v>
      </c>
      <c r="G2" s="76">
        <v>11</v>
      </c>
      <c r="H2" s="76">
        <v>15</v>
      </c>
      <c r="I2" s="76">
        <v>16</v>
      </c>
      <c r="J2" s="76">
        <v>20</v>
      </c>
      <c r="K2" s="76">
        <v>21</v>
      </c>
      <c r="L2" s="76">
        <v>25</v>
      </c>
      <c r="M2" s="76">
        <v>26</v>
      </c>
      <c r="N2" s="76">
        <v>27</v>
      </c>
      <c r="O2" s="76">
        <v>28</v>
      </c>
      <c r="P2" s="76">
        <v>29</v>
      </c>
      <c r="Q2" s="76">
        <v>32</v>
      </c>
      <c r="R2" s="76">
        <v>33</v>
      </c>
      <c r="S2" s="76">
        <v>34</v>
      </c>
      <c r="T2" s="76">
        <v>35</v>
      </c>
      <c r="U2" s="76">
        <v>39</v>
      </c>
      <c r="V2" s="76">
        <v>41</v>
      </c>
      <c r="W2" s="76">
        <v>46</v>
      </c>
      <c r="X2" s="76">
        <v>47</v>
      </c>
      <c r="Y2" s="76">
        <v>48</v>
      </c>
      <c r="Z2" s="76">
        <v>51</v>
      </c>
      <c r="AA2" s="76">
        <v>53</v>
      </c>
      <c r="AB2" s="76">
        <v>55</v>
      </c>
      <c r="AC2" s="76">
        <v>57</v>
      </c>
      <c r="AD2" s="76">
        <v>59</v>
      </c>
      <c r="AE2" s="76">
        <v>61</v>
      </c>
      <c r="AF2" s="76">
        <v>63</v>
      </c>
      <c r="AG2" s="76">
        <v>64</v>
      </c>
      <c r="AH2" s="76">
        <v>65</v>
      </c>
      <c r="AI2" s="76">
        <v>66</v>
      </c>
      <c r="AJ2" s="76">
        <v>67</v>
      </c>
      <c r="AK2" s="76">
        <v>68</v>
      </c>
      <c r="AL2" s="77">
        <v>69</v>
      </c>
      <c r="AM2" s="78">
        <v>70</v>
      </c>
      <c r="AN2" s="75">
        <v>71</v>
      </c>
      <c r="AO2" s="76">
        <v>72</v>
      </c>
      <c r="AP2" s="76">
        <v>73</v>
      </c>
      <c r="AQ2" s="76">
        <v>74</v>
      </c>
      <c r="AR2" s="76">
        <v>75</v>
      </c>
      <c r="AS2" s="76">
        <v>76</v>
      </c>
      <c r="AT2" s="77">
        <v>78</v>
      </c>
      <c r="AU2" s="78">
        <v>79</v>
      </c>
      <c r="AV2" s="78">
        <v>81</v>
      </c>
      <c r="AW2" s="78">
        <v>82</v>
      </c>
      <c r="AX2" s="78">
        <v>83</v>
      </c>
      <c r="AY2" s="78">
        <v>87</v>
      </c>
      <c r="AZ2" s="78">
        <v>88</v>
      </c>
      <c r="BA2" s="78">
        <v>97</v>
      </c>
      <c r="BB2" s="15" t="s">
        <v>188</v>
      </c>
    </row>
    <row r="3" spans="1:54" ht="32.4">
      <c r="A3" s="18"/>
      <c r="B3" s="19"/>
      <c r="C3" s="20" t="s">
        <v>0</v>
      </c>
      <c r="D3" s="21" t="s">
        <v>1</v>
      </c>
      <c r="E3" s="21" t="s">
        <v>2</v>
      </c>
      <c r="F3" s="21" t="s">
        <v>3</v>
      </c>
      <c r="G3" s="21" t="s">
        <v>4</v>
      </c>
      <c r="H3" s="21" t="s">
        <v>5</v>
      </c>
      <c r="I3" s="21" t="s">
        <v>6</v>
      </c>
      <c r="J3" s="21" t="s">
        <v>7</v>
      </c>
      <c r="K3" s="21" t="s">
        <v>65</v>
      </c>
      <c r="L3" s="21" t="s">
        <v>66</v>
      </c>
      <c r="M3" s="21" t="s">
        <v>10</v>
      </c>
      <c r="N3" s="21" t="s">
        <v>11</v>
      </c>
      <c r="O3" s="21" t="s">
        <v>12</v>
      </c>
      <c r="P3" s="21" t="s">
        <v>13</v>
      </c>
      <c r="Q3" s="21" t="s">
        <v>16</v>
      </c>
      <c r="R3" s="21" t="s">
        <v>14</v>
      </c>
      <c r="S3" s="21" t="s">
        <v>67</v>
      </c>
      <c r="T3" s="21" t="s">
        <v>17</v>
      </c>
      <c r="U3" s="21" t="s">
        <v>18</v>
      </c>
      <c r="V3" s="21" t="s">
        <v>19</v>
      </c>
      <c r="W3" s="21" t="s">
        <v>68</v>
      </c>
      <c r="X3" s="21" t="s">
        <v>56</v>
      </c>
      <c r="Y3" s="21" t="s">
        <v>57</v>
      </c>
      <c r="Z3" s="21" t="s">
        <v>21</v>
      </c>
      <c r="AA3" s="21" t="s">
        <v>22</v>
      </c>
      <c r="AB3" s="21" t="s">
        <v>23</v>
      </c>
      <c r="AC3" s="21" t="s">
        <v>64</v>
      </c>
      <c r="AD3" s="21" t="s">
        <v>25</v>
      </c>
      <c r="AE3" s="21" t="s">
        <v>26</v>
      </c>
      <c r="AF3" s="21" t="s">
        <v>27</v>
      </c>
      <c r="AG3" s="21" t="s">
        <v>60</v>
      </c>
      <c r="AH3" s="21" t="s">
        <v>61</v>
      </c>
      <c r="AI3" s="21" t="s">
        <v>69</v>
      </c>
      <c r="AJ3" s="21" t="s">
        <v>70</v>
      </c>
      <c r="AK3" s="21" t="s">
        <v>30</v>
      </c>
      <c r="AL3" s="22" t="s">
        <v>31</v>
      </c>
      <c r="AM3" s="23" t="s">
        <v>71</v>
      </c>
      <c r="AN3" s="20" t="s">
        <v>84</v>
      </c>
      <c r="AO3" s="21" t="s">
        <v>85</v>
      </c>
      <c r="AP3" s="21" t="s">
        <v>86</v>
      </c>
      <c r="AQ3" s="21" t="s">
        <v>87</v>
      </c>
      <c r="AR3" s="21" t="s">
        <v>88</v>
      </c>
      <c r="AS3" s="21" t="s">
        <v>89</v>
      </c>
      <c r="AT3" s="22" t="s">
        <v>90</v>
      </c>
      <c r="AU3" s="23" t="s">
        <v>91</v>
      </c>
      <c r="AV3" s="23" t="s">
        <v>92</v>
      </c>
      <c r="AW3" s="23" t="s">
        <v>93</v>
      </c>
      <c r="AX3" s="23" t="s">
        <v>94</v>
      </c>
      <c r="AY3" s="23" t="s">
        <v>95</v>
      </c>
      <c r="AZ3" s="23" t="s">
        <v>96</v>
      </c>
      <c r="BA3" s="23" t="s">
        <v>79</v>
      </c>
      <c r="BB3" s="15" t="s">
        <v>189</v>
      </c>
    </row>
    <row r="4" spans="1:54" ht="15" customHeight="1">
      <c r="A4" s="79">
        <v>1</v>
      </c>
      <c r="B4" s="17" t="s">
        <v>0</v>
      </c>
      <c r="C4" s="16">
        <v>18842</v>
      </c>
      <c r="D4" s="73">
        <v>61</v>
      </c>
      <c r="E4" s="73">
        <v>0</v>
      </c>
      <c r="F4" s="73">
        <v>0</v>
      </c>
      <c r="G4" s="73">
        <v>46098</v>
      </c>
      <c r="H4" s="73">
        <v>165</v>
      </c>
      <c r="I4" s="73">
        <v>0</v>
      </c>
      <c r="J4" s="73">
        <v>195</v>
      </c>
      <c r="K4" s="73">
        <v>0</v>
      </c>
      <c r="L4" s="73">
        <v>1</v>
      </c>
      <c r="M4" s="73">
        <v>0</v>
      </c>
      <c r="N4" s="73">
        <v>2</v>
      </c>
      <c r="O4" s="73">
        <v>0</v>
      </c>
      <c r="P4" s="73">
        <v>0</v>
      </c>
      <c r="Q4" s="73">
        <v>0</v>
      </c>
      <c r="R4" s="73">
        <v>0</v>
      </c>
      <c r="S4" s="73">
        <v>0</v>
      </c>
      <c r="T4" s="73">
        <v>0</v>
      </c>
      <c r="U4" s="73">
        <v>260</v>
      </c>
      <c r="V4" s="73">
        <v>557</v>
      </c>
      <c r="W4" s="73">
        <v>0</v>
      </c>
      <c r="X4" s="73">
        <v>0</v>
      </c>
      <c r="Y4" s="73">
        <v>0</v>
      </c>
      <c r="Z4" s="73">
        <v>75</v>
      </c>
      <c r="AA4" s="73">
        <v>0</v>
      </c>
      <c r="AB4" s="73">
        <v>1</v>
      </c>
      <c r="AC4" s="73">
        <v>9</v>
      </c>
      <c r="AD4" s="73">
        <v>0</v>
      </c>
      <c r="AE4" s="73">
        <v>11</v>
      </c>
      <c r="AF4" s="73">
        <v>646</v>
      </c>
      <c r="AG4" s="73">
        <v>1765</v>
      </c>
      <c r="AH4" s="73">
        <v>94</v>
      </c>
      <c r="AI4" s="73">
        <v>4</v>
      </c>
      <c r="AJ4" s="73">
        <v>5839</v>
      </c>
      <c r="AK4" s="73">
        <v>0</v>
      </c>
      <c r="AL4" s="17">
        <v>0</v>
      </c>
      <c r="AM4" s="45">
        <v>74625</v>
      </c>
      <c r="AN4" s="16">
        <v>462</v>
      </c>
      <c r="AO4" s="73">
        <v>26810</v>
      </c>
      <c r="AP4" s="73">
        <v>0</v>
      </c>
      <c r="AQ4" s="73">
        <v>0</v>
      </c>
      <c r="AR4" s="73">
        <v>2134</v>
      </c>
      <c r="AS4" s="73">
        <v>-214</v>
      </c>
      <c r="AT4" s="17">
        <v>29192</v>
      </c>
      <c r="AU4" s="45">
        <v>103817</v>
      </c>
      <c r="AV4" s="45">
        <v>68785</v>
      </c>
      <c r="AW4" s="45">
        <v>97977</v>
      </c>
      <c r="AX4" s="45">
        <v>172602</v>
      </c>
      <c r="AY4" s="45">
        <v>-31560</v>
      </c>
      <c r="AZ4" s="45">
        <v>66417</v>
      </c>
      <c r="BA4" s="45">
        <v>141042</v>
      </c>
      <c r="BB4" s="15">
        <v>26810</v>
      </c>
    </row>
    <row r="5" spans="1:54" ht="15" customHeight="1">
      <c r="A5" s="80">
        <v>2</v>
      </c>
      <c r="B5" s="25" t="s">
        <v>1</v>
      </c>
      <c r="C5" s="46">
        <v>23</v>
      </c>
      <c r="D5" s="62">
        <v>5692</v>
      </c>
      <c r="E5" s="62">
        <v>13</v>
      </c>
      <c r="F5" s="62">
        <v>2</v>
      </c>
      <c r="G5" s="62">
        <v>40</v>
      </c>
      <c r="H5" s="62">
        <v>0</v>
      </c>
      <c r="I5" s="62">
        <v>8444</v>
      </c>
      <c r="J5" s="62">
        <v>14</v>
      </c>
      <c r="K5" s="62">
        <v>0</v>
      </c>
      <c r="L5" s="62">
        <v>0</v>
      </c>
      <c r="M5" s="62">
        <v>0</v>
      </c>
      <c r="N5" s="62">
        <v>0</v>
      </c>
      <c r="O5" s="62">
        <v>0</v>
      </c>
      <c r="P5" s="62">
        <v>0</v>
      </c>
      <c r="Q5" s="62">
        <v>0</v>
      </c>
      <c r="R5" s="62">
        <v>0</v>
      </c>
      <c r="S5" s="62">
        <v>0</v>
      </c>
      <c r="T5" s="62">
        <v>1</v>
      </c>
      <c r="U5" s="62">
        <v>8</v>
      </c>
      <c r="V5" s="62">
        <v>17</v>
      </c>
      <c r="W5" s="62">
        <v>0</v>
      </c>
      <c r="X5" s="62">
        <v>0</v>
      </c>
      <c r="Y5" s="62">
        <v>0</v>
      </c>
      <c r="Z5" s="62">
        <v>0</v>
      </c>
      <c r="AA5" s="62">
        <v>0</v>
      </c>
      <c r="AB5" s="62">
        <v>0</v>
      </c>
      <c r="AC5" s="62">
        <v>0</v>
      </c>
      <c r="AD5" s="62">
        <v>0</v>
      </c>
      <c r="AE5" s="62">
        <v>1</v>
      </c>
      <c r="AF5" s="62">
        <v>18</v>
      </c>
      <c r="AG5" s="62">
        <v>46</v>
      </c>
      <c r="AH5" s="62">
        <v>0</v>
      </c>
      <c r="AI5" s="62">
        <v>0</v>
      </c>
      <c r="AJ5" s="62">
        <v>368</v>
      </c>
      <c r="AK5" s="62">
        <v>0</v>
      </c>
      <c r="AL5" s="25">
        <v>0</v>
      </c>
      <c r="AM5" s="43">
        <v>14687</v>
      </c>
      <c r="AN5" s="46">
        <v>29</v>
      </c>
      <c r="AO5" s="62">
        <v>1300</v>
      </c>
      <c r="AP5" s="62">
        <v>0</v>
      </c>
      <c r="AQ5" s="62">
        <v>0</v>
      </c>
      <c r="AR5" s="62">
        <v>0</v>
      </c>
      <c r="AS5" s="62">
        <v>2601</v>
      </c>
      <c r="AT5" s="25">
        <v>3930</v>
      </c>
      <c r="AU5" s="43">
        <v>18617</v>
      </c>
      <c r="AV5" s="43">
        <v>16757</v>
      </c>
      <c r="AW5" s="43">
        <v>20687</v>
      </c>
      <c r="AX5" s="43">
        <v>35374</v>
      </c>
      <c r="AY5" s="43">
        <v>-6844</v>
      </c>
      <c r="AZ5" s="43">
        <v>13843</v>
      </c>
      <c r="BA5" s="43">
        <v>28530</v>
      </c>
      <c r="BB5" s="15">
        <v>1300</v>
      </c>
    </row>
    <row r="6" spans="1:54" ht="15" customHeight="1">
      <c r="A6" s="80">
        <v>3</v>
      </c>
      <c r="B6" s="25" t="s">
        <v>2</v>
      </c>
      <c r="C6" s="46">
        <v>0</v>
      </c>
      <c r="D6" s="62">
        <v>0</v>
      </c>
      <c r="E6" s="62">
        <v>2368</v>
      </c>
      <c r="F6" s="62">
        <v>0</v>
      </c>
      <c r="G6" s="62">
        <v>16348</v>
      </c>
      <c r="H6" s="62">
        <v>0</v>
      </c>
      <c r="I6" s="62">
        <v>0</v>
      </c>
      <c r="J6" s="62">
        <v>5</v>
      </c>
      <c r="K6" s="62">
        <v>0</v>
      </c>
      <c r="L6" s="62">
        <v>0</v>
      </c>
      <c r="M6" s="62">
        <v>0</v>
      </c>
      <c r="N6" s="62">
        <v>0</v>
      </c>
      <c r="O6" s="62">
        <v>0</v>
      </c>
      <c r="P6" s="62">
        <v>0</v>
      </c>
      <c r="Q6" s="62">
        <v>0</v>
      </c>
      <c r="R6" s="62">
        <v>0</v>
      </c>
      <c r="S6" s="62">
        <v>0</v>
      </c>
      <c r="T6" s="62">
        <v>0</v>
      </c>
      <c r="U6" s="62">
        <v>33</v>
      </c>
      <c r="V6" s="62">
        <v>0</v>
      </c>
      <c r="W6" s="62">
        <v>0</v>
      </c>
      <c r="X6" s="62">
        <v>0</v>
      </c>
      <c r="Y6" s="62">
        <v>0</v>
      </c>
      <c r="Z6" s="62">
        <v>0</v>
      </c>
      <c r="AA6" s="62">
        <v>0</v>
      </c>
      <c r="AB6" s="62">
        <v>0</v>
      </c>
      <c r="AC6" s="62">
        <v>1</v>
      </c>
      <c r="AD6" s="62">
        <v>0</v>
      </c>
      <c r="AE6" s="62">
        <v>2</v>
      </c>
      <c r="AF6" s="62">
        <v>20</v>
      </c>
      <c r="AG6" s="62">
        <v>425</v>
      </c>
      <c r="AH6" s="62">
        <v>0</v>
      </c>
      <c r="AI6" s="62">
        <v>0</v>
      </c>
      <c r="AJ6" s="62">
        <v>1321</v>
      </c>
      <c r="AK6" s="62">
        <v>0</v>
      </c>
      <c r="AL6" s="25">
        <v>0</v>
      </c>
      <c r="AM6" s="43">
        <v>20523</v>
      </c>
      <c r="AN6" s="46">
        <v>133</v>
      </c>
      <c r="AO6" s="62">
        <v>2647</v>
      </c>
      <c r="AP6" s="62">
        <v>0</v>
      </c>
      <c r="AQ6" s="62">
        <v>0</v>
      </c>
      <c r="AR6" s="62">
        <v>0</v>
      </c>
      <c r="AS6" s="62">
        <v>111</v>
      </c>
      <c r="AT6" s="25">
        <v>2891</v>
      </c>
      <c r="AU6" s="43">
        <v>23414</v>
      </c>
      <c r="AV6" s="43">
        <v>31519</v>
      </c>
      <c r="AW6" s="43">
        <v>34410</v>
      </c>
      <c r="AX6" s="43">
        <v>54933</v>
      </c>
      <c r="AY6" s="43">
        <v>-13545</v>
      </c>
      <c r="AZ6" s="43">
        <v>20865</v>
      </c>
      <c r="BA6" s="43">
        <v>41388</v>
      </c>
      <c r="BB6" s="15">
        <v>2647</v>
      </c>
    </row>
    <row r="7" spans="1:54" ht="15" customHeight="1">
      <c r="A7" s="80">
        <v>6</v>
      </c>
      <c r="B7" s="25" t="s">
        <v>3</v>
      </c>
      <c r="C7" s="46">
        <v>0</v>
      </c>
      <c r="D7" s="62">
        <v>5</v>
      </c>
      <c r="E7" s="62">
        <v>0</v>
      </c>
      <c r="F7" s="62">
        <v>146</v>
      </c>
      <c r="G7" s="62">
        <v>69</v>
      </c>
      <c r="H7" s="62">
        <v>2</v>
      </c>
      <c r="I7" s="62">
        <v>257</v>
      </c>
      <c r="J7" s="62">
        <v>2857</v>
      </c>
      <c r="K7" s="62">
        <v>339211</v>
      </c>
      <c r="L7" s="62">
        <v>11656</v>
      </c>
      <c r="M7" s="62">
        <v>148443</v>
      </c>
      <c r="N7" s="62">
        <v>261144</v>
      </c>
      <c r="O7" s="62">
        <v>11</v>
      </c>
      <c r="P7" s="62">
        <v>7</v>
      </c>
      <c r="Q7" s="62">
        <v>20</v>
      </c>
      <c r="R7" s="62">
        <v>1</v>
      </c>
      <c r="S7" s="62">
        <v>2</v>
      </c>
      <c r="T7" s="62">
        <v>36</v>
      </c>
      <c r="U7" s="62">
        <v>18</v>
      </c>
      <c r="V7" s="62">
        <v>3330</v>
      </c>
      <c r="W7" s="62">
        <v>109820</v>
      </c>
      <c r="X7" s="62">
        <v>0</v>
      </c>
      <c r="Y7" s="62">
        <v>0</v>
      </c>
      <c r="Z7" s="62">
        <v>1</v>
      </c>
      <c r="AA7" s="62">
        <v>0</v>
      </c>
      <c r="AB7" s="62">
        <v>0</v>
      </c>
      <c r="AC7" s="62">
        <v>0</v>
      </c>
      <c r="AD7" s="62">
        <v>0</v>
      </c>
      <c r="AE7" s="62">
        <v>3</v>
      </c>
      <c r="AF7" s="62">
        <v>4</v>
      </c>
      <c r="AG7" s="62">
        <v>8</v>
      </c>
      <c r="AH7" s="62">
        <v>3</v>
      </c>
      <c r="AI7" s="62">
        <v>3</v>
      </c>
      <c r="AJ7" s="62">
        <v>9</v>
      </c>
      <c r="AK7" s="62">
        <v>0</v>
      </c>
      <c r="AL7" s="25">
        <v>8</v>
      </c>
      <c r="AM7" s="43">
        <v>877074</v>
      </c>
      <c r="AN7" s="46">
        <v>-49</v>
      </c>
      <c r="AO7" s="62">
        <v>-56</v>
      </c>
      <c r="AP7" s="62">
        <v>0</v>
      </c>
      <c r="AQ7" s="62">
        <v>0</v>
      </c>
      <c r="AR7" s="62">
        <v>0</v>
      </c>
      <c r="AS7" s="62">
        <v>-666</v>
      </c>
      <c r="AT7" s="25">
        <v>-771</v>
      </c>
      <c r="AU7" s="43">
        <v>876303</v>
      </c>
      <c r="AV7" s="43">
        <v>25663</v>
      </c>
      <c r="AW7" s="43">
        <v>24892</v>
      </c>
      <c r="AX7" s="43">
        <v>901966</v>
      </c>
      <c r="AY7" s="43">
        <v>-871927</v>
      </c>
      <c r="AZ7" s="43">
        <v>-847035</v>
      </c>
      <c r="BA7" s="43">
        <v>30039</v>
      </c>
      <c r="BB7" s="15">
        <v>-56</v>
      </c>
    </row>
    <row r="8" spans="1:54" ht="15" customHeight="1">
      <c r="A8" s="81">
        <v>11</v>
      </c>
      <c r="B8" s="26" t="s">
        <v>4</v>
      </c>
      <c r="C8" s="50">
        <v>17250</v>
      </c>
      <c r="D8" s="63">
        <v>773</v>
      </c>
      <c r="E8" s="63">
        <v>6061</v>
      </c>
      <c r="F8" s="63">
        <v>0</v>
      </c>
      <c r="G8" s="63">
        <v>33206</v>
      </c>
      <c r="H8" s="63">
        <v>12</v>
      </c>
      <c r="I8" s="63">
        <v>81</v>
      </c>
      <c r="J8" s="63">
        <v>723</v>
      </c>
      <c r="K8" s="63">
        <v>2</v>
      </c>
      <c r="L8" s="63">
        <v>49</v>
      </c>
      <c r="M8" s="63">
        <v>0</v>
      </c>
      <c r="N8" s="63">
        <v>0</v>
      </c>
      <c r="O8" s="63">
        <v>0</v>
      </c>
      <c r="P8" s="63">
        <v>0</v>
      </c>
      <c r="Q8" s="63">
        <v>0</v>
      </c>
      <c r="R8" s="63">
        <v>0</v>
      </c>
      <c r="S8" s="63">
        <v>0</v>
      </c>
      <c r="T8" s="63">
        <v>0</v>
      </c>
      <c r="U8" s="63">
        <v>114</v>
      </c>
      <c r="V8" s="63">
        <v>12</v>
      </c>
      <c r="W8" s="63">
        <v>0</v>
      </c>
      <c r="X8" s="63">
        <v>0</v>
      </c>
      <c r="Y8" s="63">
        <v>0</v>
      </c>
      <c r="Z8" s="63">
        <v>82</v>
      </c>
      <c r="AA8" s="63">
        <v>0</v>
      </c>
      <c r="AB8" s="63">
        <v>0</v>
      </c>
      <c r="AC8" s="63">
        <v>43</v>
      </c>
      <c r="AD8" s="63">
        <v>0</v>
      </c>
      <c r="AE8" s="63">
        <v>120</v>
      </c>
      <c r="AF8" s="63">
        <v>1778</v>
      </c>
      <c r="AG8" s="63">
        <v>6624</v>
      </c>
      <c r="AH8" s="63">
        <v>65</v>
      </c>
      <c r="AI8" s="63">
        <v>2</v>
      </c>
      <c r="AJ8" s="63">
        <v>42929</v>
      </c>
      <c r="AK8" s="63">
        <v>0</v>
      </c>
      <c r="AL8" s="26">
        <v>110</v>
      </c>
      <c r="AM8" s="49">
        <v>110036</v>
      </c>
      <c r="AN8" s="50">
        <v>8003</v>
      </c>
      <c r="AO8" s="63">
        <v>234705</v>
      </c>
      <c r="AP8" s="63">
        <v>0</v>
      </c>
      <c r="AQ8" s="63">
        <v>0</v>
      </c>
      <c r="AR8" s="63">
        <v>0</v>
      </c>
      <c r="AS8" s="63">
        <v>-1304</v>
      </c>
      <c r="AT8" s="26">
        <v>241404</v>
      </c>
      <c r="AU8" s="49">
        <v>351440</v>
      </c>
      <c r="AV8" s="49">
        <v>202356</v>
      </c>
      <c r="AW8" s="49">
        <v>443760</v>
      </c>
      <c r="AX8" s="49">
        <v>553796</v>
      </c>
      <c r="AY8" s="49">
        <v>-261378</v>
      </c>
      <c r="AZ8" s="49">
        <v>182382</v>
      </c>
      <c r="BA8" s="49">
        <v>292418</v>
      </c>
      <c r="BB8" s="15">
        <v>234705</v>
      </c>
    </row>
    <row r="9" spans="1:54" ht="15" customHeight="1">
      <c r="A9" s="80">
        <v>15</v>
      </c>
      <c r="B9" s="25" t="s">
        <v>5</v>
      </c>
      <c r="C9" s="46">
        <v>572</v>
      </c>
      <c r="D9" s="62">
        <v>55</v>
      </c>
      <c r="E9" s="62">
        <v>629</v>
      </c>
      <c r="F9" s="62">
        <v>99</v>
      </c>
      <c r="G9" s="62">
        <v>159</v>
      </c>
      <c r="H9" s="62">
        <v>4718</v>
      </c>
      <c r="I9" s="62">
        <v>351</v>
      </c>
      <c r="J9" s="62">
        <v>266</v>
      </c>
      <c r="K9" s="62">
        <v>20</v>
      </c>
      <c r="L9" s="62">
        <v>166</v>
      </c>
      <c r="M9" s="62">
        <v>283</v>
      </c>
      <c r="N9" s="62">
        <v>99</v>
      </c>
      <c r="O9" s="62">
        <v>59</v>
      </c>
      <c r="P9" s="62">
        <v>265</v>
      </c>
      <c r="Q9" s="62">
        <v>1176</v>
      </c>
      <c r="R9" s="62">
        <v>63</v>
      </c>
      <c r="S9" s="62">
        <v>210</v>
      </c>
      <c r="T9" s="62">
        <v>1512</v>
      </c>
      <c r="U9" s="62">
        <v>571</v>
      </c>
      <c r="V9" s="62">
        <v>1378</v>
      </c>
      <c r="W9" s="62">
        <v>36</v>
      </c>
      <c r="X9" s="62">
        <v>37</v>
      </c>
      <c r="Y9" s="62">
        <v>85</v>
      </c>
      <c r="Z9" s="62">
        <v>2455</v>
      </c>
      <c r="AA9" s="62">
        <v>327</v>
      </c>
      <c r="AB9" s="62">
        <v>10</v>
      </c>
      <c r="AC9" s="62">
        <v>1405</v>
      </c>
      <c r="AD9" s="62">
        <v>156</v>
      </c>
      <c r="AE9" s="62">
        <v>1206</v>
      </c>
      <c r="AF9" s="62">
        <v>78</v>
      </c>
      <c r="AG9" s="62">
        <v>2356</v>
      </c>
      <c r="AH9" s="62">
        <v>1188</v>
      </c>
      <c r="AI9" s="62">
        <v>629</v>
      </c>
      <c r="AJ9" s="62">
        <v>1801</v>
      </c>
      <c r="AK9" s="62">
        <v>221</v>
      </c>
      <c r="AL9" s="25">
        <v>18</v>
      </c>
      <c r="AM9" s="43">
        <v>24659</v>
      </c>
      <c r="AN9" s="46">
        <v>1014</v>
      </c>
      <c r="AO9" s="62">
        <v>43607</v>
      </c>
      <c r="AP9" s="62">
        <v>0</v>
      </c>
      <c r="AQ9" s="62">
        <v>8</v>
      </c>
      <c r="AR9" s="62">
        <v>3025</v>
      </c>
      <c r="AS9" s="62">
        <v>4402</v>
      </c>
      <c r="AT9" s="25">
        <v>52056</v>
      </c>
      <c r="AU9" s="43">
        <v>76715</v>
      </c>
      <c r="AV9" s="43">
        <v>12155</v>
      </c>
      <c r="AW9" s="43">
        <v>64211</v>
      </c>
      <c r="AX9" s="43">
        <v>88870</v>
      </c>
      <c r="AY9" s="43">
        <v>-69890</v>
      </c>
      <c r="AZ9" s="43">
        <v>-5679</v>
      </c>
      <c r="BA9" s="43">
        <v>18980</v>
      </c>
      <c r="BB9" s="15">
        <v>43607</v>
      </c>
    </row>
    <row r="10" spans="1:54" ht="15" customHeight="1">
      <c r="A10" s="80">
        <v>16</v>
      </c>
      <c r="B10" s="25" t="s">
        <v>6</v>
      </c>
      <c r="C10" s="46">
        <v>3688</v>
      </c>
      <c r="D10" s="62">
        <v>246</v>
      </c>
      <c r="E10" s="62">
        <v>188</v>
      </c>
      <c r="F10" s="62">
        <v>52</v>
      </c>
      <c r="G10" s="62">
        <v>5493</v>
      </c>
      <c r="H10" s="62">
        <v>136</v>
      </c>
      <c r="I10" s="62">
        <v>14778</v>
      </c>
      <c r="J10" s="62">
        <v>2581</v>
      </c>
      <c r="K10" s="62">
        <v>13</v>
      </c>
      <c r="L10" s="62">
        <v>1802</v>
      </c>
      <c r="M10" s="62">
        <v>194</v>
      </c>
      <c r="N10" s="62">
        <v>249</v>
      </c>
      <c r="O10" s="62">
        <v>113</v>
      </c>
      <c r="P10" s="62">
        <v>762</v>
      </c>
      <c r="Q10" s="62">
        <v>741</v>
      </c>
      <c r="R10" s="62">
        <v>204</v>
      </c>
      <c r="S10" s="62">
        <v>1019</v>
      </c>
      <c r="T10" s="62">
        <v>2230</v>
      </c>
      <c r="U10" s="62">
        <v>2649</v>
      </c>
      <c r="V10" s="62">
        <v>20597</v>
      </c>
      <c r="W10" s="62">
        <v>1158</v>
      </c>
      <c r="X10" s="62">
        <v>119</v>
      </c>
      <c r="Y10" s="62">
        <v>152</v>
      </c>
      <c r="Z10" s="62">
        <v>4594</v>
      </c>
      <c r="AA10" s="62">
        <v>1043</v>
      </c>
      <c r="AB10" s="62">
        <v>244</v>
      </c>
      <c r="AC10" s="62">
        <v>1149</v>
      </c>
      <c r="AD10" s="62">
        <v>3166</v>
      </c>
      <c r="AE10" s="62">
        <v>459</v>
      </c>
      <c r="AF10" s="62">
        <v>1324</v>
      </c>
      <c r="AG10" s="62">
        <v>4375</v>
      </c>
      <c r="AH10" s="62">
        <v>838</v>
      </c>
      <c r="AI10" s="62">
        <v>1453</v>
      </c>
      <c r="AJ10" s="62">
        <v>2165</v>
      </c>
      <c r="AK10" s="62">
        <v>4894</v>
      </c>
      <c r="AL10" s="25">
        <v>42</v>
      </c>
      <c r="AM10" s="43">
        <v>84910</v>
      </c>
      <c r="AN10" s="46">
        <v>661</v>
      </c>
      <c r="AO10" s="62">
        <v>3341</v>
      </c>
      <c r="AP10" s="62">
        <v>10</v>
      </c>
      <c r="AQ10" s="62">
        <v>149</v>
      </c>
      <c r="AR10" s="62">
        <v>3830</v>
      </c>
      <c r="AS10" s="62">
        <v>322</v>
      </c>
      <c r="AT10" s="25">
        <v>8313</v>
      </c>
      <c r="AU10" s="43">
        <v>93223</v>
      </c>
      <c r="AV10" s="43">
        <v>54908</v>
      </c>
      <c r="AW10" s="43">
        <v>63221</v>
      </c>
      <c r="AX10" s="43">
        <v>148131</v>
      </c>
      <c r="AY10" s="43">
        <v>-81790</v>
      </c>
      <c r="AZ10" s="43">
        <v>-18569</v>
      </c>
      <c r="BA10" s="43">
        <v>66341</v>
      </c>
      <c r="BB10" s="15">
        <v>3341</v>
      </c>
    </row>
    <row r="11" spans="1:54" ht="15" customHeight="1">
      <c r="A11" s="80">
        <v>20</v>
      </c>
      <c r="B11" s="25" t="s">
        <v>7</v>
      </c>
      <c r="C11" s="46">
        <v>8469</v>
      </c>
      <c r="D11" s="62">
        <v>11</v>
      </c>
      <c r="E11" s="62">
        <v>739</v>
      </c>
      <c r="F11" s="62">
        <v>711</v>
      </c>
      <c r="G11" s="62">
        <v>1679</v>
      </c>
      <c r="H11" s="62">
        <v>1820</v>
      </c>
      <c r="I11" s="62">
        <v>1462</v>
      </c>
      <c r="J11" s="62">
        <v>306217</v>
      </c>
      <c r="K11" s="62">
        <v>377</v>
      </c>
      <c r="L11" s="62">
        <v>1274</v>
      </c>
      <c r="M11" s="62">
        <v>3673</v>
      </c>
      <c r="N11" s="62">
        <v>1407</v>
      </c>
      <c r="O11" s="62">
        <v>496</v>
      </c>
      <c r="P11" s="62">
        <v>2714</v>
      </c>
      <c r="Q11" s="62">
        <v>3394</v>
      </c>
      <c r="R11" s="62">
        <v>283</v>
      </c>
      <c r="S11" s="62">
        <v>3178</v>
      </c>
      <c r="T11" s="62">
        <v>7435</v>
      </c>
      <c r="U11" s="62">
        <v>16086</v>
      </c>
      <c r="V11" s="62">
        <v>2370</v>
      </c>
      <c r="W11" s="62">
        <v>160</v>
      </c>
      <c r="X11" s="62">
        <v>354</v>
      </c>
      <c r="Y11" s="62">
        <v>628</v>
      </c>
      <c r="Z11" s="62">
        <v>6</v>
      </c>
      <c r="AA11" s="62">
        <v>4</v>
      </c>
      <c r="AB11" s="62">
        <v>18</v>
      </c>
      <c r="AC11" s="62">
        <v>170</v>
      </c>
      <c r="AD11" s="62">
        <v>287</v>
      </c>
      <c r="AE11" s="62">
        <v>332</v>
      </c>
      <c r="AF11" s="62">
        <v>707</v>
      </c>
      <c r="AG11" s="62">
        <v>92564</v>
      </c>
      <c r="AH11" s="62">
        <v>110</v>
      </c>
      <c r="AI11" s="62">
        <v>1160</v>
      </c>
      <c r="AJ11" s="62">
        <v>2103</v>
      </c>
      <c r="AK11" s="62">
        <v>106</v>
      </c>
      <c r="AL11" s="25">
        <v>262</v>
      </c>
      <c r="AM11" s="43">
        <v>462766</v>
      </c>
      <c r="AN11" s="46">
        <v>1588</v>
      </c>
      <c r="AO11" s="62">
        <v>21495</v>
      </c>
      <c r="AP11" s="62">
        <v>0</v>
      </c>
      <c r="AQ11" s="62">
        <v>0</v>
      </c>
      <c r="AR11" s="62">
        <v>0</v>
      </c>
      <c r="AS11" s="62">
        <v>-2876</v>
      </c>
      <c r="AT11" s="25">
        <v>20207</v>
      </c>
      <c r="AU11" s="43">
        <v>482973</v>
      </c>
      <c r="AV11" s="43">
        <v>581469</v>
      </c>
      <c r="AW11" s="43">
        <v>601676</v>
      </c>
      <c r="AX11" s="43">
        <v>1064442</v>
      </c>
      <c r="AY11" s="43">
        <v>-323387</v>
      </c>
      <c r="AZ11" s="43">
        <v>278289</v>
      </c>
      <c r="BA11" s="43">
        <v>741055</v>
      </c>
      <c r="BB11" s="15">
        <v>21495</v>
      </c>
    </row>
    <row r="12" spans="1:54" ht="15" customHeight="1">
      <c r="A12" s="80">
        <v>21</v>
      </c>
      <c r="B12" s="25" t="s">
        <v>8</v>
      </c>
      <c r="C12" s="46">
        <v>1059</v>
      </c>
      <c r="D12" s="62">
        <v>378</v>
      </c>
      <c r="E12" s="62">
        <v>1421</v>
      </c>
      <c r="F12" s="62">
        <v>642</v>
      </c>
      <c r="G12" s="62">
        <v>671</v>
      </c>
      <c r="H12" s="62">
        <v>62</v>
      </c>
      <c r="I12" s="62">
        <v>246</v>
      </c>
      <c r="J12" s="62">
        <v>180097</v>
      </c>
      <c r="K12" s="62">
        <v>31345</v>
      </c>
      <c r="L12" s="62">
        <v>2018</v>
      </c>
      <c r="M12" s="62">
        <v>57567</v>
      </c>
      <c r="N12" s="62">
        <v>1335</v>
      </c>
      <c r="O12" s="62">
        <v>130</v>
      </c>
      <c r="P12" s="62">
        <v>153</v>
      </c>
      <c r="Q12" s="62">
        <v>366</v>
      </c>
      <c r="R12" s="62">
        <v>24</v>
      </c>
      <c r="S12" s="62">
        <v>32</v>
      </c>
      <c r="T12" s="62">
        <v>687</v>
      </c>
      <c r="U12" s="62">
        <v>377</v>
      </c>
      <c r="V12" s="62">
        <v>7275</v>
      </c>
      <c r="W12" s="62">
        <v>21251</v>
      </c>
      <c r="X12" s="62">
        <v>490</v>
      </c>
      <c r="Y12" s="62">
        <v>511</v>
      </c>
      <c r="Z12" s="62">
        <v>939</v>
      </c>
      <c r="AA12" s="62">
        <v>110</v>
      </c>
      <c r="AB12" s="62">
        <v>189</v>
      </c>
      <c r="AC12" s="62">
        <v>52003</v>
      </c>
      <c r="AD12" s="62">
        <v>186</v>
      </c>
      <c r="AE12" s="62">
        <v>3921</v>
      </c>
      <c r="AF12" s="62">
        <v>602</v>
      </c>
      <c r="AG12" s="62">
        <v>1685</v>
      </c>
      <c r="AH12" s="62">
        <v>161</v>
      </c>
      <c r="AI12" s="62">
        <v>678</v>
      </c>
      <c r="AJ12" s="62">
        <v>1907</v>
      </c>
      <c r="AK12" s="62">
        <v>0</v>
      </c>
      <c r="AL12" s="25">
        <v>701</v>
      </c>
      <c r="AM12" s="43">
        <v>371219</v>
      </c>
      <c r="AN12" s="46">
        <v>145</v>
      </c>
      <c r="AO12" s="62">
        <v>53433</v>
      </c>
      <c r="AP12" s="62">
        <v>0</v>
      </c>
      <c r="AQ12" s="62">
        <v>0</v>
      </c>
      <c r="AR12" s="62">
        <v>0</v>
      </c>
      <c r="AS12" s="62">
        <v>-4395</v>
      </c>
      <c r="AT12" s="25">
        <v>49183</v>
      </c>
      <c r="AU12" s="43">
        <v>420402</v>
      </c>
      <c r="AV12" s="43">
        <v>416406</v>
      </c>
      <c r="AW12" s="43">
        <v>465589</v>
      </c>
      <c r="AX12" s="43">
        <v>836808</v>
      </c>
      <c r="AY12" s="43">
        <v>-281191</v>
      </c>
      <c r="AZ12" s="43">
        <v>184398</v>
      </c>
      <c r="BA12" s="43">
        <v>555617</v>
      </c>
      <c r="BB12" s="15">
        <v>53433</v>
      </c>
    </row>
    <row r="13" spans="1:54" ht="15" customHeight="1">
      <c r="A13" s="81">
        <v>25</v>
      </c>
      <c r="B13" s="26" t="s">
        <v>9</v>
      </c>
      <c r="C13" s="50">
        <v>347</v>
      </c>
      <c r="D13" s="63">
        <v>21</v>
      </c>
      <c r="E13" s="63">
        <v>1</v>
      </c>
      <c r="F13" s="63">
        <v>5</v>
      </c>
      <c r="G13" s="63">
        <v>1974</v>
      </c>
      <c r="H13" s="63">
        <v>20</v>
      </c>
      <c r="I13" s="63">
        <v>203</v>
      </c>
      <c r="J13" s="63">
        <v>1747</v>
      </c>
      <c r="K13" s="63">
        <v>50</v>
      </c>
      <c r="L13" s="63">
        <v>5526</v>
      </c>
      <c r="M13" s="63">
        <v>4888</v>
      </c>
      <c r="N13" s="63">
        <v>443</v>
      </c>
      <c r="O13" s="63">
        <v>180</v>
      </c>
      <c r="P13" s="63">
        <v>2718</v>
      </c>
      <c r="Q13" s="63">
        <v>5099</v>
      </c>
      <c r="R13" s="63">
        <v>191</v>
      </c>
      <c r="S13" s="63">
        <v>1134</v>
      </c>
      <c r="T13" s="63">
        <v>3413</v>
      </c>
      <c r="U13" s="63">
        <v>336</v>
      </c>
      <c r="V13" s="63">
        <v>25085</v>
      </c>
      <c r="W13" s="63">
        <v>13</v>
      </c>
      <c r="X13" s="63">
        <v>183</v>
      </c>
      <c r="Y13" s="63">
        <v>22</v>
      </c>
      <c r="Z13" s="63">
        <v>121</v>
      </c>
      <c r="AA13" s="63">
        <v>2</v>
      </c>
      <c r="AB13" s="63">
        <v>38</v>
      </c>
      <c r="AC13" s="63">
        <v>37</v>
      </c>
      <c r="AD13" s="63">
        <v>1</v>
      </c>
      <c r="AE13" s="63">
        <v>62</v>
      </c>
      <c r="AF13" s="63">
        <v>506</v>
      </c>
      <c r="AG13" s="63">
        <v>594</v>
      </c>
      <c r="AH13" s="63">
        <v>22</v>
      </c>
      <c r="AI13" s="63">
        <v>197</v>
      </c>
      <c r="AJ13" s="63">
        <v>523</v>
      </c>
      <c r="AK13" s="63">
        <v>57</v>
      </c>
      <c r="AL13" s="26">
        <v>171</v>
      </c>
      <c r="AM13" s="49">
        <v>55930</v>
      </c>
      <c r="AN13" s="50">
        <v>109</v>
      </c>
      <c r="AO13" s="63">
        <v>1012</v>
      </c>
      <c r="AP13" s="63">
        <v>0</v>
      </c>
      <c r="AQ13" s="63">
        <v>0</v>
      </c>
      <c r="AR13" s="63">
        <v>0</v>
      </c>
      <c r="AS13" s="63">
        <v>27</v>
      </c>
      <c r="AT13" s="26">
        <v>1148</v>
      </c>
      <c r="AU13" s="49">
        <v>57078</v>
      </c>
      <c r="AV13" s="49">
        <v>66406</v>
      </c>
      <c r="AW13" s="49">
        <v>67554</v>
      </c>
      <c r="AX13" s="49">
        <v>123484</v>
      </c>
      <c r="AY13" s="49">
        <v>-30705</v>
      </c>
      <c r="AZ13" s="49">
        <v>36849</v>
      </c>
      <c r="BA13" s="49">
        <v>92779</v>
      </c>
      <c r="BB13" s="15">
        <v>1012</v>
      </c>
    </row>
    <row r="14" spans="1:54" ht="15" customHeight="1">
      <c r="A14" s="80">
        <v>26</v>
      </c>
      <c r="B14" s="25" t="s">
        <v>10</v>
      </c>
      <c r="C14" s="46">
        <v>5</v>
      </c>
      <c r="D14" s="62">
        <v>1</v>
      </c>
      <c r="E14" s="62">
        <v>17</v>
      </c>
      <c r="F14" s="62">
        <v>35</v>
      </c>
      <c r="G14" s="62">
        <v>0</v>
      </c>
      <c r="H14" s="62">
        <v>7</v>
      </c>
      <c r="I14" s="62">
        <v>365</v>
      </c>
      <c r="J14" s="62">
        <v>1</v>
      </c>
      <c r="K14" s="62">
        <v>0</v>
      </c>
      <c r="L14" s="62">
        <v>614</v>
      </c>
      <c r="M14" s="62">
        <v>708294</v>
      </c>
      <c r="N14" s="62">
        <v>138</v>
      </c>
      <c r="O14" s="62">
        <v>13179</v>
      </c>
      <c r="P14" s="62">
        <v>11518</v>
      </c>
      <c r="Q14" s="62">
        <v>178</v>
      </c>
      <c r="R14" s="62">
        <v>1348</v>
      </c>
      <c r="S14" s="62">
        <v>4097</v>
      </c>
      <c r="T14" s="62">
        <v>55592</v>
      </c>
      <c r="U14" s="62">
        <v>276</v>
      </c>
      <c r="V14" s="62">
        <v>10859</v>
      </c>
      <c r="W14" s="62">
        <v>0</v>
      </c>
      <c r="X14" s="62">
        <v>1</v>
      </c>
      <c r="Y14" s="62">
        <v>0</v>
      </c>
      <c r="Z14" s="62">
        <v>0</v>
      </c>
      <c r="AA14" s="62">
        <v>0</v>
      </c>
      <c r="AB14" s="62">
        <v>0</v>
      </c>
      <c r="AC14" s="62">
        <v>5</v>
      </c>
      <c r="AD14" s="62">
        <v>0</v>
      </c>
      <c r="AE14" s="62">
        <v>11</v>
      </c>
      <c r="AF14" s="62">
        <v>0</v>
      </c>
      <c r="AG14" s="62">
        <v>2</v>
      </c>
      <c r="AH14" s="62">
        <v>0</v>
      </c>
      <c r="AI14" s="62">
        <v>35</v>
      </c>
      <c r="AJ14" s="62">
        <v>7</v>
      </c>
      <c r="AK14" s="62">
        <v>0</v>
      </c>
      <c r="AL14" s="25">
        <v>176</v>
      </c>
      <c r="AM14" s="43">
        <v>806761</v>
      </c>
      <c r="AN14" s="46">
        <v>0</v>
      </c>
      <c r="AO14" s="62">
        <v>-315</v>
      </c>
      <c r="AP14" s="62">
        <v>0</v>
      </c>
      <c r="AQ14" s="62">
        <v>-244</v>
      </c>
      <c r="AR14" s="62">
        <v>-1364</v>
      </c>
      <c r="AS14" s="62">
        <v>9974</v>
      </c>
      <c r="AT14" s="25">
        <v>8051</v>
      </c>
      <c r="AU14" s="43">
        <v>814812</v>
      </c>
      <c r="AV14" s="43">
        <v>765447</v>
      </c>
      <c r="AW14" s="43">
        <v>773498</v>
      </c>
      <c r="AX14" s="43">
        <v>1580259</v>
      </c>
      <c r="AY14" s="43">
        <v>-186432</v>
      </c>
      <c r="AZ14" s="43">
        <v>587066</v>
      </c>
      <c r="BA14" s="43">
        <v>1393827</v>
      </c>
      <c r="BB14" s="15">
        <v>-315</v>
      </c>
    </row>
    <row r="15" spans="1:54" ht="15" customHeight="1">
      <c r="A15" s="80">
        <v>27</v>
      </c>
      <c r="B15" s="25" t="s">
        <v>11</v>
      </c>
      <c r="C15" s="46">
        <v>0</v>
      </c>
      <c r="D15" s="62">
        <v>0</v>
      </c>
      <c r="E15" s="62">
        <v>0</v>
      </c>
      <c r="F15" s="62">
        <v>21</v>
      </c>
      <c r="G15" s="62">
        <v>299</v>
      </c>
      <c r="H15" s="62">
        <v>0</v>
      </c>
      <c r="I15" s="62">
        <v>109</v>
      </c>
      <c r="J15" s="62">
        <v>1372</v>
      </c>
      <c r="K15" s="62">
        <v>6</v>
      </c>
      <c r="L15" s="62">
        <v>929</v>
      </c>
      <c r="M15" s="62">
        <v>2411</v>
      </c>
      <c r="N15" s="62">
        <v>42110</v>
      </c>
      <c r="O15" s="62">
        <v>2733</v>
      </c>
      <c r="P15" s="62">
        <v>5460</v>
      </c>
      <c r="Q15" s="62">
        <v>8379</v>
      </c>
      <c r="R15" s="62">
        <v>1495</v>
      </c>
      <c r="S15" s="62">
        <v>9519</v>
      </c>
      <c r="T15" s="62">
        <v>10871</v>
      </c>
      <c r="U15" s="62">
        <v>345</v>
      </c>
      <c r="V15" s="62">
        <v>4454</v>
      </c>
      <c r="W15" s="62">
        <v>80</v>
      </c>
      <c r="X15" s="62">
        <v>10</v>
      </c>
      <c r="Y15" s="62">
        <v>0</v>
      </c>
      <c r="Z15" s="62">
        <v>7</v>
      </c>
      <c r="AA15" s="62">
        <v>0</v>
      </c>
      <c r="AB15" s="62">
        <v>0</v>
      </c>
      <c r="AC15" s="62">
        <v>20</v>
      </c>
      <c r="AD15" s="62">
        <v>21</v>
      </c>
      <c r="AE15" s="62">
        <v>74</v>
      </c>
      <c r="AF15" s="62">
        <v>5</v>
      </c>
      <c r="AG15" s="62">
        <v>899</v>
      </c>
      <c r="AH15" s="62">
        <v>10</v>
      </c>
      <c r="AI15" s="62">
        <v>109</v>
      </c>
      <c r="AJ15" s="62">
        <v>136</v>
      </c>
      <c r="AK15" s="62">
        <v>11</v>
      </c>
      <c r="AL15" s="25">
        <v>138</v>
      </c>
      <c r="AM15" s="43">
        <v>92033</v>
      </c>
      <c r="AN15" s="46">
        <v>12</v>
      </c>
      <c r="AO15" s="62">
        <v>-1</v>
      </c>
      <c r="AP15" s="62">
        <v>0</v>
      </c>
      <c r="AQ15" s="62">
        <v>0</v>
      </c>
      <c r="AR15" s="62">
        <v>-1663</v>
      </c>
      <c r="AS15" s="62">
        <v>-2011</v>
      </c>
      <c r="AT15" s="25">
        <v>-3663</v>
      </c>
      <c r="AU15" s="43">
        <v>88370</v>
      </c>
      <c r="AV15" s="43">
        <v>490930</v>
      </c>
      <c r="AW15" s="43">
        <v>487267</v>
      </c>
      <c r="AX15" s="43">
        <v>579300</v>
      </c>
      <c r="AY15" s="43">
        <v>-70020</v>
      </c>
      <c r="AZ15" s="43">
        <v>417247</v>
      </c>
      <c r="BA15" s="43">
        <v>509280</v>
      </c>
      <c r="BB15" s="15">
        <v>-1</v>
      </c>
    </row>
    <row r="16" spans="1:54" ht="15" customHeight="1">
      <c r="A16" s="80">
        <v>28</v>
      </c>
      <c r="B16" s="25" t="s">
        <v>12</v>
      </c>
      <c r="C16" s="46">
        <v>187</v>
      </c>
      <c r="D16" s="62">
        <v>16</v>
      </c>
      <c r="E16" s="62">
        <v>82</v>
      </c>
      <c r="F16" s="62">
        <v>391</v>
      </c>
      <c r="G16" s="62">
        <v>6022</v>
      </c>
      <c r="H16" s="62">
        <v>36</v>
      </c>
      <c r="I16" s="62">
        <v>752</v>
      </c>
      <c r="J16" s="62">
        <v>1904</v>
      </c>
      <c r="K16" s="62">
        <v>328</v>
      </c>
      <c r="L16" s="62">
        <v>731</v>
      </c>
      <c r="M16" s="62">
        <v>121</v>
      </c>
      <c r="N16" s="62">
        <v>157</v>
      </c>
      <c r="O16" s="62">
        <v>3037</v>
      </c>
      <c r="P16" s="62">
        <v>5014</v>
      </c>
      <c r="Q16" s="62">
        <v>2922</v>
      </c>
      <c r="R16" s="62">
        <v>995</v>
      </c>
      <c r="S16" s="62">
        <v>5422</v>
      </c>
      <c r="T16" s="62">
        <v>10528</v>
      </c>
      <c r="U16" s="62">
        <v>869</v>
      </c>
      <c r="V16" s="62">
        <v>42066</v>
      </c>
      <c r="W16" s="62">
        <v>116</v>
      </c>
      <c r="X16" s="62">
        <v>30</v>
      </c>
      <c r="Y16" s="62">
        <v>7</v>
      </c>
      <c r="Z16" s="62">
        <v>1622</v>
      </c>
      <c r="AA16" s="62">
        <v>27</v>
      </c>
      <c r="AB16" s="62">
        <v>174</v>
      </c>
      <c r="AC16" s="62">
        <v>828</v>
      </c>
      <c r="AD16" s="62">
        <v>111</v>
      </c>
      <c r="AE16" s="62">
        <v>1613</v>
      </c>
      <c r="AF16" s="62">
        <v>41</v>
      </c>
      <c r="AG16" s="62">
        <v>252</v>
      </c>
      <c r="AH16" s="62">
        <v>113</v>
      </c>
      <c r="AI16" s="62">
        <v>333</v>
      </c>
      <c r="AJ16" s="62">
        <v>773</v>
      </c>
      <c r="AK16" s="62">
        <v>4</v>
      </c>
      <c r="AL16" s="25">
        <v>210</v>
      </c>
      <c r="AM16" s="43">
        <v>87834</v>
      </c>
      <c r="AN16" s="46">
        <v>276</v>
      </c>
      <c r="AO16" s="62">
        <v>1999</v>
      </c>
      <c r="AP16" s="62">
        <v>2</v>
      </c>
      <c r="AQ16" s="62">
        <v>149</v>
      </c>
      <c r="AR16" s="62">
        <v>4488</v>
      </c>
      <c r="AS16" s="62">
        <v>-1139</v>
      </c>
      <c r="AT16" s="25">
        <v>5775</v>
      </c>
      <c r="AU16" s="43">
        <v>93609</v>
      </c>
      <c r="AV16" s="43">
        <v>26710</v>
      </c>
      <c r="AW16" s="43">
        <v>32485</v>
      </c>
      <c r="AX16" s="43">
        <v>120319</v>
      </c>
      <c r="AY16" s="43">
        <v>-68793</v>
      </c>
      <c r="AZ16" s="43">
        <v>-36308</v>
      </c>
      <c r="BA16" s="43">
        <v>51526</v>
      </c>
      <c r="BB16" s="15">
        <v>1999</v>
      </c>
    </row>
    <row r="17" spans="1:54" ht="15" customHeight="1">
      <c r="A17" s="80">
        <v>29</v>
      </c>
      <c r="B17" s="25" t="s">
        <v>13</v>
      </c>
      <c r="C17" s="46">
        <v>40</v>
      </c>
      <c r="D17" s="62">
        <v>10</v>
      </c>
      <c r="E17" s="62">
        <v>1</v>
      </c>
      <c r="F17" s="62">
        <v>80</v>
      </c>
      <c r="G17" s="62">
        <v>0</v>
      </c>
      <c r="H17" s="62">
        <v>0</v>
      </c>
      <c r="I17" s="62">
        <v>132</v>
      </c>
      <c r="J17" s="62">
        <v>4</v>
      </c>
      <c r="K17" s="62">
        <v>6</v>
      </c>
      <c r="L17" s="62">
        <v>412</v>
      </c>
      <c r="M17" s="62">
        <v>24</v>
      </c>
      <c r="N17" s="62">
        <v>3</v>
      </c>
      <c r="O17" s="62">
        <v>126</v>
      </c>
      <c r="P17" s="62">
        <v>44338</v>
      </c>
      <c r="Q17" s="62">
        <v>1263</v>
      </c>
      <c r="R17" s="62">
        <v>371</v>
      </c>
      <c r="S17" s="62">
        <v>2131</v>
      </c>
      <c r="T17" s="62">
        <v>8858</v>
      </c>
      <c r="U17" s="62">
        <v>250</v>
      </c>
      <c r="V17" s="62">
        <v>3151</v>
      </c>
      <c r="W17" s="62">
        <v>0</v>
      </c>
      <c r="X17" s="62">
        <v>451</v>
      </c>
      <c r="Y17" s="62">
        <v>1</v>
      </c>
      <c r="Z17" s="62">
        <v>594</v>
      </c>
      <c r="AA17" s="62">
        <v>2</v>
      </c>
      <c r="AB17" s="62">
        <v>0</v>
      </c>
      <c r="AC17" s="62">
        <v>73</v>
      </c>
      <c r="AD17" s="62">
        <v>18</v>
      </c>
      <c r="AE17" s="62">
        <v>1296</v>
      </c>
      <c r="AF17" s="62">
        <v>0</v>
      </c>
      <c r="AG17" s="62">
        <v>7644</v>
      </c>
      <c r="AH17" s="62">
        <v>0</v>
      </c>
      <c r="AI17" s="62">
        <v>6429</v>
      </c>
      <c r="AJ17" s="62">
        <v>357</v>
      </c>
      <c r="AK17" s="62">
        <v>280</v>
      </c>
      <c r="AL17" s="25">
        <v>0</v>
      </c>
      <c r="AM17" s="43">
        <v>78345</v>
      </c>
      <c r="AN17" s="46">
        <v>22</v>
      </c>
      <c r="AO17" s="62">
        <v>739</v>
      </c>
      <c r="AP17" s="62">
        <v>1</v>
      </c>
      <c r="AQ17" s="62">
        <v>6495</v>
      </c>
      <c r="AR17" s="62">
        <v>209747</v>
      </c>
      <c r="AS17" s="62">
        <v>2647</v>
      </c>
      <c r="AT17" s="25">
        <v>219651</v>
      </c>
      <c r="AU17" s="43">
        <v>297996</v>
      </c>
      <c r="AV17" s="43">
        <v>204624</v>
      </c>
      <c r="AW17" s="43">
        <v>424275</v>
      </c>
      <c r="AX17" s="43">
        <v>502620</v>
      </c>
      <c r="AY17" s="43">
        <v>-263317</v>
      </c>
      <c r="AZ17" s="43">
        <v>160958</v>
      </c>
      <c r="BA17" s="43">
        <v>239303</v>
      </c>
      <c r="BB17" s="15">
        <v>739</v>
      </c>
    </row>
    <row r="18" spans="1:54" ht="15" customHeight="1">
      <c r="A18" s="81">
        <v>32</v>
      </c>
      <c r="B18" s="26" t="s">
        <v>16</v>
      </c>
      <c r="C18" s="50">
        <v>0</v>
      </c>
      <c r="D18" s="63">
        <v>0</v>
      </c>
      <c r="E18" s="63">
        <v>0</v>
      </c>
      <c r="F18" s="63">
        <v>2</v>
      </c>
      <c r="G18" s="63">
        <v>0</v>
      </c>
      <c r="H18" s="63">
        <v>0</v>
      </c>
      <c r="I18" s="63">
        <v>0</v>
      </c>
      <c r="J18" s="63">
        <v>1</v>
      </c>
      <c r="K18" s="63">
        <v>0</v>
      </c>
      <c r="L18" s="63">
        <v>0</v>
      </c>
      <c r="M18" s="63">
        <v>1</v>
      </c>
      <c r="N18" s="63">
        <v>22</v>
      </c>
      <c r="O18" s="63">
        <v>57</v>
      </c>
      <c r="P18" s="63">
        <v>19111</v>
      </c>
      <c r="Q18" s="63">
        <v>51800</v>
      </c>
      <c r="R18" s="63">
        <v>4324</v>
      </c>
      <c r="S18" s="63">
        <v>57194</v>
      </c>
      <c r="T18" s="63">
        <v>4305</v>
      </c>
      <c r="U18" s="63">
        <v>17</v>
      </c>
      <c r="V18" s="63">
        <v>137</v>
      </c>
      <c r="W18" s="63">
        <v>2</v>
      </c>
      <c r="X18" s="63">
        <v>1</v>
      </c>
      <c r="Y18" s="63">
        <v>0</v>
      </c>
      <c r="Z18" s="63">
        <v>15</v>
      </c>
      <c r="AA18" s="63">
        <v>10</v>
      </c>
      <c r="AB18" s="63">
        <v>0</v>
      </c>
      <c r="AC18" s="63">
        <v>1</v>
      </c>
      <c r="AD18" s="63">
        <v>194</v>
      </c>
      <c r="AE18" s="63">
        <v>809</v>
      </c>
      <c r="AF18" s="63">
        <v>121</v>
      </c>
      <c r="AG18" s="63">
        <v>4</v>
      </c>
      <c r="AH18" s="63">
        <v>0</v>
      </c>
      <c r="AI18" s="63">
        <v>3175</v>
      </c>
      <c r="AJ18" s="63">
        <v>2</v>
      </c>
      <c r="AK18" s="63">
        <v>408</v>
      </c>
      <c r="AL18" s="26">
        <v>0</v>
      </c>
      <c r="AM18" s="49">
        <v>141713</v>
      </c>
      <c r="AN18" s="50">
        <v>5</v>
      </c>
      <c r="AO18" s="63">
        <v>747</v>
      </c>
      <c r="AP18" s="63">
        <v>0</v>
      </c>
      <c r="AQ18" s="63">
        <v>0</v>
      </c>
      <c r="AR18" s="63">
        <v>0</v>
      </c>
      <c r="AS18" s="63">
        <v>-5456</v>
      </c>
      <c r="AT18" s="26">
        <v>-4704</v>
      </c>
      <c r="AU18" s="49">
        <v>137009</v>
      </c>
      <c r="AV18" s="49">
        <v>198209</v>
      </c>
      <c r="AW18" s="49">
        <v>193505</v>
      </c>
      <c r="AX18" s="49">
        <v>335218</v>
      </c>
      <c r="AY18" s="49">
        <v>-122015</v>
      </c>
      <c r="AZ18" s="49">
        <v>71490</v>
      </c>
      <c r="BA18" s="49">
        <v>213203</v>
      </c>
      <c r="BB18" s="15">
        <v>747</v>
      </c>
    </row>
    <row r="19" spans="1:54" ht="15" customHeight="1">
      <c r="A19" s="80">
        <v>33</v>
      </c>
      <c r="B19" s="25" t="s">
        <v>14</v>
      </c>
      <c r="C19" s="46">
        <v>5</v>
      </c>
      <c r="D19" s="62">
        <v>0</v>
      </c>
      <c r="E19" s="62">
        <v>34</v>
      </c>
      <c r="F19" s="62">
        <v>32</v>
      </c>
      <c r="G19" s="62">
        <v>0</v>
      </c>
      <c r="H19" s="62">
        <v>0</v>
      </c>
      <c r="I19" s="62">
        <v>12</v>
      </c>
      <c r="J19" s="62">
        <v>0</v>
      </c>
      <c r="K19" s="62">
        <v>0</v>
      </c>
      <c r="L19" s="62">
        <v>5</v>
      </c>
      <c r="M19" s="62">
        <v>0</v>
      </c>
      <c r="N19" s="62">
        <v>2</v>
      </c>
      <c r="O19" s="62">
        <v>26</v>
      </c>
      <c r="P19" s="62">
        <v>4777</v>
      </c>
      <c r="Q19" s="62">
        <v>4341</v>
      </c>
      <c r="R19" s="62">
        <v>4215</v>
      </c>
      <c r="S19" s="62">
        <v>4125</v>
      </c>
      <c r="T19" s="62">
        <v>15840</v>
      </c>
      <c r="U19" s="62">
        <v>10</v>
      </c>
      <c r="V19" s="62">
        <v>3717</v>
      </c>
      <c r="W19" s="62">
        <v>1</v>
      </c>
      <c r="X19" s="62">
        <v>8</v>
      </c>
      <c r="Y19" s="62">
        <v>0</v>
      </c>
      <c r="Z19" s="62">
        <v>123</v>
      </c>
      <c r="AA19" s="62">
        <v>1</v>
      </c>
      <c r="AB19" s="62">
        <v>6</v>
      </c>
      <c r="AC19" s="62">
        <v>97</v>
      </c>
      <c r="AD19" s="62">
        <v>29</v>
      </c>
      <c r="AE19" s="62">
        <v>673</v>
      </c>
      <c r="AF19" s="62">
        <v>175</v>
      </c>
      <c r="AG19" s="62">
        <v>52</v>
      </c>
      <c r="AH19" s="62">
        <v>0</v>
      </c>
      <c r="AI19" s="62">
        <v>1817</v>
      </c>
      <c r="AJ19" s="62">
        <v>67</v>
      </c>
      <c r="AK19" s="62">
        <v>0</v>
      </c>
      <c r="AL19" s="25">
        <v>42</v>
      </c>
      <c r="AM19" s="43">
        <v>40232</v>
      </c>
      <c r="AN19" s="46">
        <v>608</v>
      </c>
      <c r="AO19" s="62">
        <v>22390</v>
      </c>
      <c r="AP19" s="62">
        <v>0</v>
      </c>
      <c r="AQ19" s="62">
        <v>2951</v>
      </c>
      <c r="AR19" s="62">
        <v>58518</v>
      </c>
      <c r="AS19" s="62">
        <v>2067</v>
      </c>
      <c r="AT19" s="25">
        <v>86534</v>
      </c>
      <c r="AU19" s="43">
        <v>126766</v>
      </c>
      <c r="AV19" s="43">
        <v>24406</v>
      </c>
      <c r="AW19" s="43">
        <v>110940</v>
      </c>
      <c r="AX19" s="43">
        <v>151172</v>
      </c>
      <c r="AY19" s="43">
        <v>-118439</v>
      </c>
      <c r="AZ19" s="43">
        <v>-7499</v>
      </c>
      <c r="BA19" s="43">
        <v>32733</v>
      </c>
      <c r="BB19" s="15">
        <v>22390</v>
      </c>
    </row>
    <row r="20" spans="1:54" ht="15" customHeight="1">
      <c r="A20" s="80">
        <v>34</v>
      </c>
      <c r="B20" s="25" t="s">
        <v>15</v>
      </c>
      <c r="C20" s="46">
        <v>0</v>
      </c>
      <c r="D20" s="62">
        <v>5</v>
      </c>
      <c r="E20" s="62">
        <v>1</v>
      </c>
      <c r="F20" s="62">
        <v>0</v>
      </c>
      <c r="G20" s="62">
        <v>12</v>
      </c>
      <c r="H20" s="62">
        <v>0</v>
      </c>
      <c r="I20" s="62">
        <v>0</v>
      </c>
      <c r="J20" s="62">
        <v>9</v>
      </c>
      <c r="K20" s="62">
        <v>1</v>
      </c>
      <c r="L20" s="62">
        <v>1</v>
      </c>
      <c r="M20" s="62">
        <v>0</v>
      </c>
      <c r="N20" s="62">
        <v>0</v>
      </c>
      <c r="O20" s="62">
        <v>3</v>
      </c>
      <c r="P20" s="62">
        <v>178</v>
      </c>
      <c r="Q20" s="62">
        <v>26</v>
      </c>
      <c r="R20" s="62">
        <v>1</v>
      </c>
      <c r="S20" s="62">
        <v>6697</v>
      </c>
      <c r="T20" s="62">
        <v>5620</v>
      </c>
      <c r="U20" s="62">
        <v>2</v>
      </c>
      <c r="V20" s="62">
        <v>772</v>
      </c>
      <c r="W20" s="62">
        <v>5</v>
      </c>
      <c r="X20" s="62">
        <v>0</v>
      </c>
      <c r="Y20" s="62">
        <v>1</v>
      </c>
      <c r="Z20" s="62">
        <v>177</v>
      </c>
      <c r="AA20" s="62">
        <v>32</v>
      </c>
      <c r="AB20" s="62">
        <v>30</v>
      </c>
      <c r="AC20" s="62">
        <v>50</v>
      </c>
      <c r="AD20" s="62">
        <v>39</v>
      </c>
      <c r="AE20" s="62">
        <v>614</v>
      </c>
      <c r="AF20" s="62">
        <v>13</v>
      </c>
      <c r="AG20" s="62">
        <v>22</v>
      </c>
      <c r="AH20" s="62">
        <v>4</v>
      </c>
      <c r="AI20" s="62">
        <v>431</v>
      </c>
      <c r="AJ20" s="62">
        <v>53</v>
      </c>
      <c r="AK20" s="62">
        <v>0</v>
      </c>
      <c r="AL20" s="25">
        <v>0</v>
      </c>
      <c r="AM20" s="43">
        <v>14799</v>
      </c>
      <c r="AN20" s="46">
        <v>343</v>
      </c>
      <c r="AO20" s="62">
        <v>20668</v>
      </c>
      <c r="AP20" s="62">
        <v>0</v>
      </c>
      <c r="AQ20" s="62">
        <v>8341</v>
      </c>
      <c r="AR20" s="62">
        <v>20938</v>
      </c>
      <c r="AS20" s="62">
        <v>-289</v>
      </c>
      <c r="AT20" s="25">
        <v>50001</v>
      </c>
      <c r="AU20" s="43">
        <v>64800</v>
      </c>
      <c r="AV20" s="43">
        <v>203591</v>
      </c>
      <c r="AW20" s="43">
        <v>253592</v>
      </c>
      <c r="AX20" s="43">
        <v>268391</v>
      </c>
      <c r="AY20" s="43">
        <v>-60820</v>
      </c>
      <c r="AZ20" s="43">
        <v>192772</v>
      </c>
      <c r="BA20" s="43">
        <v>207571</v>
      </c>
      <c r="BB20" s="15">
        <v>20668</v>
      </c>
    </row>
    <row r="21" spans="1:54" ht="15" customHeight="1">
      <c r="A21" s="80">
        <v>35</v>
      </c>
      <c r="B21" s="25" t="s">
        <v>17</v>
      </c>
      <c r="C21" s="46">
        <v>0</v>
      </c>
      <c r="D21" s="62">
        <v>0</v>
      </c>
      <c r="E21" s="62">
        <v>1478</v>
      </c>
      <c r="F21" s="62">
        <v>0</v>
      </c>
      <c r="G21" s="62">
        <v>0</v>
      </c>
      <c r="H21" s="62">
        <v>0</v>
      </c>
      <c r="I21" s="62">
        <v>0</v>
      </c>
      <c r="J21" s="62">
        <v>0</v>
      </c>
      <c r="K21" s="62">
        <v>0</v>
      </c>
      <c r="L21" s="62">
        <v>0</v>
      </c>
      <c r="M21" s="62">
        <v>0</v>
      </c>
      <c r="N21" s="62">
        <v>0</v>
      </c>
      <c r="O21" s="62">
        <v>0</v>
      </c>
      <c r="P21" s="62">
        <v>2</v>
      </c>
      <c r="Q21" s="62">
        <v>0</v>
      </c>
      <c r="R21" s="62">
        <v>0</v>
      </c>
      <c r="S21" s="62">
        <v>0</v>
      </c>
      <c r="T21" s="62">
        <v>256250</v>
      </c>
      <c r="U21" s="62">
        <v>0</v>
      </c>
      <c r="V21" s="62">
        <v>0</v>
      </c>
      <c r="W21" s="62">
        <v>0</v>
      </c>
      <c r="X21" s="62">
        <v>0</v>
      </c>
      <c r="Y21" s="62">
        <v>0</v>
      </c>
      <c r="Z21" s="62">
        <v>0</v>
      </c>
      <c r="AA21" s="62">
        <v>0</v>
      </c>
      <c r="AB21" s="62">
        <v>0</v>
      </c>
      <c r="AC21" s="62">
        <v>6484</v>
      </c>
      <c r="AD21" s="62">
        <v>0</v>
      </c>
      <c r="AE21" s="62">
        <v>1985</v>
      </c>
      <c r="AF21" s="62">
        <v>22</v>
      </c>
      <c r="AG21" s="62">
        <v>0</v>
      </c>
      <c r="AH21" s="62">
        <v>0</v>
      </c>
      <c r="AI21" s="62">
        <v>7562</v>
      </c>
      <c r="AJ21" s="62">
        <v>5</v>
      </c>
      <c r="AK21" s="62">
        <v>0</v>
      </c>
      <c r="AL21" s="25">
        <v>0</v>
      </c>
      <c r="AM21" s="43">
        <v>273788</v>
      </c>
      <c r="AN21" s="46">
        <v>0</v>
      </c>
      <c r="AO21" s="62">
        <v>48962</v>
      </c>
      <c r="AP21" s="62">
        <v>0</v>
      </c>
      <c r="AQ21" s="62">
        <v>7941</v>
      </c>
      <c r="AR21" s="62">
        <v>45616</v>
      </c>
      <c r="AS21" s="62">
        <v>16396</v>
      </c>
      <c r="AT21" s="25">
        <v>118915</v>
      </c>
      <c r="AU21" s="43">
        <v>392703</v>
      </c>
      <c r="AV21" s="43">
        <v>503769</v>
      </c>
      <c r="AW21" s="43">
        <v>622684</v>
      </c>
      <c r="AX21" s="43">
        <v>896472</v>
      </c>
      <c r="AY21" s="43">
        <v>-280874</v>
      </c>
      <c r="AZ21" s="43">
        <v>341810</v>
      </c>
      <c r="BA21" s="43">
        <v>615598</v>
      </c>
      <c r="BB21" s="15">
        <v>48962</v>
      </c>
    </row>
    <row r="22" spans="1:54" ht="15" customHeight="1">
      <c r="A22" s="80">
        <v>39</v>
      </c>
      <c r="B22" s="25" t="s">
        <v>18</v>
      </c>
      <c r="C22" s="46">
        <v>1311</v>
      </c>
      <c r="D22" s="62">
        <v>573</v>
      </c>
      <c r="E22" s="62">
        <v>753</v>
      </c>
      <c r="F22" s="62">
        <v>260</v>
      </c>
      <c r="G22" s="62">
        <v>7660</v>
      </c>
      <c r="H22" s="62">
        <v>549</v>
      </c>
      <c r="I22" s="62">
        <v>2507</v>
      </c>
      <c r="J22" s="62">
        <v>4861</v>
      </c>
      <c r="K22" s="62">
        <v>1710</v>
      </c>
      <c r="L22" s="62">
        <v>1534</v>
      </c>
      <c r="M22" s="62">
        <v>14716</v>
      </c>
      <c r="N22" s="62">
        <v>9998</v>
      </c>
      <c r="O22" s="62">
        <v>293</v>
      </c>
      <c r="P22" s="62">
        <v>10661</v>
      </c>
      <c r="Q22" s="62">
        <v>7593</v>
      </c>
      <c r="R22" s="62">
        <v>1867</v>
      </c>
      <c r="S22" s="62">
        <v>9649</v>
      </c>
      <c r="T22" s="62">
        <v>20448</v>
      </c>
      <c r="U22" s="62">
        <v>21306</v>
      </c>
      <c r="V22" s="62">
        <v>7746</v>
      </c>
      <c r="W22" s="62">
        <v>3302</v>
      </c>
      <c r="X22" s="62">
        <v>1682</v>
      </c>
      <c r="Y22" s="62">
        <v>777</v>
      </c>
      <c r="Z22" s="62">
        <v>6791</v>
      </c>
      <c r="AA22" s="62">
        <v>4467</v>
      </c>
      <c r="AB22" s="62">
        <v>356</v>
      </c>
      <c r="AC22" s="62">
        <v>2590</v>
      </c>
      <c r="AD22" s="62">
        <v>4810</v>
      </c>
      <c r="AE22" s="62">
        <v>3927</v>
      </c>
      <c r="AF22" s="62">
        <v>3555</v>
      </c>
      <c r="AG22" s="62">
        <v>5058</v>
      </c>
      <c r="AH22" s="62">
        <v>2528</v>
      </c>
      <c r="AI22" s="62">
        <v>5478</v>
      </c>
      <c r="AJ22" s="62">
        <v>3531</v>
      </c>
      <c r="AK22" s="62">
        <v>2199</v>
      </c>
      <c r="AL22" s="25">
        <v>204</v>
      </c>
      <c r="AM22" s="43">
        <v>177250</v>
      </c>
      <c r="AN22" s="46">
        <v>2249</v>
      </c>
      <c r="AO22" s="62">
        <v>35174</v>
      </c>
      <c r="AP22" s="62">
        <v>12</v>
      </c>
      <c r="AQ22" s="62">
        <v>1040</v>
      </c>
      <c r="AR22" s="62">
        <v>9134</v>
      </c>
      <c r="AS22" s="62">
        <v>-357</v>
      </c>
      <c r="AT22" s="25">
        <v>47252</v>
      </c>
      <c r="AU22" s="43">
        <v>224502</v>
      </c>
      <c r="AV22" s="43">
        <v>79381</v>
      </c>
      <c r="AW22" s="43">
        <v>126633</v>
      </c>
      <c r="AX22" s="43">
        <v>303883</v>
      </c>
      <c r="AY22" s="43">
        <v>-170001</v>
      </c>
      <c r="AZ22" s="43">
        <v>-43368</v>
      </c>
      <c r="BA22" s="43">
        <v>133882</v>
      </c>
      <c r="BB22" s="15">
        <v>35174</v>
      </c>
    </row>
    <row r="23" spans="1:54" ht="15" customHeight="1">
      <c r="A23" s="81">
        <v>41</v>
      </c>
      <c r="B23" s="26" t="s">
        <v>19</v>
      </c>
      <c r="C23" s="50">
        <v>402</v>
      </c>
      <c r="D23" s="63">
        <v>42</v>
      </c>
      <c r="E23" s="63">
        <v>57</v>
      </c>
      <c r="F23" s="63">
        <v>71</v>
      </c>
      <c r="G23" s="63">
        <v>150</v>
      </c>
      <c r="H23" s="63">
        <v>37</v>
      </c>
      <c r="I23" s="63">
        <v>247</v>
      </c>
      <c r="J23" s="63">
        <v>1924</v>
      </c>
      <c r="K23" s="63">
        <v>203</v>
      </c>
      <c r="L23" s="63">
        <v>552</v>
      </c>
      <c r="M23" s="63">
        <v>4670</v>
      </c>
      <c r="N23" s="63">
        <v>1459</v>
      </c>
      <c r="O23" s="63">
        <v>177</v>
      </c>
      <c r="P23" s="63">
        <v>260</v>
      </c>
      <c r="Q23" s="63">
        <v>307</v>
      </c>
      <c r="R23" s="63">
        <v>52</v>
      </c>
      <c r="S23" s="63">
        <v>67</v>
      </c>
      <c r="T23" s="63">
        <v>340</v>
      </c>
      <c r="U23" s="63">
        <v>295</v>
      </c>
      <c r="V23" s="63">
        <v>275</v>
      </c>
      <c r="W23" s="63">
        <v>4555</v>
      </c>
      <c r="X23" s="63">
        <v>1165</v>
      </c>
      <c r="Y23" s="63">
        <v>126</v>
      </c>
      <c r="Z23" s="63">
        <v>1702</v>
      </c>
      <c r="AA23" s="63">
        <v>628</v>
      </c>
      <c r="AB23" s="63">
        <v>4919</v>
      </c>
      <c r="AC23" s="63">
        <v>2599</v>
      </c>
      <c r="AD23" s="63">
        <v>1009</v>
      </c>
      <c r="AE23" s="63">
        <v>2982</v>
      </c>
      <c r="AF23" s="63">
        <v>1395</v>
      </c>
      <c r="AG23" s="63">
        <v>1747</v>
      </c>
      <c r="AH23" s="63">
        <v>79</v>
      </c>
      <c r="AI23" s="63">
        <v>376</v>
      </c>
      <c r="AJ23" s="63">
        <v>790</v>
      </c>
      <c r="AK23" s="63">
        <v>0</v>
      </c>
      <c r="AL23" s="26">
        <v>0</v>
      </c>
      <c r="AM23" s="49">
        <v>35659</v>
      </c>
      <c r="AN23" s="50">
        <v>0</v>
      </c>
      <c r="AO23" s="63">
        <v>0</v>
      </c>
      <c r="AP23" s="63">
        <v>0</v>
      </c>
      <c r="AQ23" s="63">
        <v>196632</v>
      </c>
      <c r="AR23" s="63">
        <v>262719</v>
      </c>
      <c r="AS23" s="63">
        <v>0</v>
      </c>
      <c r="AT23" s="26">
        <v>459351</v>
      </c>
      <c r="AU23" s="49">
        <v>495010</v>
      </c>
      <c r="AV23" s="49">
        <v>220</v>
      </c>
      <c r="AW23" s="49">
        <v>459571</v>
      </c>
      <c r="AX23" s="49">
        <v>495230</v>
      </c>
      <c r="AY23" s="49">
        <v>-23470</v>
      </c>
      <c r="AZ23" s="49">
        <v>436101</v>
      </c>
      <c r="BA23" s="49">
        <v>471760</v>
      </c>
      <c r="BB23" s="15">
        <v>0</v>
      </c>
    </row>
    <row r="24" spans="1:54" ht="15" customHeight="1">
      <c r="A24" s="80">
        <v>46</v>
      </c>
      <c r="B24" s="25" t="s">
        <v>20</v>
      </c>
      <c r="C24" s="46">
        <v>1390</v>
      </c>
      <c r="D24" s="62">
        <v>213</v>
      </c>
      <c r="E24" s="62">
        <v>337</v>
      </c>
      <c r="F24" s="62">
        <v>1309</v>
      </c>
      <c r="G24" s="62">
        <v>3288</v>
      </c>
      <c r="H24" s="62">
        <v>511</v>
      </c>
      <c r="I24" s="62">
        <v>3968</v>
      </c>
      <c r="J24" s="62">
        <v>20011</v>
      </c>
      <c r="K24" s="62">
        <v>4185</v>
      </c>
      <c r="L24" s="62">
        <v>8236</v>
      </c>
      <c r="M24" s="62">
        <v>34683</v>
      </c>
      <c r="N24" s="62">
        <v>17782</v>
      </c>
      <c r="O24" s="62">
        <v>1072</v>
      </c>
      <c r="P24" s="62">
        <v>3280</v>
      </c>
      <c r="Q24" s="62">
        <v>7350</v>
      </c>
      <c r="R24" s="62">
        <v>277</v>
      </c>
      <c r="S24" s="62">
        <v>1282</v>
      </c>
      <c r="T24" s="62">
        <v>7410</v>
      </c>
      <c r="U24" s="62">
        <v>3903</v>
      </c>
      <c r="V24" s="62">
        <v>1491</v>
      </c>
      <c r="W24" s="62">
        <v>31011</v>
      </c>
      <c r="X24" s="62">
        <v>1774</v>
      </c>
      <c r="Y24" s="62">
        <v>3274</v>
      </c>
      <c r="Z24" s="62">
        <v>13990</v>
      </c>
      <c r="AA24" s="62">
        <v>1293</v>
      </c>
      <c r="AB24" s="62">
        <v>1758</v>
      </c>
      <c r="AC24" s="62">
        <v>4524</v>
      </c>
      <c r="AD24" s="62">
        <v>1713</v>
      </c>
      <c r="AE24" s="62">
        <v>4384</v>
      </c>
      <c r="AF24" s="62">
        <v>7378</v>
      </c>
      <c r="AG24" s="62">
        <v>9996</v>
      </c>
      <c r="AH24" s="62">
        <v>212</v>
      </c>
      <c r="AI24" s="62">
        <v>1700</v>
      </c>
      <c r="AJ24" s="62">
        <v>15118</v>
      </c>
      <c r="AK24" s="62">
        <v>0</v>
      </c>
      <c r="AL24" s="25">
        <v>164</v>
      </c>
      <c r="AM24" s="43">
        <v>220267</v>
      </c>
      <c r="AN24" s="46">
        <v>62</v>
      </c>
      <c r="AO24" s="62">
        <v>52184</v>
      </c>
      <c r="AP24" s="62">
        <v>0</v>
      </c>
      <c r="AQ24" s="62">
        <v>0</v>
      </c>
      <c r="AR24" s="62">
        <v>0</v>
      </c>
      <c r="AS24" s="62">
        <v>0</v>
      </c>
      <c r="AT24" s="25">
        <v>52246</v>
      </c>
      <c r="AU24" s="43">
        <v>272513</v>
      </c>
      <c r="AV24" s="43">
        <v>187210</v>
      </c>
      <c r="AW24" s="43">
        <v>239456</v>
      </c>
      <c r="AX24" s="43">
        <v>459723</v>
      </c>
      <c r="AY24" s="43">
        <v>-107868</v>
      </c>
      <c r="AZ24" s="43">
        <v>131588</v>
      </c>
      <c r="BA24" s="43">
        <v>351855</v>
      </c>
      <c r="BB24" s="15">
        <v>52184</v>
      </c>
    </row>
    <row r="25" spans="1:54" ht="15" customHeight="1">
      <c r="A25" s="80">
        <v>47</v>
      </c>
      <c r="B25" s="25" t="s">
        <v>56</v>
      </c>
      <c r="C25" s="46">
        <v>90</v>
      </c>
      <c r="D25" s="62">
        <v>6</v>
      </c>
      <c r="E25" s="62">
        <v>11</v>
      </c>
      <c r="F25" s="62">
        <v>79</v>
      </c>
      <c r="G25" s="62">
        <v>574</v>
      </c>
      <c r="H25" s="62">
        <v>15</v>
      </c>
      <c r="I25" s="62">
        <v>201</v>
      </c>
      <c r="J25" s="62">
        <v>1166</v>
      </c>
      <c r="K25" s="62">
        <v>258</v>
      </c>
      <c r="L25" s="62">
        <v>85</v>
      </c>
      <c r="M25" s="62">
        <v>770</v>
      </c>
      <c r="N25" s="62">
        <v>303</v>
      </c>
      <c r="O25" s="62">
        <v>32</v>
      </c>
      <c r="P25" s="62">
        <v>115</v>
      </c>
      <c r="Q25" s="62">
        <v>224</v>
      </c>
      <c r="R25" s="62">
        <v>19</v>
      </c>
      <c r="S25" s="62">
        <v>28</v>
      </c>
      <c r="T25" s="62">
        <v>230</v>
      </c>
      <c r="U25" s="62">
        <v>148</v>
      </c>
      <c r="V25" s="62">
        <v>338</v>
      </c>
      <c r="W25" s="62">
        <v>182</v>
      </c>
      <c r="X25" s="62">
        <v>103</v>
      </c>
      <c r="Y25" s="62">
        <v>401</v>
      </c>
      <c r="Z25" s="62">
        <v>1392</v>
      </c>
      <c r="AA25" s="62">
        <v>290</v>
      </c>
      <c r="AB25" s="62">
        <v>158</v>
      </c>
      <c r="AC25" s="62">
        <v>1336</v>
      </c>
      <c r="AD25" s="62">
        <v>737</v>
      </c>
      <c r="AE25" s="62">
        <v>1458</v>
      </c>
      <c r="AF25" s="62">
        <v>2641</v>
      </c>
      <c r="AG25" s="62">
        <v>3758</v>
      </c>
      <c r="AH25" s="62">
        <v>102</v>
      </c>
      <c r="AI25" s="62">
        <v>224</v>
      </c>
      <c r="AJ25" s="62">
        <v>3520</v>
      </c>
      <c r="AK25" s="62">
        <v>0</v>
      </c>
      <c r="AL25" s="25">
        <v>50</v>
      </c>
      <c r="AM25" s="43">
        <v>21044</v>
      </c>
      <c r="AN25" s="46">
        <v>25</v>
      </c>
      <c r="AO25" s="62">
        <v>15897</v>
      </c>
      <c r="AP25" s="62">
        <v>-45</v>
      </c>
      <c r="AQ25" s="62">
        <v>0</v>
      </c>
      <c r="AR25" s="62">
        <v>0</v>
      </c>
      <c r="AS25" s="62">
        <v>0</v>
      </c>
      <c r="AT25" s="25">
        <v>15877</v>
      </c>
      <c r="AU25" s="43">
        <v>36921</v>
      </c>
      <c r="AV25" s="43">
        <v>0</v>
      </c>
      <c r="AW25" s="43">
        <v>15877</v>
      </c>
      <c r="AX25" s="43">
        <v>36921</v>
      </c>
      <c r="AY25" s="43">
        <v>0</v>
      </c>
      <c r="AZ25" s="43">
        <v>15877</v>
      </c>
      <c r="BA25" s="43">
        <v>36921</v>
      </c>
      <c r="BB25" s="15">
        <v>15897</v>
      </c>
    </row>
    <row r="26" spans="1:54" ht="15" customHeight="1">
      <c r="A26" s="80">
        <v>48</v>
      </c>
      <c r="B26" s="25" t="s">
        <v>57</v>
      </c>
      <c r="C26" s="46">
        <v>39</v>
      </c>
      <c r="D26" s="62">
        <v>4</v>
      </c>
      <c r="E26" s="62">
        <v>0</v>
      </c>
      <c r="F26" s="62">
        <v>44</v>
      </c>
      <c r="G26" s="62">
        <v>121</v>
      </c>
      <c r="H26" s="62">
        <v>2</v>
      </c>
      <c r="I26" s="62">
        <v>113</v>
      </c>
      <c r="J26" s="62">
        <v>843</v>
      </c>
      <c r="K26" s="62">
        <v>11</v>
      </c>
      <c r="L26" s="62">
        <v>145</v>
      </c>
      <c r="M26" s="62">
        <v>260</v>
      </c>
      <c r="N26" s="62">
        <v>19</v>
      </c>
      <c r="O26" s="62">
        <v>1</v>
      </c>
      <c r="P26" s="62">
        <v>18</v>
      </c>
      <c r="Q26" s="62">
        <v>123</v>
      </c>
      <c r="R26" s="62">
        <v>6</v>
      </c>
      <c r="S26" s="62">
        <v>7</v>
      </c>
      <c r="T26" s="62">
        <v>133</v>
      </c>
      <c r="U26" s="62">
        <v>8</v>
      </c>
      <c r="V26" s="62">
        <v>750</v>
      </c>
      <c r="W26" s="62">
        <v>1919</v>
      </c>
      <c r="X26" s="62">
        <v>43</v>
      </c>
      <c r="Y26" s="62">
        <v>0</v>
      </c>
      <c r="Z26" s="62">
        <v>578</v>
      </c>
      <c r="AA26" s="62">
        <v>486</v>
      </c>
      <c r="AB26" s="62">
        <v>5</v>
      </c>
      <c r="AC26" s="62">
        <v>778</v>
      </c>
      <c r="AD26" s="62">
        <v>894</v>
      </c>
      <c r="AE26" s="62">
        <v>6698</v>
      </c>
      <c r="AF26" s="62">
        <v>1150</v>
      </c>
      <c r="AG26" s="62">
        <v>1816</v>
      </c>
      <c r="AH26" s="62">
        <v>1</v>
      </c>
      <c r="AI26" s="62">
        <v>76</v>
      </c>
      <c r="AJ26" s="62">
        <v>5403</v>
      </c>
      <c r="AK26" s="62">
        <v>0</v>
      </c>
      <c r="AL26" s="25">
        <v>393</v>
      </c>
      <c r="AM26" s="43">
        <v>22887</v>
      </c>
      <c r="AN26" s="46">
        <v>0</v>
      </c>
      <c r="AO26" s="62">
        <v>1587</v>
      </c>
      <c r="AP26" s="62">
        <v>4629</v>
      </c>
      <c r="AQ26" s="62">
        <v>0</v>
      </c>
      <c r="AR26" s="62">
        <v>0</v>
      </c>
      <c r="AS26" s="62">
        <v>0</v>
      </c>
      <c r="AT26" s="25">
        <v>6216</v>
      </c>
      <c r="AU26" s="43">
        <v>29103</v>
      </c>
      <c r="AV26" s="43">
        <v>17018</v>
      </c>
      <c r="AW26" s="43">
        <v>23234</v>
      </c>
      <c r="AX26" s="43">
        <v>46121</v>
      </c>
      <c r="AY26" s="43">
        <v>-1757</v>
      </c>
      <c r="AZ26" s="43">
        <v>21477</v>
      </c>
      <c r="BA26" s="43">
        <v>44364</v>
      </c>
      <c r="BB26" s="15">
        <v>1587</v>
      </c>
    </row>
    <row r="27" spans="1:54" ht="15" customHeight="1">
      <c r="A27" s="80">
        <v>51</v>
      </c>
      <c r="B27" s="25" t="s">
        <v>21</v>
      </c>
      <c r="C27" s="46">
        <v>9566</v>
      </c>
      <c r="D27" s="62">
        <v>693</v>
      </c>
      <c r="E27" s="62">
        <v>3140</v>
      </c>
      <c r="F27" s="62">
        <v>583</v>
      </c>
      <c r="G27" s="62">
        <v>16552</v>
      </c>
      <c r="H27" s="62">
        <v>1402</v>
      </c>
      <c r="I27" s="62">
        <v>4841</v>
      </c>
      <c r="J27" s="62">
        <v>15450</v>
      </c>
      <c r="K27" s="62">
        <v>5802</v>
      </c>
      <c r="L27" s="62">
        <v>2702</v>
      </c>
      <c r="M27" s="62">
        <v>12583</v>
      </c>
      <c r="N27" s="62">
        <v>7038</v>
      </c>
      <c r="O27" s="62">
        <v>2394</v>
      </c>
      <c r="P27" s="62">
        <v>12130</v>
      </c>
      <c r="Q27" s="62">
        <v>8962</v>
      </c>
      <c r="R27" s="62">
        <v>1698</v>
      </c>
      <c r="S27" s="62">
        <v>9096</v>
      </c>
      <c r="T27" s="62">
        <v>23399</v>
      </c>
      <c r="U27" s="62">
        <v>6258</v>
      </c>
      <c r="V27" s="62">
        <v>25026</v>
      </c>
      <c r="W27" s="62">
        <v>6388</v>
      </c>
      <c r="X27" s="62">
        <v>734</v>
      </c>
      <c r="Y27" s="62">
        <v>654</v>
      </c>
      <c r="Z27" s="62">
        <v>6209</v>
      </c>
      <c r="AA27" s="62">
        <v>1257</v>
      </c>
      <c r="AB27" s="62">
        <v>703</v>
      </c>
      <c r="AC27" s="62">
        <v>13708</v>
      </c>
      <c r="AD27" s="62">
        <v>2378</v>
      </c>
      <c r="AE27" s="62">
        <v>3598</v>
      </c>
      <c r="AF27" s="62">
        <v>3370</v>
      </c>
      <c r="AG27" s="62">
        <v>36730</v>
      </c>
      <c r="AH27" s="62">
        <v>1767</v>
      </c>
      <c r="AI27" s="62">
        <v>5931</v>
      </c>
      <c r="AJ27" s="62">
        <v>26437</v>
      </c>
      <c r="AK27" s="62">
        <v>2570</v>
      </c>
      <c r="AL27" s="25">
        <v>365</v>
      </c>
      <c r="AM27" s="43">
        <v>282114</v>
      </c>
      <c r="AN27" s="46">
        <v>15257</v>
      </c>
      <c r="AO27" s="62">
        <v>395788</v>
      </c>
      <c r="AP27" s="62">
        <v>65</v>
      </c>
      <c r="AQ27" s="62">
        <v>4448</v>
      </c>
      <c r="AR27" s="62">
        <v>62874</v>
      </c>
      <c r="AS27" s="62">
        <v>1595</v>
      </c>
      <c r="AT27" s="25">
        <v>480027</v>
      </c>
      <c r="AU27" s="43">
        <v>762141</v>
      </c>
      <c r="AV27" s="43">
        <v>256433</v>
      </c>
      <c r="AW27" s="43">
        <v>736460</v>
      </c>
      <c r="AX27" s="43">
        <v>1018574</v>
      </c>
      <c r="AY27" s="43">
        <v>-441183</v>
      </c>
      <c r="AZ27" s="43">
        <v>295277</v>
      </c>
      <c r="BA27" s="43">
        <v>577391</v>
      </c>
      <c r="BB27" s="15">
        <v>395788</v>
      </c>
    </row>
    <row r="28" spans="1:54" ht="15" customHeight="1">
      <c r="A28" s="81">
        <v>53</v>
      </c>
      <c r="B28" s="26" t="s">
        <v>22</v>
      </c>
      <c r="C28" s="50">
        <v>761</v>
      </c>
      <c r="D28" s="63">
        <v>172</v>
      </c>
      <c r="E28" s="63">
        <v>394</v>
      </c>
      <c r="F28" s="63">
        <v>1018</v>
      </c>
      <c r="G28" s="63">
        <v>3769</v>
      </c>
      <c r="H28" s="63">
        <v>287</v>
      </c>
      <c r="I28" s="63">
        <v>665</v>
      </c>
      <c r="J28" s="63">
        <v>5897</v>
      </c>
      <c r="K28" s="63">
        <v>2033</v>
      </c>
      <c r="L28" s="63">
        <v>1003</v>
      </c>
      <c r="M28" s="63">
        <v>5585</v>
      </c>
      <c r="N28" s="63">
        <v>3254</v>
      </c>
      <c r="O28" s="63">
        <v>655</v>
      </c>
      <c r="P28" s="63">
        <v>1564</v>
      </c>
      <c r="Q28" s="63">
        <v>1153</v>
      </c>
      <c r="R28" s="63">
        <v>158</v>
      </c>
      <c r="S28" s="63">
        <v>942</v>
      </c>
      <c r="T28" s="63">
        <v>3479</v>
      </c>
      <c r="U28" s="63">
        <v>667</v>
      </c>
      <c r="V28" s="63">
        <v>6206</v>
      </c>
      <c r="W28" s="63">
        <v>6185</v>
      </c>
      <c r="X28" s="63">
        <v>989</v>
      </c>
      <c r="Y28" s="63">
        <v>1216</v>
      </c>
      <c r="Z28" s="63">
        <v>9747</v>
      </c>
      <c r="AA28" s="63">
        <v>10097</v>
      </c>
      <c r="AB28" s="63">
        <v>39306</v>
      </c>
      <c r="AC28" s="63">
        <v>13030</v>
      </c>
      <c r="AD28" s="63">
        <v>1682</v>
      </c>
      <c r="AE28" s="63">
        <v>7686</v>
      </c>
      <c r="AF28" s="63">
        <v>2966</v>
      </c>
      <c r="AG28" s="63">
        <v>6681</v>
      </c>
      <c r="AH28" s="63">
        <v>1174</v>
      </c>
      <c r="AI28" s="63">
        <v>3080</v>
      </c>
      <c r="AJ28" s="63">
        <v>3389</v>
      </c>
      <c r="AK28" s="63">
        <v>0</v>
      </c>
      <c r="AL28" s="26">
        <v>103</v>
      </c>
      <c r="AM28" s="49">
        <v>146993</v>
      </c>
      <c r="AN28" s="50">
        <v>3</v>
      </c>
      <c r="AO28" s="63">
        <v>148135</v>
      </c>
      <c r="AP28" s="63">
        <v>0</v>
      </c>
      <c r="AQ28" s="63">
        <v>0</v>
      </c>
      <c r="AR28" s="63">
        <v>0</v>
      </c>
      <c r="AS28" s="63">
        <v>0</v>
      </c>
      <c r="AT28" s="26">
        <v>148138</v>
      </c>
      <c r="AU28" s="49">
        <v>295131</v>
      </c>
      <c r="AV28" s="49">
        <v>14105</v>
      </c>
      <c r="AW28" s="49">
        <v>162243</v>
      </c>
      <c r="AX28" s="49">
        <v>309236</v>
      </c>
      <c r="AY28" s="49">
        <v>-73827</v>
      </c>
      <c r="AZ28" s="49">
        <v>88416</v>
      </c>
      <c r="BA28" s="49">
        <v>235409</v>
      </c>
      <c r="BB28" s="15">
        <v>148135</v>
      </c>
    </row>
    <row r="29" spans="1:54" ht="15" customHeight="1">
      <c r="A29" s="80">
        <v>55</v>
      </c>
      <c r="B29" s="25" t="s">
        <v>23</v>
      </c>
      <c r="C29" s="46">
        <v>125</v>
      </c>
      <c r="D29" s="62">
        <v>19</v>
      </c>
      <c r="E29" s="62">
        <v>23</v>
      </c>
      <c r="F29" s="62">
        <v>70</v>
      </c>
      <c r="G29" s="62">
        <v>409</v>
      </c>
      <c r="H29" s="62">
        <v>38</v>
      </c>
      <c r="I29" s="62">
        <v>79</v>
      </c>
      <c r="J29" s="62">
        <v>973</v>
      </c>
      <c r="K29" s="62">
        <v>115</v>
      </c>
      <c r="L29" s="62">
        <v>134</v>
      </c>
      <c r="M29" s="62">
        <v>800</v>
      </c>
      <c r="N29" s="62">
        <v>82</v>
      </c>
      <c r="O29" s="62">
        <v>172</v>
      </c>
      <c r="P29" s="62">
        <v>434</v>
      </c>
      <c r="Q29" s="62">
        <v>193</v>
      </c>
      <c r="R29" s="62">
        <v>37</v>
      </c>
      <c r="S29" s="62">
        <v>513</v>
      </c>
      <c r="T29" s="62">
        <v>400</v>
      </c>
      <c r="U29" s="62">
        <v>218</v>
      </c>
      <c r="V29" s="62">
        <v>1146</v>
      </c>
      <c r="W29" s="62">
        <v>1047</v>
      </c>
      <c r="X29" s="62">
        <v>35</v>
      </c>
      <c r="Y29" s="62">
        <v>60</v>
      </c>
      <c r="Z29" s="62">
        <v>10219</v>
      </c>
      <c r="AA29" s="62">
        <v>2587</v>
      </c>
      <c r="AB29" s="62">
        <v>13375</v>
      </c>
      <c r="AC29" s="62">
        <v>10522</v>
      </c>
      <c r="AD29" s="62">
        <v>2157</v>
      </c>
      <c r="AE29" s="62">
        <v>316</v>
      </c>
      <c r="AF29" s="62">
        <v>500</v>
      </c>
      <c r="AG29" s="62">
        <v>6966</v>
      </c>
      <c r="AH29" s="62">
        <v>580</v>
      </c>
      <c r="AI29" s="62">
        <v>1563</v>
      </c>
      <c r="AJ29" s="62">
        <v>3184</v>
      </c>
      <c r="AK29" s="62">
        <v>0</v>
      </c>
      <c r="AL29" s="25">
        <v>687</v>
      </c>
      <c r="AM29" s="43">
        <v>59778</v>
      </c>
      <c r="AN29" s="46">
        <v>0</v>
      </c>
      <c r="AO29" s="62">
        <v>458483</v>
      </c>
      <c r="AP29" s="62">
        <v>188</v>
      </c>
      <c r="AQ29" s="62">
        <v>0</v>
      </c>
      <c r="AR29" s="62">
        <v>10187</v>
      </c>
      <c r="AS29" s="62">
        <v>0</v>
      </c>
      <c r="AT29" s="25">
        <v>468858</v>
      </c>
      <c r="AU29" s="43">
        <v>528636</v>
      </c>
      <c r="AV29" s="43">
        <v>473</v>
      </c>
      <c r="AW29" s="43">
        <v>469331</v>
      </c>
      <c r="AX29" s="43">
        <v>529109</v>
      </c>
      <c r="AY29" s="43">
        <v>-2755</v>
      </c>
      <c r="AZ29" s="43">
        <v>466576</v>
      </c>
      <c r="BA29" s="43">
        <v>526354</v>
      </c>
      <c r="BB29" s="15">
        <v>458483</v>
      </c>
    </row>
    <row r="30" spans="1:54" ht="15" customHeight="1">
      <c r="A30" s="80">
        <v>57</v>
      </c>
      <c r="B30" s="25" t="s">
        <v>64</v>
      </c>
      <c r="C30" s="46">
        <v>8166</v>
      </c>
      <c r="D30" s="62">
        <v>2077</v>
      </c>
      <c r="E30" s="62">
        <v>1854</v>
      </c>
      <c r="F30" s="62">
        <v>6879</v>
      </c>
      <c r="G30" s="62">
        <v>9116</v>
      </c>
      <c r="H30" s="62">
        <v>441</v>
      </c>
      <c r="I30" s="62">
        <v>2843</v>
      </c>
      <c r="J30" s="62">
        <v>14882</v>
      </c>
      <c r="K30" s="62">
        <v>11414</v>
      </c>
      <c r="L30" s="62">
        <v>5673</v>
      </c>
      <c r="M30" s="62">
        <v>21383</v>
      </c>
      <c r="N30" s="62">
        <v>21840</v>
      </c>
      <c r="O30" s="62">
        <v>1642</v>
      </c>
      <c r="P30" s="62">
        <v>6220</v>
      </c>
      <c r="Q30" s="62">
        <v>4343</v>
      </c>
      <c r="R30" s="62">
        <v>673</v>
      </c>
      <c r="S30" s="62">
        <v>2676</v>
      </c>
      <c r="T30" s="62">
        <v>11059</v>
      </c>
      <c r="U30" s="62">
        <v>18673</v>
      </c>
      <c r="V30" s="62">
        <v>20675</v>
      </c>
      <c r="W30" s="62">
        <v>13066</v>
      </c>
      <c r="X30" s="62">
        <v>824</v>
      </c>
      <c r="Y30" s="62">
        <v>2744</v>
      </c>
      <c r="Z30" s="62">
        <v>30377</v>
      </c>
      <c r="AA30" s="62">
        <v>8395</v>
      </c>
      <c r="AB30" s="62">
        <v>1294</v>
      </c>
      <c r="AC30" s="62">
        <v>90507</v>
      </c>
      <c r="AD30" s="62">
        <v>6023</v>
      </c>
      <c r="AE30" s="62">
        <v>12635</v>
      </c>
      <c r="AF30" s="62">
        <v>6979</v>
      </c>
      <c r="AG30" s="62">
        <v>11576</v>
      </c>
      <c r="AH30" s="62">
        <v>1762</v>
      </c>
      <c r="AI30" s="62">
        <v>5154</v>
      </c>
      <c r="AJ30" s="62">
        <v>17570</v>
      </c>
      <c r="AK30" s="62">
        <v>576</v>
      </c>
      <c r="AL30" s="25">
        <v>3425</v>
      </c>
      <c r="AM30" s="43">
        <v>385436</v>
      </c>
      <c r="AN30" s="46">
        <v>3817</v>
      </c>
      <c r="AO30" s="62">
        <v>138675</v>
      </c>
      <c r="AP30" s="62">
        <v>1159</v>
      </c>
      <c r="AQ30" s="62">
        <v>527</v>
      </c>
      <c r="AR30" s="62">
        <v>6869</v>
      </c>
      <c r="AS30" s="62">
        <v>520</v>
      </c>
      <c r="AT30" s="25">
        <v>151567</v>
      </c>
      <c r="AU30" s="43">
        <v>537003</v>
      </c>
      <c r="AV30" s="43">
        <v>263257</v>
      </c>
      <c r="AW30" s="43">
        <v>414824</v>
      </c>
      <c r="AX30" s="43">
        <v>800260</v>
      </c>
      <c r="AY30" s="43">
        <v>-287377</v>
      </c>
      <c r="AZ30" s="43">
        <v>127447</v>
      </c>
      <c r="BA30" s="43">
        <v>512883</v>
      </c>
      <c r="BB30" s="15">
        <v>138674</v>
      </c>
    </row>
    <row r="31" spans="1:54" ht="15" customHeight="1">
      <c r="A31" s="80">
        <v>59</v>
      </c>
      <c r="B31" s="25" t="s">
        <v>25</v>
      </c>
      <c r="C31" s="46">
        <v>524</v>
      </c>
      <c r="D31" s="62">
        <v>47</v>
      </c>
      <c r="E31" s="62">
        <v>188</v>
      </c>
      <c r="F31" s="62">
        <v>260</v>
      </c>
      <c r="G31" s="62">
        <v>1415</v>
      </c>
      <c r="H31" s="62">
        <v>110</v>
      </c>
      <c r="I31" s="62">
        <v>354</v>
      </c>
      <c r="J31" s="62">
        <v>3896</v>
      </c>
      <c r="K31" s="62">
        <v>355</v>
      </c>
      <c r="L31" s="62">
        <v>605</v>
      </c>
      <c r="M31" s="62">
        <v>2830</v>
      </c>
      <c r="N31" s="62">
        <v>1088</v>
      </c>
      <c r="O31" s="62">
        <v>281</v>
      </c>
      <c r="P31" s="62">
        <v>1462</v>
      </c>
      <c r="Q31" s="62">
        <v>1920</v>
      </c>
      <c r="R31" s="62">
        <v>485</v>
      </c>
      <c r="S31" s="62">
        <v>2515</v>
      </c>
      <c r="T31" s="62">
        <v>1763</v>
      </c>
      <c r="U31" s="62">
        <v>733</v>
      </c>
      <c r="V31" s="62">
        <v>3979</v>
      </c>
      <c r="W31" s="62">
        <v>3660</v>
      </c>
      <c r="X31" s="62">
        <v>1620</v>
      </c>
      <c r="Y31" s="62">
        <v>432</v>
      </c>
      <c r="Z31" s="62">
        <v>21844</v>
      </c>
      <c r="AA31" s="62">
        <v>13835</v>
      </c>
      <c r="AB31" s="62">
        <v>1765</v>
      </c>
      <c r="AC31" s="62">
        <v>6180</v>
      </c>
      <c r="AD31" s="62">
        <v>45769</v>
      </c>
      <c r="AE31" s="62">
        <v>11092</v>
      </c>
      <c r="AF31" s="62">
        <v>3779</v>
      </c>
      <c r="AG31" s="62">
        <v>10323</v>
      </c>
      <c r="AH31" s="62">
        <v>3227</v>
      </c>
      <c r="AI31" s="62">
        <v>15911</v>
      </c>
      <c r="AJ31" s="62">
        <v>7946</v>
      </c>
      <c r="AK31" s="62">
        <v>0</v>
      </c>
      <c r="AL31" s="25">
        <v>2736</v>
      </c>
      <c r="AM31" s="43">
        <v>174929</v>
      </c>
      <c r="AN31" s="46">
        <v>1658</v>
      </c>
      <c r="AO31" s="62">
        <v>123597</v>
      </c>
      <c r="AP31" s="62">
        <v>84</v>
      </c>
      <c r="AQ31" s="62">
        <v>8996</v>
      </c>
      <c r="AR31" s="62">
        <v>47635</v>
      </c>
      <c r="AS31" s="62">
        <v>-270</v>
      </c>
      <c r="AT31" s="25">
        <v>181700</v>
      </c>
      <c r="AU31" s="43">
        <v>356629</v>
      </c>
      <c r="AV31" s="43">
        <v>23982</v>
      </c>
      <c r="AW31" s="43">
        <v>205682</v>
      </c>
      <c r="AX31" s="43">
        <v>380611</v>
      </c>
      <c r="AY31" s="43">
        <v>-148670</v>
      </c>
      <c r="AZ31" s="43">
        <v>57012</v>
      </c>
      <c r="BA31" s="43">
        <v>231941</v>
      </c>
      <c r="BB31" s="15">
        <v>123597</v>
      </c>
    </row>
    <row r="32" spans="1:54" ht="15" customHeight="1">
      <c r="A32" s="80">
        <v>61</v>
      </c>
      <c r="B32" s="25" t="s">
        <v>26</v>
      </c>
      <c r="C32" s="46">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25">
        <v>8937</v>
      </c>
      <c r="AM32" s="43">
        <v>8937</v>
      </c>
      <c r="AN32" s="46">
        <v>0</v>
      </c>
      <c r="AO32" s="62">
        <v>12307</v>
      </c>
      <c r="AP32" s="62">
        <v>343946</v>
      </c>
      <c r="AQ32" s="62">
        <v>0</v>
      </c>
      <c r="AR32" s="62">
        <v>0</v>
      </c>
      <c r="AS32" s="62">
        <v>0</v>
      </c>
      <c r="AT32" s="25">
        <v>356253</v>
      </c>
      <c r="AU32" s="43">
        <v>365190</v>
      </c>
      <c r="AV32" s="43">
        <v>0</v>
      </c>
      <c r="AW32" s="43">
        <v>356253</v>
      </c>
      <c r="AX32" s="43">
        <v>365190</v>
      </c>
      <c r="AY32" s="43">
        <v>0</v>
      </c>
      <c r="AZ32" s="43">
        <v>356253</v>
      </c>
      <c r="BA32" s="43">
        <v>365190</v>
      </c>
      <c r="BB32" s="15">
        <v>12307</v>
      </c>
    </row>
    <row r="33" spans="1:54" ht="15" customHeight="1">
      <c r="A33" s="81">
        <v>63</v>
      </c>
      <c r="B33" s="26" t="s">
        <v>27</v>
      </c>
      <c r="C33" s="50">
        <v>4</v>
      </c>
      <c r="D33" s="63">
        <v>6</v>
      </c>
      <c r="E33" s="63">
        <v>0</v>
      </c>
      <c r="F33" s="63">
        <v>28</v>
      </c>
      <c r="G33" s="63">
        <v>65</v>
      </c>
      <c r="H33" s="63">
        <v>0</v>
      </c>
      <c r="I33" s="63">
        <v>8</v>
      </c>
      <c r="J33" s="63">
        <v>243</v>
      </c>
      <c r="K33" s="63">
        <v>3</v>
      </c>
      <c r="L33" s="63">
        <v>66</v>
      </c>
      <c r="M33" s="63">
        <v>29</v>
      </c>
      <c r="N33" s="63">
        <v>0</v>
      </c>
      <c r="O33" s="63">
        <v>29</v>
      </c>
      <c r="P33" s="63">
        <v>99</v>
      </c>
      <c r="Q33" s="63">
        <v>211</v>
      </c>
      <c r="R33" s="63">
        <v>27</v>
      </c>
      <c r="S33" s="63">
        <v>66</v>
      </c>
      <c r="T33" s="63">
        <v>129</v>
      </c>
      <c r="U33" s="63">
        <v>12</v>
      </c>
      <c r="V33" s="63">
        <v>77</v>
      </c>
      <c r="W33" s="63">
        <v>180</v>
      </c>
      <c r="X33" s="63">
        <v>4</v>
      </c>
      <c r="Y33" s="63">
        <v>6</v>
      </c>
      <c r="Z33" s="63">
        <v>123</v>
      </c>
      <c r="AA33" s="63">
        <v>49</v>
      </c>
      <c r="AB33" s="63">
        <v>0</v>
      </c>
      <c r="AC33" s="63">
        <v>206</v>
      </c>
      <c r="AD33" s="63">
        <v>980</v>
      </c>
      <c r="AE33" s="63">
        <v>47</v>
      </c>
      <c r="AF33" s="63">
        <v>0</v>
      </c>
      <c r="AG33" s="63">
        <v>70</v>
      </c>
      <c r="AH33" s="63">
        <v>0</v>
      </c>
      <c r="AI33" s="63">
        <v>137</v>
      </c>
      <c r="AJ33" s="63">
        <v>150</v>
      </c>
      <c r="AK33" s="63">
        <v>0</v>
      </c>
      <c r="AL33" s="26">
        <v>6</v>
      </c>
      <c r="AM33" s="49">
        <v>3060</v>
      </c>
      <c r="AN33" s="50">
        <v>0</v>
      </c>
      <c r="AO33" s="63">
        <v>59674</v>
      </c>
      <c r="AP33" s="63">
        <v>194057</v>
      </c>
      <c r="AQ33" s="63">
        <v>23466</v>
      </c>
      <c r="AR33" s="63">
        <v>133046</v>
      </c>
      <c r="AS33" s="63">
        <v>0</v>
      </c>
      <c r="AT33" s="26">
        <v>410243</v>
      </c>
      <c r="AU33" s="49">
        <v>413303</v>
      </c>
      <c r="AV33" s="49">
        <v>6204</v>
      </c>
      <c r="AW33" s="49">
        <v>416447</v>
      </c>
      <c r="AX33" s="49">
        <v>419507</v>
      </c>
      <c r="AY33" s="49">
        <v>-129305</v>
      </c>
      <c r="AZ33" s="49">
        <v>287142</v>
      </c>
      <c r="BA33" s="49">
        <v>290202</v>
      </c>
      <c r="BB33" s="15">
        <v>44568</v>
      </c>
    </row>
    <row r="34" spans="1:54" ht="15" customHeight="1">
      <c r="A34" s="80">
        <v>64</v>
      </c>
      <c r="B34" s="25" t="s">
        <v>60</v>
      </c>
      <c r="C34" s="46">
        <v>47</v>
      </c>
      <c r="D34" s="62">
        <v>0</v>
      </c>
      <c r="E34" s="62">
        <v>0</v>
      </c>
      <c r="F34" s="62">
        <v>0</v>
      </c>
      <c r="G34" s="62">
        <v>0</v>
      </c>
      <c r="H34" s="62">
        <v>0</v>
      </c>
      <c r="I34" s="62">
        <v>0</v>
      </c>
      <c r="J34" s="62">
        <v>2</v>
      </c>
      <c r="K34" s="62">
        <v>0</v>
      </c>
      <c r="L34" s="62">
        <v>0</v>
      </c>
      <c r="M34" s="62">
        <v>3</v>
      </c>
      <c r="N34" s="62">
        <v>0</v>
      </c>
      <c r="O34" s="62">
        <v>0</v>
      </c>
      <c r="P34" s="62">
        <v>0</v>
      </c>
      <c r="Q34" s="62">
        <v>0</v>
      </c>
      <c r="R34" s="62">
        <v>0</v>
      </c>
      <c r="S34" s="62">
        <v>0</v>
      </c>
      <c r="T34" s="62">
        <v>0</v>
      </c>
      <c r="U34" s="62">
        <v>0</v>
      </c>
      <c r="V34" s="62">
        <v>0</v>
      </c>
      <c r="W34" s="62">
        <v>2</v>
      </c>
      <c r="X34" s="62">
        <v>11</v>
      </c>
      <c r="Y34" s="62">
        <v>0</v>
      </c>
      <c r="Z34" s="62">
        <v>16</v>
      </c>
      <c r="AA34" s="62">
        <v>36</v>
      </c>
      <c r="AB34" s="62">
        <v>3</v>
      </c>
      <c r="AC34" s="62">
        <v>1591</v>
      </c>
      <c r="AD34" s="62">
        <v>205</v>
      </c>
      <c r="AE34" s="62">
        <v>10</v>
      </c>
      <c r="AF34" s="62">
        <v>7</v>
      </c>
      <c r="AG34" s="62">
        <v>10968</v>
      </c>
      <c r="AH34" s="62">
        <v>0</v>
      </c>
      <c r="AI34" s="62">
        <v>12</v>
      </c>
      <c r="AJ34" s="62">
        <v>25</v>
      </c>
      <c r="AK34" s="62">
        <v>0</v>
      </c>
      <c r="AL34" s="25">
        <v>88</v>
      </c>
      <c r="AM34" s="43">
        <v>13026</v>
      </c>
      <c r="AN34" s="46">
        <v>5672</v>
      </c>
      <c r="AO34" s="62">
        <v>151511</v>
      </c>
      <c r="AP34" s="62">
        <v>583574</v>
      </c>
      <c r="AQ34" s="62">
        <v>0</v>
      </c>
      <c r="AR34" s="62">
        <v>0</v>
      </c>
      <c r="AS34" s="62">
        <v>0</v>
      </c>
      <c r="AT34" s="25">
        <v>740757</v>
      </c>
      <c r="AU34" s="43">
        <v>753783</v>
      </c>
      <c r="AV34" s="43">
        <v>20667</v>
      </c>
      <c r="AW34" s="43">
        <v>761424</v>
      </c>
      <c r="AX34" s="43">
        <v>774450</v>
      </c>
      <c r="AY34" s="43">
        <v>-21031</v>
      </c>
      <c r="AZ34" s="43">
        <v>740393</v>
      </c>
      <c r="BA34" s="43">
        <v>753419</v>
      </c>
      <c r="BB34" s="15">
        <v>90112</v>
      </c>
    </row>
    <row r="35" spans="1:54" ht="15" customHeight="1">
      <c r="A35" s="80">
        <v>65</v>
      </c>
      <c r="B35" s="25" t="s">
        <v>61</v>
      </c>
      <c r="C35" s="46">
        <v>12</v>
      </c>
      <c r="D35" s="62">
        <v>4</v>
      </c>
      <c r="E35" s="62">
        <v>476</v>
      </c>
      <c r="F35" s="62">
        <v>81</v>
      </c>
      <c r="G35" s="62">
        <v>340</v>
      </c>
      <c r="H35" s="62">
        <v>10</v>
      </c>
      <c r="I35" s="62">
        <v>81</v>
      </c>
      <c r="J35" s="62">
        <v>634</v>
      </c>
      <c r="K35" s="62">
        <v>86</v>
      </c>
      <c r="L35" s="62">
        <v>99</v>
      </c>
      <c r="M35" s="62">
        <v>1337</v>
      </c>
      <c r="N35" s="62">
        <v>156</v>
      </c>
      <c r="O35" s="62">
        <v>49</v>
      </c>
      <c r="P35" s="62">
        <v>357</v>
      </c>
      <c r="Q35" s="62">
        <v>170</v>
      </c>
      <c r="R35" s="62">
        <v>18</v>
      </c>
      <c r="S35" s="62">
        <v>12</v>
      </c>
      <c r="T35" s="62">
        <v>179</v>
      </c>
      <c r="U35" s="62">
        <v>98</v>
      </c>
      <c r="V35" s="62">
        <v>504</v>
      </c>
      <c r="W35" s="62">
        <v>342</v>
      </c>
      <c r="X35" s="62">
        <v>341</v>
      </c>
      <c r="Y35" s="62">
        <v>86</v>
      </c>
      <c r="Z35" s="62">
        <v>342</v>
      </c>
      <c r="AA35" s="62">
        <v>766</v>
      </c>
      <c r="AB35" s="62">
        <v>172</v>
      </c>
      <c r="AC35" s="62">
        <v>772</v>
      </c>
      <c r="AD35" s="62">
        <v>303</v>
      </c>
      <c r="AE35" s="62">
        <v>1</v>
      </c>
      <c r="AF35" s="62">
        <v>180</v>
      </c>
      <c r="AG35" s="62">
        <v>683</v>
      </c>
      <c r="AH35" s="62">
        <v>0</v>
      </c>
      <c r="AI35" s="62">
        <v>677</v>
      </c>
      <c r="AJ35" s="62">
        <v>1057</v>
      </c>
      <c r="AK35" s="62">
        <v>0</v>
      </c>
      <c r="AL35" s="25">
        <v>175</v>
      </c>
      <c r="AM35" s="43">
        <v>10600</v>
      </c>
      <c r="AN35" s="46">
        <v>0</v>
      </c>
      <c r="AO35" s="62">
        <v>33863</v>
      </c>
      <c r="AP35" s="62">
        <v>0</v>
      </c>
      <c r="AQ35" s="62">
        <v>0</v>
      </c>
      <c r="AR35" s="62">
        <v>0</v>
      </c>
      <c r="AS35" s="62">
        <v>0</v>
      </c>
      <c r="AT35" s="25">
        <v>33863</v>
      </c>
      <c r="AU35" s="43">
        <v>44463</v>
      </c>
      <c r="AV35" s="43">
        <v>3959</v>
      </c>
      <c r="AW35" s="43">
        <v>37822</v>
      </c>
      <c r="AX35" s="43">
        <v>48422</v>
      </c>
      <c r="AY35" s="43">
        <v>-2416</v>
      </c>
      <c r="AZ35" s="43">
        <v>35406</v>
      </c>
      <c r="BA35" s="43">
        <v>46006</v>
      </c>
      <c r="BB35" s="15">
        <v>21294</v>
      </c>
    </row>
    <row r="36" spans="1:54" ht="15" customHeight="1">
      <c r="A36" s="80">
        <v>66</v>
      </c>
      <c r="B36" s="25" t="s">
        <v>28</v>
      </c>
      <c r="C36" s="46">
        <v>2609</v>
      </c>
      <c r="D36" s="62">
        <v>884</v>
      </c>
      <c r="E36" s="62">
        <v>523</v>
      </c>
      <c r="F36" s="62">
        <v>1195</v>
      </c>
      <c r="G36" s="62">
        <v>12504</v>
      </c>
      <c r="H36" s="62">
        <v>644</v>
      </c>
      <c r="I36" s="62">
        <v>1458</v>
      </c>
      <c r="J36" s="62">
        <v>17276</v>
      </c>
      <c r="K36" s="62">
        <v>2606</v>
      </c>
      <c r="L36" s="62">
        <v>4032</v>
      </c>
      <c r="M36" s="62">
        <v>10962</v>
      </c>
      <c r="N36" s="62">
        <v>4211</v>
      </c>
      <c r="O36" s="62">
        <v>1365</v>
      </c>
      <c r="P36" s="62">
        <v>9180</v>
      </c>
      <c r="Q36" s="62">
        <v>10870</v>
      </c>
      <c r="R36" s="62">
        <v>1401</v>
      </c>
      <c r="S36" s="62">
        <v>5108</v>
      </c>
      <c r="T36" s="62">
        <v>15768</v>
      </c>
      <c r="U36" s="62">
        <v>6189</v>
      </c>
      <c r="V36" s="62">
        <v>45670</v>
      </c>
      <c r="W36" s="62">
        <v>18171</v>
      </c>
      <c r="X36" s="62">
        <v>5611</v>
      </c>
      <c r="Y36" s="62">
        <v>2740</v>
      </c>
      <c r="Z36" s="62">
        <v>49991</v>
      </c>
      <c r="AA36" s="62">
        <v>27173</v>
      </c>
      <c r="AB36" s="62">
        <v>13186</v>
      </c>
      <c r="AC36" s="62">
        <v>51058</v>
      </c>
      <c r="AD36" s="62">
        <v>32111</v>
      </c>
      <c r="AE36" s="62">
        <v>33384</v>
      </c>
      <c r="AF36" s="62">
        <v>14540</v>
      </c>
      <c r="AG36" s="62">
        <v>36483</v>
      </c>
      <c r="AH36" s="62">
        <v>3598</v>
      </c>
      <c r="AI36" s="62">
        <v>40780</v>
      </c>
      <c r="AJ36" s="62">
        <v>13042</v>
      </c>
      <c r="AK36" s="62">
        <v>0</v>
      </c>
      <c r="AL36" s="25">
        <v>1446</v>
      </c>
      <c r="AM36" s="43">
        <v>497769</v>
      </c>
      <c r="AN36" s="46">
        <v>738</v>
      </c>
      <c r="AO36" s="62">
        <v>22041</v>
      </c>
      <c r="AP36" s="62">
        <v>0</v>
      </c>
      <c r="AQ36" s="62">
        <v>1498</v>
      </c>
      <c r="AR36" s="62">
        <v>22932</v>
      </c>
      <c r="AS36" s="62">
        <v>0</v>
      </c>
      <c r="AT36" s="25">
        <v>47209</v>
      </c>
      <c r="AU36" s="43">
        <v>544978</v>
      </c>
      <c r="AV36" s="43">
        <v>35251</v>
      </c>
      <c r="AW36" s="43">
        <v>82460</v>
      </c>
      <c r="AX36" s="43">
        <v>580229</v>
      </c>
      <c r="AY36" s="43">
        <v>-284289</v>
      </c>
      <c r="AZ36" s="43">
        <v>-201829</v>
      </c>
      <c r="BA36" s="43">
        <v>295940</v>
      </c>
      <c r="BB36" s="15">
        <v>22041</v>
      </c>
    </row>
    <row r="37" spans="1:54" ht="15" customHeight="1">
      <c r="A37" s="80">
        <v>67</v>
      </c>
      <c r="B37" s="25" t="s">
        <v>29</v>
      </c>
      <c r="C37" s="46">
        <v>12</v>
      </c>
      <c r="D37" s="62">
        <v>5</v>
      </c>
      <c r="E37" s="62">
        <v>35</v>
      </c>
      <c r="F37" s="62">
        <v>6</v>
      </c>
      <c r="G37" s="62">
        <v>40</v>
      </c>
      <c r="H37" s="62">
        <v>1</v>
      </c>
      <c r="I37" s="62">
        <v>3</v>
      </c>
      <c r="J37" s="62">
        <v>33</v>
      </c>
      <c r="K37" s="62">
        <v>9</v>
      </c>
      <c r="L37" s="62">
        <v>5</v>
      </c>
      <c r="M37" s="62">
        <v>74</v>
      </c>
      <c r="N37" s="62">
        <v>21</v>
      </c>
      <c r="O37" s="62">
        <v>1</v>
      </c>
      <c r="P37" s="62">
        <v>43</v>
      </c>
      <c r="Q37" s="62">
        <v>50</v>
      </c>
      <c r="R37" s="62">
        <v>0</v>
      </c>
      <c r="S37" s="62">
        <v>42</v>
      </c>
      <c r="T37" s="62">
        <v>64</v>
      </c>
      <c r="U37" s="62">
        <v>9</v>
      </c>
      <c r="V37" s="62">
        <v>131</v>
      </c>
      <c r="W37" s="62">
        <v>25</v>
      </c>
      <c r="X37" s="62">
        <v>10</v>
      </c>
      <c r="Y37" s="62">
        <v>3</v>
      </c>
      <c r="Z37" s="62">
        <v>478</v>
      </c>
      <c r="AA37" s="62">
        <v>49</v>
      </c>
      <c r="AB37" s="62">
        <v>251</v>
      </c>
      <c r="AC37" s="62">
        <v>180</v>
      </c>
      <c r="AD37" s="62">
        <v>1569</v>
      </c>
      <c r="AE37" s="62">
        <v>178</v>
      </c>
      <c r="AF37" s="62">
        <v>828</v>
      </c>
      <c r="AG37" s="62">
        <v>9813</v>
      </c>
      <c r="AH37" s="62">
        <v>120</v>
      </c>
      <c r="AI37" s="62">
        <v>385</v>
      </c>
      <c r="AJ37" s="62">
        <v>5984</v>
      </c>
      <c r="AK37" s="62">
        <v>0</v>
      </c>
      <c r="AL37" s="25">
        <v>59</v>
      </c>
      <c r="AM37" s="43">
        <v>20516</v>
      </c>
      <c r="AN37" s="46">
        <v>95237</v>
      </c>
      <c r="AO37" s="62">
        <v>352625</v>
      </c>
      <c r="AP37" s="62">
        <v>0</v>
      </c>
      <c r="AQ37" s="62">
        <v>0</v>
      </c>
      <c r="AR37" s="62">
        <v>0</v>
      </c>
      <c r="AS37" s="62">
        <v>0</v>
      </c>
      <c r="AT37" s="25">
        <v>447862</v>
      </c>
      <c r="AU37" s="43">
        <v>468378</v>
      </c>
      <c r="AV37" s="43">
        <v>116080</v>
      </c>
      <c r="AW37" s="43">
        <v>563942</v>
      </c>
      <c r="AX37" s="43">
        <v>584458</v>
      </c>
      <c r="AY37" s="43">
        <v>-213166</v>
      </c>
      <c r="AZ37" s="43">
        <v>350776</v>
      </c>
      <c r="BA37" s="43">
        <v>371292</v>
      </c>
      <c r="BB37" s="15">
        <v>352625</v>
      </c>
    </row>
    <row r="38" spans="1:54" ht="15" customHeight="1">
      <c r="A38" s="81">
        <v>68</v>
      </c>
      <c r="B38" s="26" t="s">
        <v>30</v>
      </c>
      <c r="C38" s="50">
        <v>79</v>
      </c>
      <c r="D38" s="63">
        <v>62</v>
      </c>
      <c r="E38" s="63">
        <v>43</v>
      </c>
      <c r="F38" s="63">
        <v>43</v>
      </c>
      <c r="G38" s="63">
        <v>175</v>
      </c>
      <c r="H38" s="63">
        <v>19</v>
      </c>
      <c r="I38" s="63">
        <v>35</v>
      </c>
      <c r="J38" s="63">
        <v>188</v>
      </c>
      <c r="K38" s="63">
        <v>11</v>
      </c>
      <c r="L38" s="63">
        <v>89</v>
      </c>
      <c r="M38" s="63">
        <v>146</v>
      </c>
      <c r="N38" s="63">
        <v>65</v>
      </c>
      <c r="O38" s="63">
        <v>17</v>
      </c>
      <c r="P38" s="63">
        <v>346</v>
      </c>
      <c r="Q38" s="63">
        <v>138</v>
      </c>
      <c r="R38" s="63">
        <v>30</v>
      </c>
      <c r="S38" s="63">
        <v>72</v>
      </c>
      <c r="T38" s="63">
        <v>180</v>
      </c>
      <c r="U38" s="63">
        <v>47</v>
      </c>
      <c r="V38" s="63">
        <v>483</v>
      </c>
      <c r="W38" s="63">
        <v>11</v>
      </c>
      <c r="X38" s="63">
        <v>38</v>
      </c>
      <c r="Y38" s="63">
        <v>144</v>
      </c>
      <c r="Z38" s="63">
        <v>1200</v>
      </c>
      <c r="AA38" s="63">
        <v>809</v>
      </c>
      <c r="AB38" s="63">
        <v>147</v>
      </c>
      <c r="AC38" s="63">
        <v>1161</v>
      </c>
      <c r="AD38" s="63">
        <v>524</v>
      </c>
      <c r="AE38" s="63">
        <v>1045</v>
      </c>
      <c r="AF38" s="63">
        <v>714</v>
      </c>
      <c r="AG38" s="63">
        <v>1883</v>
      </c>
      <c r="AH38" s="63">
        <v>233</v>
      </c>
      <c r="AI38" s="63">
        <v>441</v>
      </c>
      <c r="AJ38" s="63">
        <v>706</v>
      </c>
      <c r="AK38" s="63">
        <v>0</v>
      </c>
      <c r="AL38" s="26">
        <v>7</v>
      </c>
      <c r="AM38" s="49">
        <v>11331</v>
      </c>
      <c r="AN38" s="50">
        <v>0</v>
      </c>
      <c r="AO38" s="63">
        <v>0</v>
      </c>
      <c r="AP38" s="63">
        <v>0</v>
      </c>
      <c r="AQ38" s="63">
        <v>0</v>
      </c>
      <c r="AR38" s="63">
        <v>0</v>
      </c>
      <c r="AS38" s="63">
        <v>0</v>
      </c>
      <c r="AT38" s="26">
        <v>0</v>
      </c>
      <c r="AU38" s="49">
        <v>11331</v>
      </c>
      <c r="AV38" s="49">
        <v>0</v>
      </c>
      <c r="AW38" s="49">
        <v>0</v>
      </c>
      <c r="AX38" s="49">
        <v>11331</v>
      </c>
      <c r="AY38" s="49">
        <v>0</v>
      </c>
      <c r="AZ38" s="49">
        <v>0</v>
      </c>
      <c r="BA38" s="49">
        <v>11331</v>
      </c>
      <c r="BB38" s="15">
        <v>0</v>
      </c>
    </row>
    <row r="39" spans="1:54" ht="15" customHeight="1">
      <c r="A39" s="80">
        <v>69</v>
      </c>
      <c r="B39" s="25" t="s">
        <v>31</v>
      </c>
      <c r="C39" s="46">
        <v>537</v>
      </c>
      <c r="D39" s="62">
        <v>183</v>
      </c>
      <c r="E39" s="62">
        <v>260</v>
      </c>
      <c r="F39" s="62">
        <v>466</v>
      </c>
      <c r="G39" s="62">
        <v>1880</v>
      </c>
      <c r="H39" s="62">
        <v>84</v>
      </c>
      <c r="I39" s="62">
        <v>266</v>
      </c>
      <c r="J39" s="62">
        <v>1461</v>
      </c>
      <c r="K39" s="62">
        <v>135</v>
      </c>
      <c r="L39" s="62">
        <v>581</v>
      </c>
      <c r="M39" s="62">
        <v>3108</v>
      </c>
      <c r="N39" s="62">
        <v>1946</v>
      </c>
      <c r="O39" s="62">
        <v>256</v>
      </c>
      <c r="P39" s="62">
        <v>1390</v>
      </c>
      <c r="Q39" s="62">
        <v>102</v>
      </c>
      <c r="R39" s="62">
        <v>128</v>
      </c>
      <c r="S39" s="62">
        <v>403</v>
      </c>
      <c r="T39" s="62">
        <v>3066</v>
      </c>
      <c r="U39" s="62">
        <v>367</v>
      </c>
      <c r="V39" s="62">
        <v>6210</v>
      </c>
      <c r="W39" s="62">
        <v>959</v>
      </c>
      <c r="X39" s="62">
        <v>389</v>
      </c>
      <c r="Y39" s="62">
        <v>926</v>
      </c>
      <c r="Z39" s="62">
        <v>3980</v>
      </c>
      <c r="AA39" s="62">
        <v>1207</v>
      </c>
      <c r="AB39" s="62">
        <v>703</v>
      </c>
      <c r="AC39" s="62">
        <v>4220</v>
      </c>
      <c r="AD39" s="62">
        <v>729</v>
      </c>
      <c r="AE39" s="62">
        <v>343</v>
      </c>
      <c r="AF39" s="62">
        <v>2957</v>
      </c>
      <c r="AG39" s="62">
        <v>3297</v>
      </c>
      <c r="AH39" s="62">
        <v>220</v>
      </c>
      <c r="AI39" s="62">
        <v>1306</v>
      </c>
      <c r="AJ39" s="62">
        <v>1119</v>
      </c>
      <c r="AK39" s="62">
        <v>5</v>
      </c>
      <c r="AL39" s="25">
        <v>12</v>
      </c>
      <c r="AM39" s="43">
        <v>45201</v>
      </c>
      <c r="AN39" s="46">
        <v>0</v>
      </c>
      <c r="AO39" s="62">
        <v>91</v>
      </c>
      <c r="AP39" s="62">
        <v>0</v>
      </c>
      <c r="AQ39" s="62">
        <v>0</v>
      </c>
      <c r="AR39" s="62">
        <v>0</v>
      </c>
      <c r="AS39" s="62">
        <v>0</v>
      </c>
      <c r="AT39" s="25">
        <v>91</v>
      </c>
      <c r="AU39" s="43">
        <v>45292</v>
      </c>
      <c r="AV39" s="43">
        <v>53</v>
      </c>
      <c r="AW39" s="43">
        <v>144</v>
      </c>
      <c r="AX39" s="43">
        <v>45345</v>
      </c>
      <c r="AY39" s="43">
        <v>-9106</v>
      </c>
      <c r="AZ39" s="43">
        <v>-8962</v>
      </c>
      <c r="BA39" s="43">
        <v>36239</v>
      </c>
      <c r="BB39" s="15">
        <v>91</v>
      </c>
    </row>
    <row r="40" spans="1:54" ht="15" customHeight="1">
      <c r="A40" s="82">
        <v>70</v>
      </c>
      <c r="B40" s="29" t="s">
        <v>71</v>
      </c>
      <c r="C40" s="38">
        <v>76161</v>
      </c>
      <c r="D40" s="44">
        <v>12264</v>
      </c>
      <c r="E40" s="44">
        <v>21127</v>
      </c>
      <c r="F40" s="44">
        <v>14610</v>
      </c>
      <c r="G40" s="44">
        <v>170128</v>
      </c>
      <c r="H40" s="44">
        <v>11128</v>
      </c>
      <c r="I40" s="44">
        <v>44861</v>
      </c>
      <c r="J40" s="44">
        <v>587733</v>
      </c>
      <c r="K40" s="44">
        <v>400295</v>
      </c>
      <c r="L40" s="44">
        <v>50725</v>
      </c>
      <c r="M40" s="44">
        <v>1039838</v>
      </c>
      <c r="N40" s="44">
        <v>376373</v>
      </c>
      <c r="O40" s="44">
        <v>28586</v>
      </c>
      <c r="P40" s="44">
        <v>144576</v>
      </c>
      <c r="Q40" s="44">
        <v>123414</v>
      </c>
      <c r="R40" s="44">
        <v>20391</v>
      </c>
      <c r="S40" s="44">
        <v>127238</v>
      </c>
      <c r="T40" s="44">
        <v>471225</v>
      </c>
      <c r="U40" s="44">
        <v>81152</v>
      </c>
      <c r="V40" s="44">
        <v>246484</v>
      </c>
      <c r="W40" s="44">
        <v>223647</v>
      </c>
      <c r="X40" s="44">
        <v>17057</v>
      </c>
      <c r="Y40" s="44">
        <v>14996</v>
      </c>
      <c r="Z40" s="44">
        <v>169790</v>
      </c>
      <c r="AA40" s="44">
        <v>74982</v>
      </c>
      <c r="AB40" s="44">
        <v>78811</v>
      </c>
      <c r="AC40" s="44">
        <v>267337</v>
      </c>
      <c r="AD40" s="44">
        <v>107801</v>
      </c>
      <c r="AE40" s="44">
        <v>102976</v>
      </c>
      <c r="AF40" s="44">
        <v>58999</v>
      </c>
      <c r="AG40" s="44">
        <v>277165</v>
      </c>
      <c r="AH40" s="44">
        <v>18211</v>
      </c>
      <c r="AI40" s="44">
        <v>107248</v>
      </c>
      <c r="AJ40" s="44">
        <v>169336</v>
      </c>
      <c r="AK40" s="44">
        <v>11331</v>
      </c>
      <c r="AL40" s="29">
        <v>20735</v>
      </c>
      <c r="AM40" s="48">
        <v>5768731</v>
      </c>
      <c r="AN40" s="38">
        <v>138079</v>
      </c>
      <c r="AO40" s="44">
        <v>2485115</v>
      </c>
      <c r="AP40" s="44">
        <v>1127682</v>
      </c>
      <c r="AQ40" s="44">
        <v>262397</v>
      </c>
      <c r="AR40" s="44">
        <v>900665</v>
      </c>
      <c r="AS40" s="44">
        <v>21685</v>
      </c>
      <c r="AT40" s="29">
        <v>4935623</v>
      </c>
      <c r="AU40" s="48">
        <v>10704354</v>
      </c>
      <c r="AV40" s="48">
        <v>4918403</v>
      </c>
      <c r="AW40" s="48">
        <v>9854026</v>
      </c>
      <c r="AX40" s="48">
        <v>15622757</v>
      </c>
      <c r="AY40" s="48">
        <v>-5059148</v>
      </c>
      <c r="AZ40" s="48">
        <v>4794878</v>
      </c>
      <c r="BA40" s="48">
        <v>10563609</v>
      </c>
      <c r="BB40" s="15">
        <v>2396040</v>
      </c>
    </row>
    <row r="41" spans="1:54" ht="15" customHeight="1">
      <c r="A41" s="80">
        <v>71</v>
      </c>
      <c r="B41" s="25" t="s">
        <v>72</v>
      </c>
      <c r="C41" s="46">
        <v>357</v>
      </c>
      <c r="D41" s="62">
        <v>318</v>
      </c>
      <c r="E41" s="62">
        <v>853</v>
      </c>
      <c r="F41" s="62">
        <v>1796</v>
      </c>
      <c r="G41" s="62">
        <v>2637</v>
      </c>
      <c r="H41" s="62">
        <v>240</v>
      </c>
      <c r="I41" s="62">
        <v>891</v>
      </c>
      <c r="J41" s="62">
        <v>5515</v>
      </c>
      <c r="K41" s="62">
        <v>1939</v>
      </c>
      <c r="L41" s="62">
        <v>1552</v>
      </c>
      <c r="M41" s="62">
        <v>14094</v>
      </c>
      <c r="N41" s="62">
        <v>8279</v>
      </c>
      <c r="O41" s="62">
        <v>1002</v>
      </c>
      <c r="P41" s="62">
        <v>2912</v>
      </c>
      <c r="Q41" s="62">
        <v>4764</v>
      </c>
      <c r="R41" s="62">
        <v>449</v>
      </c>
      <c r="S41" s="62">
        <v>835</v>
      </c>
      <c r="T41" s="62">
        <v>6810</v>
      </c>
      <c r="U41" s="62">
        <v>2206</v>
      </c>
      <c r="V41" s="62">
        <v>9647</v>
      </c>
      <c r="W41" s="62">
        <v>2746</v>
      </c>
      <c r="X41" s="62">
        <v>487</v>
      </c>
      <c r="Y41" s="62">
        <v>1104</v>
      </c>
      <c r="Z41" s="62">
        <v>13459</v>
      </c>
      <c r="AA41" s="62">
        <v>7294</v>
      </c>
      <c r="AB41" s="62">
        <v>1992</v>
      </c>
      <c r="AC41" s="62">
        <v>10114</v>
      </c>
      <c r="AD41" s="62">
        <v>3385</v>
      </c>
      <c r="AE41" s="62">
        <v>4602</v>
      </c>
      <c r="AF41" s="62">
        <v>2096</v>
      </c>
      <c r="AG41" s="62">
        <v>8843</v>
      </c>
      <c r="AH41" s="62">
        <v>1720</v>
      </c>
      <c r="AI41" s="62">
        <v>4580</v>
      </c>
      <c r="AJ41" s="62">
        <v>8410</v>
      </c>
      <c r="AK41" s="62">
        <v>0</v>
      </c>
      <c r="AL41" s="25">
        <v>151</v>
      </c>
      <c r="AM41" s="43">
        <v>138079</v>
      </c>
      <c r="AO41" s="15">
        <v>337142</v>
      </c>
      <c r="BB41" s="15">
        <v>337142</v>
      </c>
    </row>
    <row r="42" spans="1:54" ht="15" customHeight="1">
      <c r="A42" s="80">
        <v>91</v>
      </c>
      <c r="B42" s="25" t="s">
        <v>73</v>
      </c>
      <c r="C42" s="46">
        <v>14317</v>
      </c>
      <c r="D42" s="62">
        <v>5064</v>
      </c>
      <c r="E42" s="62">
        <v>4861</v>
      </c>
      <c r="F42" s="62">
        <v>5986</v>
      </c>
      <c r="G42" s="62">
        <v>45023</v>
      </c>
      <c r="H42" s="62">
        <v>3341</v>
      </c>
      <c r="I42" s="62">
        <v>15304</v>
      </c>
      <c r="J42" s="62">
        <v>16619</v>
      </c>
      <c r="K42" s="62">
        <v>2934</v>
      </c>
      <c r="L42" s="62">
        <v>19151</v>
      </c>
      <c r="M42" s="62">
        <v>22629</v>
      </c>
      <c r="N42" s="62">
        <v>8201</v>
      </c>
      <c r="O42" s="62">
        <v>13961</v>
      </c>
      <c r="P42" s="62">
        <v>33451</v>
      </c>
      <c r="Q42" s="62">
        <v>50957</v>
      </c>
      <c r="R42" s="62">
        <v>7282</v>
      </c>
      <c r="S42" s="62">
        <v>43526</v>
      </c>
      <c r="T42" s="62">
        <v>45506</v>
      </c>
      <c r="U42" s="62">
        <v>30025</v>
      </c>
      <c r="V42" s="62">
        <v>172131</v>
      </c>
      <c r="W42" s="62">
        <v>24470</v>
      </c>
      <c r="X42" s="62">
        <v>5447</v>
      </c>
      <c r="Y42" s="62">
        <v>18095</v>
      </c>
      <c r="Z42" s="62">
        <v>265765</v>
      </c>
      <c r="AA42" s="62">
        <v>78505</v>
      </c>
      <c r="AB42" s="62">
        <v>21325</v>
      </c>
      <c r="AC42" s="62">
        <v>121235</v>
      </c>
      <c r="AD42" s="62">
        <v>36266</v>
      </c>
      <c r="AE42" s="62">
        <v>152966</v>
      </c>
      <c r="AF42" s="62">
        <v>172991</v>
      </c>
      <c r="AG42" s="62">
        <v>406603</v>
      </c>
      <c r="AH42" s="62">
        <v>21023</v>
      </c>
      <c r="AI42" s="62">
        <v>137086</v>
      </c>
      <c r="AJ42" s="62">
        <v>96709</v>
      </c>
      <c r="AK42" s="62">
        <v>0</v>
      </c>
      <c r="AL42" s="25">
        <v>323</v>
      </c>
      <c r="AM42" s="43">
        <v>2119078</v>
      </c>
      <c r="AO42" s="15">
        <v>121341</v>
      </c>
      <c r="BB42" s="15">
        <v>121341</v>
      </c>
    </row>
    <row r="43" spans="1:54" ht="15" customHeight="1">
      <c r="A43" s="80">
        <v>92</v>
      </c>
      <c r="B43" s="25" t="s">
        <v>74</v>
      </c>
      <c r="C43" s="46">
        <v>29360</v>
      </c>
      <c r="D43" s="62">
        <v>8015</v>
      </c>
      <c r="E43" s="62">
        <v>7309</v>
      </c>
      <c r="F43" s="62">
        <v>2850</v>
      </c>
      <c r="G43" s="62">
        <v>11995</v>
      </c>
      <c r="H43" s="62">
        <v>1338</v>
      </c>
      <c r="I43" s="62">
        <v>-107</v>
      </c>
      <c r="J43" s="62">
        <v>44624</v>
      </c>
      <c r="K43" s="62">
        <v>21586</v>
      </c>
      <c r="L43" s="62">
        <v>8052</v>
      </c>
      <c r="M43" s="62">
        <v>199297</v>
      </c>
      <c r="N43" s="62">
        <v>97278</v>
      </c>
      <c r="O43" s="62">
        <v>2453</v>
      </c>
      <c r="P43" s="62">
        <v>30611</v>
      </c>
      <c r="Q43" s="62">
        <v>-19856</v>
      </c>
      <c r="R43" s="62">
        <v>-1222</v>
      </c>
      <c r="S43" s="62">
        <v>-12078</v>
      </c>
      <c r="T43" s="62">
        <v>36957</v>
      </c>
      <c r="U43" s="62">
        <v>4008</v>
      </c>
      <c r="V43" s="62">
        <v>8697</v>
      </c>
      <c r="W43" s="62">
        <v>29589</v>
      </c>
      <c r="X43" s="62">
        <v>6627</v>
      </c>
      <c r="Y43" s="62">
        <v>5926</v>
      </c>
      <c r="Z43" s="62">
        <v>53176</v>
      </c>
      <c r="AA43" s="62">
        <v>55914</v>
      </c>
      <c r="AB43" s="62">
        <v>223063</v>
      </c>
      <c r="AC43" s="62">
        <v>39116</v>
      </c>
      <c r="AD43" s="62">
        <v>42793</v>
      </c>
      <c r="AE43" s="62">
        <v>0</v>
      </c>
      <c r="AF43" s="62">
        <v>430</v>
      </c>
      <c r="AG43" s="62">
        <v>10104</v>
      </c>
      <c r="AH43" s="62">
        <v>1717</v>
      </c>
      <c r="AI43" s="62">
        <v>-7002</v>
      </c>
      <c r="AJ43" s="62">
        <v>43097</v>
      </c>
      <c r="AK43" s="62">
        <v>0</v>
      </c>
      <c r="AL43" s="25">
        <v>12802</v>
      </c>
      <c r="AM43" s="43">
        <v>998519</v>
      </c>
      <c r="AO43" s="15">
        <v>2147973</v>
      </c>
      <c r="BB43" s="15">
        <v>2058898</v>
      </c>
    </row>
    <row r="44" spans="1:54" ht="15" customHeight="1">
      <c r="A44" s="80">
        <v>93</v>
      </c>
      <c r="B44" s="25" t="s">
        <v>75</v>
      </c>
      <c r="C44" s="46">
        <v>22160</v>
      </c>
      <c r="D44" s="62">
        <v>3584</v>
      </c>
      <c r="E44" s="62">
        <v>5260</v>
      </c>
      <c r="F44" s="62">
        <v>3365</v>
      </c>
      <c r="G44" s="62">
        <v>18162</v>
      </c>
      <c r="H44" s="62">
        <v>2008</v>
      </c>
      <c r="I44" s="62">
        <v>3732</v>
      </c>
      <c r="J44" s="62">
        <v>73681</v>
      </c>
      <c r="K44" s="62">
        <v>16275</v>
      </c>
      <c r="L44" s="62">
        <v>10409</v>
      </c>
      <c r="M44" s="62">
        <v>96730</v>
      </c>
      <c r="N44" s="62">
        <v>16379</v>
      </c>
      <c r="O44" s="62">
        <v>4203</v>
      </c>
      <c r="P44" s="62">
        <v>25000</v>
      </c>
      <c r="Q44" s="62">
        <v>51557</v>
      </c>
      <c r="R44" s="62">
        <v>5627</v>
      </c>
      <c r="S44" s="62">
        <v>41927</v>
      </c>
      <c r="T44" s="62">
        <v>54728</v>
      </c>
      <c r="U44" s="62">
        <v>10751</v>
      </c>
      <c r="V44" s="62">
        <v>19292</v>
      </c>
      <c r="W44" s="62">
        <v>61173</v>
      </c>
      <c r="X44" s="62">
        <v>7440</v>
      </c>
      <c r="Y44" s="62">
        <v>3396</v>
      </c>
      <c r="Z44" s="62">
        <v>51525</v>
      </c>
      <c r="AA44" s="62">
        <v>17804</v>
      </c>
      <c r="AB44" s="62">
        <v>176682</v>
      </c>
      <c r="AC44" s="62">
        <v>54501</v>
      </c>
      <c r="AD44" s="62">
        <v>33806</v>
      </c>
      <c r="AE44" s="62">
        <v>103876</v>
      </c>
      <c r="AF44" s="62">
        <v>53004</v>
      </c>
      <c r="AG44" s="62">
        <v>48716</v>
      </c>
      <c r="AH44" s="62">
        <v>2826</v>
      </c>
      <c r="AI44" s="62">
        <v>40008</v>
      </c>
      <c r="AJ44" s="62">
        <v>38807</v>
      </c>
      <c r="AK44" s="62">
        <v>0</v>
      </c>
      <c r="AL44" s="25">
        <v>1777</v>
      </c>
      <c r="AM44" s="43">
        <v>1180171</v>
      </c>
    </row>
    <row r="45" spans="1:54" ht="15" customHeight="1">
      <c r="A45" s="80">
        <v>94</v>
      </c>
      <c r="B45" s="84" t="s">
        <v>76</v>
      </c>
      <c r="C45" s="46">
        <v>5648</v>
      </c>
      <c r="D45" s="62">
        <v>741</v>
      </c>
      <c r="E45" s="62">
        <v>2001</v>
      </c>
      <c r="F45" s="62">
        <v>1432</v>
      </c>
      <c r="G45" s="62">
        <v>45005</v>
      </c>
      <c r="H45" s="62">
        <v>925</v>
      </c>
      <c r="I45" s="62">
        <v>1661</v>
      </c>
      <c r="J45" s="62">
        <v>12883</v>
      </c>
      <c r="K45" s="62">
        <v>114516</v>
      </c>
      <c r="L45" s="62">
        <v>2890</v>
      </c>
      <c r="M45" s="62">
        <v>21242</v>
      </c>
      <c r="N45" s="62">
        <v>2770</v>
      </c>
      <c r="O45" s="62">
        <v>1321</v>
      </c>
      <c r="P45" s="62">
        <v>2754</v>
      </c>
      <c r="Q45" s="62">
        <v>2368</v>
      </c>
      <c r="R45" s="62">
        <v>206</v>
      </c>
      <c r="S45" s="62">
        <v>6126</v>
      </c>
      <c r="T45" s="62">
        <v>376</v>
      </c>
      <c r="U45" s="62">
        <v>5740</v>
      </c>
      <c r="V45" s="62">
        <v>17619</v>
      </c>
      <c r="W45" s="62">
        <v>10260</v>
      </c>
      <c r="X45" s="62">
        <v>1596</v>
      </c>
      <c r="Y45" s="62">
        <v>847</v>
      </c>
      <c r="Z45" s="62">
        <v>23958</v>
      </c>
      <c r="AA45" s="62">
        <v>4783</v>
      </c>
      <c r="AB45" s="62">
        <v>24677</v>
      </c>
      <c r="AC45" s="62">
        <v>22132</v>
      </c>
      <c r="AD45" s="62">
        <v>7892</v>
      </c>
      <c r="AE45" s="62">
        <v>770</v>
      </c>
      <c r="AF45" s="62">
        <v>2774</v>
      </c>
      <c r="AG45" s="62">
        <v>10701</v>
      </c>
      <c r="AH45" s="62">
        <v>1588</v>
      </c>
      <c r="AI45" s="62">
        <v>14033</v>
      </c>
      <c r="AJ45" s="62">
        <v>14934</v>
      </c>
      <c r="AK45" s="62">
        <v>0</v>
      </c>
      <c r="AL45" s="25">
        <v>634</v>
      </c>
      <c r="AM45" s="43">
        <v>389803</v>
      </c>
    </row>
    <row r="46" spans="1:54" ht="15" customHeight="1">
      <c r="A46" s="80">
        <v>95</v>
      </c>
      <c r="B46" s="25" t="s">
        <v>77</v>
      </c>
      <c r="C46" s="46">
        <v>-6961</v>
      </c>
      <c r="D46" s="62">
        <v>-1456</v>
      </c>
      <c r="E46" s="62">
        <v>-23</v>
      </c>
      <c r="F46" s="62">
        <v>0</v>
      </c>
      <c r="G46" s="62">
        <v>-532</v>
      </c>
      <c r="H46" s="62">
        <v>0</v>
      </c>
      <c r="I46" s="62">
        <v>-1</v>
      </c>
      <c r="J46" s="62">
        <v>0</v>
      </c>
      <c r="K46" s="62">
        <v>-1928</v>
      </c>
      <c r="L46" s="62">
        <v>0</v>
      </c>
      <c r="M46" s="62">
        <v>-3</v>
      </c>
      <c r="N46" s="62">
        <v>0</v>
      </c>
      <c r="O46" s="62">
        <v>0</v>
      </c>
      <c r="P46" s="62">
        <v>-1</v>
      </c>
      <c r="Q46" s="62">
        <v>-1</v>
      </c>
      <c r="R46" s="62">
        <v>0</v>
      </c>
      <c r="S46" s="62">
        <v>-3</v>
      </c>
      <c r="T46" s="62">
        <v>-4</v>
      </c>
      <c r="U46" s="62">
        <v>0</v>
      </c>
      <c r="V46" s="62">
        <v>-2110</v>
      </c>
      <c r="W46" s="62">
        <v>-30</v>
      </c>
      <c r="X46" s="62">
        <v>-1733</v>
      </c>
      <c r="Y46" s="62">
        <v>0</v>
      </c>
      <c r="Z46" s="62">
        <v>-282</v>
      </c>
      <c r="AA46" s="62">
        <v>-3873</v>
      </c>
      <c r="AB46" s="62">
        <v>-196</v>
      </c>
      <c r="AC46" s="62">
        <v>-1552</v>
      </c>
      <c r="AD46" s="62">
        <v>-2</v>
      </c>
      <c r="AE46" s="62">
        <v>0</v>
      </c>
      <c r="AF46" s="62">
        <v>-92</v>
      </c>
      <c r="AG46" s="62">
        <v>-8713</v>
      </c>
      <c r="AH46" s="62">
        <v>-1079</v>
      </c>
      <c r="AI46" s="62">
        <v>-13</v>
      </c>
      <c r="AJ46" s="62">
        <v>-1</v>
      </c>
      <c r="AK46" s="62">
        <v>0</v>
      </c>
      <c r="AL46" s="25">
        <v>-183</v>
      </c>
      <c r="AM46" s="43">
        <v>-30772</v>
      </c>
    </row>
    <row r="47" spans="1:54" ht="15" customHeight="1">
      <c r="A47" s="82">
        <v>96</v>
      </c>
      <c r="B47" s="29" t="s">
        <v>78</v>
      </c>
      <c r="C47" s="38">
        <v>64881</v>
      </c>
      <c r="D47" s="44">
        <v>16266</v>
      </c>
      <c r="E47" s="44">
        <v>20261</v>
      </c>
      <c r="F47" s="44">
        <v>15429</v>
      </c>
      <c r="G47" s="44">
        <v>122290</v>
      </c>
      <c r="H47" s="44">
        <v>7852</v>
      </c>
      <c r="I47" s="44">
        <v>21480</v>
      </c>
      <c r="J47" s="44">
        <v>153322</v>
      </c>
      <c r="K47" s="44">
        <v>155322</v>
      </c>
      <c r="L47" s="44">
        <v>42054</v>
      </c>
      <c r="M47" s="44">
        <v>353989</v>
      </c>
      <c r="N47" s="44">
        <v>132907</v>
      </c>
      <c r="O47" s="44">
        <v>22940</v>
      </c>
      <c r="P47" s="44">
        <v>94727</v>
      </c>
      <c r="Q47" s="44">
        <v>89789</v>
      </c>
      <c r="R47" s="44">
        <v>12342</v>
      </c>
      <c r="S47" s="44">
        <v>80333</v>
      </c>
      <c r="T47" s="44">
        <v>144373</v>
      </c>
      <c r="U47" s="44">
        <v>52730</v>
      </c>
      <c r="V47" s="44">
        <v>225276</v>
      </c>
      <c r="W47" s="44">
        <v>128208</v>
      </c>
      <c r="X47" s="44">
        <v>19864</v>
      </c>
      <c r="Y47" s="44">
        <v>29368</v>
      </c>
      <c r="Z47" s="44">
        <v>407601</v>
      </c>
      <c r="AA47" s="44">
        <v>160427</v>
      </c>
      <c r="AB47" s="44">
        <v>447543</v>
      </c>
      <c r="AC47" s="44">
        <v>245546</v>
      </c>
      <c r="AD47" s="44">
        <v>124140</v>
      </c>
      <c r="AE47" s="44">
        <v>262214</v>
      </c>
      <c r="AF47" s="44">
        <v>231203</v>
      </c>
      <c r="AG47" s="44">
        <v>476254</v>
      </c>
      <c r="AH47" s="44">
        <v>27795</v>
      </c>
      <c r="AI47" s="44">
        <v>188692</v>
      </c>
      <c r="AJ47" s="44">
        <v>201956</v>
      </c>
      <c r="AK47" s="44">
        <v>0</v>
      </c>
      <c r="AL47" s="29">
        <v>15504</v>
      </c>
      <c r="AM47" s="48">
        <v>4794878</v>
      </c>
    </row>
    <row r="48" spans="1:54" ht="15" customHeight="1">
      <c r="A48" s="82">
        <v>97</v>
      </c>
      <c r="B48" s="29" t="s">
        <v>79</v>
      </c>
      <c r="C48" s="38">
        <v>141042</v>
      </c>
      <c r="D48" s="44">
        <v>28530</v>
      </c>
      <c r="E48" s="44">
        <v>41388</v>
      </c>
      <c r="F48" s="44">
        <v>30039</v>
      </c>
      <c r="G48" s="44">
        <v>292418</v>
      </c>
      <c r="H48" s="44">
        <v>18980</v>
      </c>
      <c r="I48" s="44">
        <v>66341</v>
      </c>
      <c r="J48" s="44">
        <v>741055</v>
      </c>
      <c r="K48" s="44">
        <v>555617</v>
      </c>
      <c r="L48" s="44">
        <v>92779</v>
      </c>
      <c r="M48" s="44">
        <v>1393827</v>
      </c>
      <c r="N48" s="44">
        <v>509280</v>
      </c>
      <c r="O48" s="44">
        <v>51526</v>
      </c>
      <c r="P48" s="44">
        <v>239303</v>
      </c>
      <c r="Q48" s="44">
        <v>213203</v>
      </c>
      <c r="R48" s="44">
        <v>32733</v>
      </c>
      <c r="S48" s="44">
        <v>207571</v>
      </c>
      <c r="T48" s="44">
        <v>615598</v>
      </c>
      <c r="U48" s="44">
        <v>133882</v>
      </c>
      <c r="V48" s="44">
        <v>471760</v>
      </c>
      <c r="W48" s="44">
        <v>351855</v>
      </c>
      <c r="X48" s="44">
        <v>36921</v>
      </c>
      <c r="Y48" s="44">
        <v>44364</v>
      </c>
      <c r="Z48" s="44">
        <v>577391</v>
      </c>
      <c r="AA48" s="44">
        <v>235409</v>
      </c>
      <c r="AB48" s="44">
        <v>526354</v>
      </c>
      <c r="AC48" s="44">
        <v>512883</v>
      </c>
      <c r="AD48" s="44">
        <v>231941</v>
      </c>
      <c r="AE48" s="44">
        <v>365190</v>
      </c>
      <c r="AF48" s="44">
        <v>290202</v>
      </c>
      <c r="AG48" s="44">
        <v>753419</v>
      </c>
      <c r="AH48" s="44">
        <v>46006</v>
      </c>
      <c r="AI48" s="44">
        <v>295940</v>
      </c>
      <c r="AJ48" s="44">
        <v>371292</v>
      </c>
      <c r="AK48" s="44">
        <v>11331</v>
      </c>
      <c r="AL48" s="29">
        <v>36239</v>
      </c>
      <c r="AM48" s="48">
        <v>10563609</v>
      </c>
    </row>
    <row r="49" spans="2:39">
      <c r="B49" s="15" t="s">
        <v>190</v>
      </c>
      <c r="C49" s="15">
        <v>12687</v>
      </c>
      <c r="D49" s="15">
        <v>4585</v>
      </c>
      <c r="E49" s="15">
        <v>4285</v>
      </c>
      <c r="F49" s="15">
        <v>4958</v>
      </c>
      <c r="G49" s="15">
        <v>37806</v>
      </c>
      <c r="H49" s="15">
        <v>2831</v>
      </c>
      <c r="I49" s="15">
        <v>12905</v>
      </c>
      <c r="J49" s="15">
        <v>13717</v>
      </c>
      <c r="K49" s="15">
        <v>2298</v>
      </c>
      <c r="L49" s="15">
        <v>16064</v>
      </c>
      <c r="M49" s="15">
        <v>19243</v>
      </c>
      <c r="N49" s="15">
        <v>6208</v>
      </c>
      <c r="O49" s="15">
        <v>11852</v>
      </c>
      <c r="P49" s="15">
        <v>28242</v>
      </c>
      <c r="Q49" s="15">
        <v>42477</v>
      </c>
      <c r="R49" s="15">
        <v>5981</v>
      </c>
      <c r="S49" s="15">
        <v>36267</v>
      </c>
      <c r="T49" s="15">
        <v>37977</v>
      </c>
      <c r="U49" s="15">
        <v>25424</v>
      </c>
      <c r="V49" s="15">
        <v>147529</v>
      </c>
      <c r="W49" s="15">
        <v>19300</v>
      </c>
      <c r="X49" s="15">
        <v>4378</v>
      </c>
      <c r="Y49" s="15">
        <v>15849</v>
      </c>
      <c r="Z49" s="15">
        <v>228564</v>
      </c>
      <c r="AA49" s="15">
        <v>61007</v>
      </c>
      <c r="AB49" s="15">
        <v>19277</v>
      </c>
      <c r="AC49" s="15">
        <v>102421</v>
      </c>
      <c r="AD49" s="15">
        <v>30904</v>
      </c>
      <c r="AE49" s="15">
        <v>113979</v>
      </c>
      <c r="AF49" s="15">
        <v>135823</v>
      </c>
      <c r="AG49" s="15">
        <v>347257</v>
      </c>
      <c r="AH49" s="15">
        <v>19029</v>
      </c>
      <c r="AI49" s="15">
        <v>119651</v>
      </c>
      <c r="AJ49" s="15">
        <v>86291</v>
      </c>
      <c r="AK49" s="15">
        <v>0</v>
      </c>
      <c r="AL49" s="15">
        <v>270</v>
      </c>
      <c r="AM49" s="15">
        <v>1777336</v>
      </c>
    </row>
    <row r="50" spans="2:39">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row>
    <row r="51" spans="2:39">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row>
  </sheetData>
  <phoneticPr fontId="4"/>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ご利用にあたって（必ずお読みください）</vt:lpstr>
      <vt:lpstr>データ入力表</vt:lpstr>
      <vt:lpstr>①結果</vt:lpstr>
      <vt:lpstr>②グラフ</vt:lpstr>
      <vt:lpstr>外生化逆行列係数</vt:lpstr>
      <vt:lpstr>転置逆行列係数</vt:lpstr>
      <vt:lpstr>移輸入投入係数</vt:lpstr>
      <vt:lpstr>計算</vt:lpstr>
      <vt:lpstr>逆行列係数</vt:lpstr>
      <vt:lpstr>H27取引基本表（生産者）(36)</vt:lpstr>
      <vt:lpstr>①結果!Print_Area</vt:lpstr>
      <vt:lpstr>②グラフ!Print_Area</vt:lpstr>
      <vt:lpstr>データ入力表!Print_Area</vt:lpstr>
      <vt:lpstr>'H27取引基本表（生産者）(36)'!Print_Titles</vt:lpstr>
      <vt:lpstr>移輸入投入係数!Print_Titles</vt:lpstr>
      <vt:lpstr>外生化逆行列係数!Print_Titles</vt:lpstr>
      <vt:lpstr>逆行列係数!Print_Titles</vt:lpstr>
      <vt:lpstr>転置逆行列係数!Print_Titles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2020-09-08T01:05:07Z</cp:lastPrinted>
  <dcterms:created xsi:type="dcterms:W3CDTF">2010-03-19T06:29:47Z</dcterms:created>
  <dcterms:modified xsi:type="dcterms:W3CDTF">2021-10-14T02:31:48Z</dcterms:modified>
</cp:coreProperties>
</file>