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1791\市町村振興課共有\財政班\財政担当R3年度\決算統計\02公営会計\13経営比較分析表〇\03_公営企業に係る経営比較分析表（令和2年度決算）の分析等について\03_市町村回答\03_中津市\"/>
    </mc:Choice>
  </mc:AlternateContent>
  <workbookProtection workbookAlgorithmName="SHA-512" workbookHashValue="ipzbuQgQCMZ+l17JtcIt8jmfrvXklwJnUHATDCIkmBeE7boaY9yL16ZcN3WZkxbE9QL4vPi292IlLyf6kSGQkA==" workbookSaltValue="S/tkLAovtdZkPO19ETFeBQ==" workbookSpinCount="100000" lockStructure="1"/>
  <bookViews>
    <workbookView xWindow="0" yWindow="0" windowWidth="28800" windowHeight="123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<sst xmlns="http://schemas.openxmlformats.org/spreadsheetml/2006/main" count="228" uniqueCount="113">
  <si>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</si>
  <si>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</si>
  <si>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</si>
  <si>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</si>
  <si>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</si>
  <si>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</si>
  <si>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</si>
  <si>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</si>
  <si>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</si>
  <si>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</si>
  <si>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</si>
  <si>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</si>
  <si>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</si>
  <si>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</si>
  <si>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</si>
  <si>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</si>
  <si>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</si>
  <si>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</si>
  <si>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</si>
  <si>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</si>
  <si>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</si>
  <si>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</si>
  <si>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</si>
  <si>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</si>
  <si>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</si>
  <si>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</si>
  <si>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</si>
  <si>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</si>
  <si>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</si>
  <si>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</si>
  <si>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</si>
  <si>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</si>
  <si>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</si>
  <si>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</si>
  <si>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</si>
  <si>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</si>
  <si>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</si>
  <si>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</si>
  <si>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</si>
  <si>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</si>
  <si>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</si>
  <si>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</si>
  <si>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</si>
  <si>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</si>
  <si>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</si>
  <si>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</si>
  <si>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</si>
  <si>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</si>
  <si>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</si>
  <si>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</si>
  <si>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</si>
  <si>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</si>
  <si>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</si>
  <si>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</si>
  <si>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</si>
  <si>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</si>
  <si>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</si>
  <si>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</si>
  <si>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</si>
  <si>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</si>
  <si>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</si>
  <si>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</si>
  <si>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</si>
  <si>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</si>
  <si>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</si>
  <si>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</si>
  <si>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</si>
  <si>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</si>
  <si>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</si>
  <si>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</si>
  <si>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</si>
  <si>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</si>
  <si>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</si>
  <si>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</si>
  <si>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</si>
  <si>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</si>
  <si>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</si>
  <si>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</si>
  <si>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</si>
  <si>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</si>
  <si>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</si>
  <si>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</si>
  <si>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</si>
  <si>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</si>
  <si>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</si>
  <si>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</si>
  <si>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</si>
  <si>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</si>
  <si>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</si>
  <si>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</si>
  <si>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</si>
  <si>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</si>
  <si>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</si>
  <si>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</si>
  <si>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</si>
  <si>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</si>
  <si>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</si>
  <si>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</si>
  <si>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</si>
  <si>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</si>
  <si>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</si>
  <si>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</si>
  <si>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</si>
  <si>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</si>
  <si>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</si>
  <si>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</si>
  <si>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</si>
  <si>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</si>
  <si>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</si>
  <si>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</si>
  <si>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①『有形固定資産減価償却率』・・・有形固定資産のうち償却対象資産の減価償却がどの程度進んでいるかを表す指標。類似団体、全国平均と比較しても低い状況にあるため、おおむね良好な状況である。
②『管路経年化率』・・・法定耐用年数を超えた管路延長の割合を表す指標。類似団体と比べ低い状況にあるが、計画的な管路更新を行っていく必要がある。
③『管路更新率』・・・当該年度に更新した管路延長の割合を表す指標。類似団体と比べて高い数値であるが、今後も計画的な管路更新を行っていく必要がある。</t>
    <phoneticPr fontId="4"/>
  </si>
  <si>
    <t>前年度からの大きな変化もなく、経営の健全性、効率性については概ね良好な状況である。また現時点での管路経年化率は低く、健全性は保たれているが、現在の管路更新率であれば将来的に耐用年数を超えた施設が多くなるため、企業債残高との調整を図りながら、計画的な投資のあり方について検討する必要がある。</t>
    <phoneticPr fontId="4"/>
  </si>
  <si>
    <r>
      <t>①『経常収支比率』・・・経常費用が経常収益でどの程度賄われているかを示す指標。R02年度も100％を上回り、類似団体と比較しても高い状況であるため、健全な経営状況を維持できている。
②『累積欠損金比率』・・・累積欠損金は発生しておらず、0%であり問題はない。
③『流動比率』・・・短期的な債務に対する支払能力を示す指標であり100％を上回っているが、類似団体と比較して低い状況であるため、投資規模の適正化が必要な状況である。
④『企業債残高対給水収益比率』・・・給水収益に対する企業債残高の割合であり、企業債残高の規模を表す指標。類似団体と比べても高いため、今後も投資規模の適正化が必要な状況にある。
⑤『料金回収率』・・・給水に係る費用が、どの程度給水収益で賄えているかを表した指標。100％を上回っていることから、必要な経費を給水収益で賄えており、類似団体と比較しても高いため健全な経営状況である。
⑥『給水原価』・・・有収水量1㎥あたりについて、どれだけの費用がかかるかを表す指標。前年度より</t>
    </r>
    <r>
      <rPr>
        <sz val="10"/>
        <color rgb="FFFF0000"/>
        <rFont val="ＭＳ ゴシック"/>
        <family val="3"/>
        <charset val="128"/>
      </rPr>
      <t>高い</t>
    </r>
    <r>
      <rPr>
        <sz val="10"/>
        <rFont val="ＭＳ ゴシック"/>
        <family val="3"/>
        <charset val="128"/>
      </rPr>
      <t>値となり、類似団体と比べても</t>
    </r>
    <r>
      <rPr>
        <sz val="10"/>
        <color rgb="FFFF0000"/>
        <rFont val="ＭＳ ゴシック"/>
        <family val="3"/>
        <charset val="128"/>
      </rPr>
      <t>高い</t>
    </r>
    <r>
      <rPr>
        <sz val="10"/>
        <rFont val="ＭＳ ゴシック"/>
        <family val="3"/>
        <charset val="128"/>
      </rPr>
      <t>値となった。今後も、更なる費用の効率化を図る必要がある。
⑦『施設利用率』・・・配水能力に対する配水量の割合で、施設の利用状況を判断する指標。高い水準で推移しており、適切な施設規模であるといえる。
⑧『有収率』・・・施設の稼動が収益につながっているかを判断する指標。類似団体と比較しても高く、健全な状況である。</t>
    </r>
    <rPh sb="444" eb="447">
      <t>ゼンネンド</t>
    </rPh>
    <rPh sb="449" eb="450">
      <t>タカ</t>
    </rPh>
    <rPh sb="451" eb="452">
      <t>アタイ</t>
    </rPh>
    <rPh sb="456" eb="458">
      <t>ルイジ</t>
    </rPh>
    <rPh sb="458" eb="460">
      <t>ダンタイ</t>
    </rPh>
    <rPh sb="461" eb="462">
      <t>クラ</t>
    </rPh>
    <rPh sb="465" eb="466">
      <t>タカ</t>
    </rPh>
    <rPh sb="467" eb="468">
      <t>アタイ</t>
    </rPh>
    <rPh sb="473" eb="475">
      <t>コンゴ</t>
    </rPh>
    <rPh sb="477" eb="478">
      <t>サラ</t>
    </rPh>
    <rPh sb="485" eb="486">
      <t>カ</t>
    </rPh>
    <rPh sb="487" eb="48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</si>
</sst>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0.34</c:v>
                </c:pt>
                <c:pt idx="1">
                  <c:v>1.1000000000000001</c:v>
                </c:pt>
                <c:pt idx="2">
                  <c:v>0.94</c:v>
                </c:pt>
                <c:pt idx="3">
                  <c:v>1.02</c:v>
                </c:pt>
                <c:pt idx="4">
                  <c:v>0.66</c:v>
                </c:pt>
              </c:numCache>
            </c:numRef>
          </c:val>
          <c:extLst>
            <c:ext xmlns:c16="http://schemas.microsoft.com/office/drawing/2014/chart" uri="{C3380CC4-5D6E-409C-BE32-E72D297353CC}">
              <c16:uniqueId val="{00000000-2DAE-4E51-A872-D9C35BEC4E5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2DAE-4E51-A872-D9C35BEC4E5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66.760000000000005</c:v>
                </c:pt>
                <c:pt idx="1">
                  <c:v>66.97</c:v>
                </c:pt>
                <c:pt idx="2">
                  <c:v>66.989999999999995</c:v>
                </c:pt>
                <c:pt idx="3">
                  <c:v>66.680000000000007</c:v>
                </c:pt>
                <c:pt idx="4">
                  <c:v>67.89</c:v>
                </c:pt>
              </c:numCache>
            </c:numRef>
          </c:val>
          <c:extLst>
            <c:ext xmlns:c16="http://schemas.microsoft.com/office/drawing/2014/chart" uri="{C3380CC4-5D6E-409C-BE32-E72D297353CC}">
              <c16:uniqueId val="{00000000-6AA8-4B8F-B8ED-A3278113831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6AA8-4B8F-B8ED-A3278113831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91.87</c:v>
                </c:pt>
                <c:pt idx="1">
                  <c:v>90.92</c:v>
                </c:pt>
                <c:pt idx="2">
                  <c:v>90.39</c:v>
                </c:pt>
                <c:pt idx="3">
                  <c:v>90.21</c:v>
                </c:pt>
                <c:pt idx="4">
                  <c:v>90.43</c:v>
                </c:pt>
              </c:numCache>
            </c:numRef>
          </c:val>
          <c:extLst>
            <c:ext xmlns:c16="http://schemas.microsoft.com/office/drawing/2014/chart" uri="{C3380CC4-5D6E-409C-BE32-E72D297353CC}">
              <c16:uniqueId val="{00000000-717D-4202-BCB0-C48BF399F4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717D-4202-BCB0-C48BF399F4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135.33000000000001</c:v>
                </c:pt>
                <c:pt idx="1">
                  <c:v>128.75</c:v>
                </c:pt>
                <c:pt idx="2">
                  <c:v>122.81</c:v>
                </c:pt>
                <c:pt idx="3">
                  <c:v>127.07</c:v>
                </c:pt>
                <c:pt idx="4">
                  <c:v>122.21</c:v>
                </c:pt>
              </c:numCache>
            </c:numRef>
          </c:val>
          <c:extLst>
            <c:ext xmlns:c16="http://schemas.microsoft.com/office/drawing/2014/chart" uri="{C3380CC4-5D6E-409C-BE32-E72D297353CC}">
              <c16:uniqueId val="{00000000-C307-4BE7-83EB-7F175B682E1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C307-4BE7-83EB-7F175B682E1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43.79</c:v>
                </c:pt>
                <c:pt idx="1">
                  <c:v>37.869999999999997</c:v>
                </c:pt>
                <c:pt idx="2">
                  <c:v>39.39</c:v>
                </c:pt>
                <c:pt idx="3">
                  <c:v>40.1</c:v>
                </c:pt>
                <c:pt idx="4">
                  <c:v>41.47</c:v>
                </c:pt>
              </c:numCache>
            </c:numRef>
          </c:val>
          <c:extLst>
            <c:ext xmlns:c16="http://schemas.microsoft.com/office/drawing/2014/chart" uri="{C3380CC4-5D6E-409C-BE32-E72D297353CC}">
              <c16:uniqueId val="{00000000-9E4A-44BB-90C3-6AFF3DE22A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9E4A-44BB-90C3-6AFF3DE22A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5.6</c:v>
                </c:pt>
                <c:pt idx="1">
                  <c:v>4.2699999999999996</c:v>
                </c:pt>
                <c:pt idx="2">
                  <c:v>4.32</c:v>
                </c:pt>
                <c:pt idx="3">
                  <c:v>4.58</c:v>
                </c:pt>
                <c:pt idx="4">
                  <c:v>5.13</c:v>
                </c:pt>
              </c:numCache>
            </c:numRef>
          </c:val>
          <c:extLst>
            <c:ext xmlns:c16="http://schemas.microsoft.com/office/drawing/2014/chart" uri="{C3380CC4-5D6E-409C-BE32-E72D297353CC}">
              <c16:uniqueId val="{00000000-32FF-48E3-8442-0585C45BCA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32FF-48E3-8442-0585C45BCA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05-4127-99CF-31FA7E4346C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2805-4127-99CF-31FA7E4346C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256.62</c:v>
                </c:pt>
                <c:pt idx="1">
                  <c:v>190.09</c:v>
                </c:pt>
                <c:pt idx="2">
                  <c:v>213.87</c:v>
                </c:pt>
                <c:pt idx="3">
                  <c:v>227.79</c:v>
                </c:pt>
                <c:pt idx="4">
                  <c:v>203.02</c:v>
                </c:pt>
              </c:numCache>
            </c:numRef>
          </c:val>
          <c:extLst>
            <c:ext xmlns:c16="http://schemas.microsoft.com/office/drawing/2014/chart" uri="{C3380CC4-5D6E-409C-BE32-E72D297353CC}">
              <c16:uniqueId val="{00000000-EEED-4909-8FA0-07C844D1DAA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EEED-4909-8FA0-07C844D1DAA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437.88</c:v>
                </c:pt>
                <c:pt idx="1">
                  <c:v>499.74</c:v>
                </c:pt>
                <c:pt idx="2">
                  <c:v>474.13</c:v>
                </c:pt>
                <c:pt idx="3">
                  <c:v>440.79</c:v>
                </c:pt>
                <c:pt idx="4">
                  <c:v>415.86</c:v>
                </c:pt>
              </c:numCache>
            </c:numRef>
          </c:val>
          <c:extLst>
            <c:ext xmlns:c16="http://schemas.microsoft.com/office/drawing/2014/chart" uri="{C3380CC4-5D6E-409C-BE32-E72D297353CC}">
              <c16:uniqueId val="{00000000-790F-4880-BC19-730328FD25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790F-4880-BC19-730328FD25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128.22</c:v>
                </c:pt>
                <c:pt idx="1">
                  <c:v>119.79</c:v>
                </c:pt>
                <c:pt idx="2">
                  <c:v>113.99</c:v>
                </c:pt>
                <c:pt idx="3">
                  <c:v>118.03</c:v>
                </c:pt>
                <c:pt idx="4">
                  <c:v>115.33</c:v>
                </c:pt>
              </c:numCache>
            </c:numRef>
          </c:val>
          <c:extLst>
            <c:ext xmlns:c16="http://schemas.microsoft.com/office/drawing/2014/chart" uri="{C3380CC4-5D6E-409C-BE32-E72D297353CC}">
              <c16:uniqueId val="{00000000-94EC-4070-BD8C-80A3008BAA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94EC-4070-BD8C-80A3008BAA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157.19999999999999</c:v>
                </c:pt>
                <c:pt idx="1">
                  <c:v>164.47</c:v>
                </c:pt>
                <c:pt idx="2">
                  <c:v>173.13</c:v>
                </c:pt>
                <c:pt idx="3">
                  <c:v>168.43</c:v>
                </c:pt>
                <c:pt idx="4">
                  <c:v>173.27</c:v>
                </c:pt>
              </c:numCache>
            </c:numRef>
          </c:val>
          <c:extLst>
            <c:ext xmlns:c16="http://schemas.microsoft.com/office/drawing/2014/chart" uri="{C3380CC4-5D6E-409C-BE32-E72D297353CC}">
              <c16:uniqueId val="{00000000-B59F-485D-BD15-C3CABA1CC13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B59F-485D-BD15-C3CABA1CC13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8" zoomScale="80" zoomScaleNormal="80" workbookViewId="0">
      <selection activeCell="K57" sqref="K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大分県　中津市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83808</v>
      </c>
      <c r="AM8" s="71"/>
      <c r="AN8" s="71"/>
      <c r="AO8" s="71"/>
      <c r="AP8" s="71"/>
      <c r="AQ8" s="71"/>
      <c r="AR8" s="71"/>
      <c r="AS8" s="71"/>
      <c r="AT8" s="67">
        <f>データ!$S$6</f>
        <v>491.44</v>
      </c>
      <c r="AU8" s="68"/>
      <c r="AV8" s="68"/>
      <c r="AW8" s="68"/>
      <c r="AX8" s="68"/>
      <c r="AY8" s="68"/>
      <c r="AZ8" s="68"/>
      <c r="BA8" s="68"/>
      <c r="BB8" s="70">
        <f>データ!$T$6</f>
        <v>170.54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68.900000000000006</v>
      </c>
      <c r="J10" s="68"/>
      <c r="K10" s="68"/>
      <c r="L10" s="68"/>
      <c r="M10" s="68"/>
      <c r="N10" s="68"/>
      <c r="O10" s="69"/>
      <c r="P10" s="70">
        <f>データ!$P$6</f>
        <v>83.03</v>
      </c>
      <c r="Q10" s="70"/>
      <c r="R10" s="70"/>
      <c r="S10" s="70"/>
      <c r="T10" s="70"/>
      <c r="U10" s="70"/>
      <c r="V10" s="70"/>
      <c r="W10" s="71">
        <f>データ!$Q$6</f>
        <v>3755</v>
      </c>
      <c r="X10" s="71"/>
      <c r="Y10" s="71"/>
      <c r="Z10" s="71"/>
      <c r="AA10" s="71"/>
      <c r="AB10" s="71"/>
      <c r="AC10" s="71"/>
      <c r="AD10" s="2"/>
      <c r="AE10" s="2"/>
      <c r="AF10" s="2"/>
      <c r="AG10" s="2"/>
      <c r="AH10" s="4"/>
      <c r="AI10" s="4"/>
      <c r="AJ10" s="4"/>
      <c r="AK10" s="4"/>
      <c r="AL10" s="71">
        <f>データ!$U$6</f>
        <v>69348</v>
      </c>
      <c r="AM10" s="71"/>
      <c r="AN10" s="71"/>
      <c r="AO10" s="71"/>
      <c r="AP10" s="71"/>
      <c r="AQ10" s="71"/>
      <c r="AR10" s="71"/>
      <c r="AS10" s="71"/>
      <c r="AT10" s="67">
        <f>データ!$V$6</f>
        <v>65.5</v>
      </c>
      <c r="AU10" s="68"/>
      <c r="AV10" s="68"/>
      <c r="AW10" s="68"/>
      <c r="AX10" s="68"/>
      <c r="AY10" s="68"/>
      <c r="AZ10" s="68"/>
      <c r="BA10" s="68"/>
      <c r="BB10" s="70">
        <f>データ!$W$6</f>
        <v>1058.75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RLbv10cEnB+RGlqt+rft0I6vRwRL7hhhZ/ENvNqBuBDOQamF1G9/1d6GZvnFKSs2Syjmm9KxMk6mfIRskVvrzw==" saltValue="IrL2Sx5PhQPpE8aS9pGtV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442038</v>
      </c>
      <c r="D6" s="34">
        <f t="shared" si="3"/>
        <v>46</v>
      </c>
      <c r="E6" s="34">
        <f t="shared" si="3"/>
        <v>1</v>
      </c>
      <c r="F6" s="34">
        <f t="shared" si="3"/>
        <v>0</v>
      </c>
      <c r="G6" s="34">
        <f t="shared" si="3"/>
        <v>1</v>
      </c>
      <c r="H6" s="34" t="str">
        <f t="shared" si="3"/>
        <v>大分県　中津市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68.900000000000006</v>
      </c>
      <c r="P6" s="35">
        <f t="shared" si="3"/>
        <v>83.03</v>
      </c>
      <c r="Q6" s="35">
        <f t="shared" si="3"/>
        <v>3755</v>
      </c>
      <c r="R6" s="35">
        <f t="shared" si="3"/>
        <v>83808</v>
      </c>
      <c r="S6" s="35">
        <f t="shared" si="3"/>
        <v>491.44</v>
      </c>
      <c r="T6" s="35">
        <f t="shared" si="3"/>
        <v>170.54</v>
      </c>
      <c r="U6" s="35">
        <f t="shared" si="3"/>
        <v>69348</v>
      </c>
      <c r="V6" s="35">
        <f t="shared" si="3"/>
        <v>65.5</v>
      </c>
      <c r="W6" s="35">
        <f t="shared" si="3"/>
        <v>1058.75</v>
      </c>
      <c r="X6" s="36">
        <f>IF(X7="",NA(),X7)</f>
        <v>135.33000000000001</v>
      </c>
      <c r="Y6" s="36">
        <f t="shared" ref="Y6:AG6" si="4">IF(Y7="",NA(),Y7)</f>
        <v>128.75</v>
      </c>
      <c r="Z6" s="36">
        <f t="shared" si="4"/>
        <v>122.81</v>
      </c>
      <c r="AA6" s="36">
        <f t="shared" si="4"/>
        <v>127.07</v>
      </c>
      <c r="AB6" s="36">
        <f t="shared" si="4"/>
        <v>122.21</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256.62</v>
      </c>
      <c r="AU6" s="36">
        <f t="shared" ref="AU6:BC6" si="6">IF(AU7="",NA(),AU7)</f>
        <v>190.09</v>
      </c>
      <c r="AV6" s="36">
        <f t="shared" si="6"/>
        <v>213.87</v>
      </c>
      <c r="AW6" s="36">
        <f t="shared" si="6"/>
        <v>227.79</v>
      </c>
      <c r="AX6" s="36">
        <f t="shared" si="6"/>
        <v>203.02</v>
      </c>
      <c r="AY6" s="36">
        <f t="shared" si="6"/>
        <v>357.82</v>
      </c>
      <c r="AZ6" s="36">
        <f t="shared" si="6"/>
        <v>355.5</v>
      </c>
      <c r="BA6" s="36">
        <f t="shared" si="6"/>
        <v>349.83</v>
      </c>
      <c r="BB6" s="36">
        <f t="shared" si="6"/>
        <v>360.86</v>
      </c>
      <c r="BC6" s="36">
        <f t="shared" si="6"/>
        <v>350.79</v>
      </c>
      <c r="BD6" s="35" t="str">
        <f>IF(BD7="","",IF(BD7="-","【-】","【"&amp;SUBSTITUTE(TEXT(BD7,"#,##0.00"),"-","△")&amp;"】"))</f>
        <v>【260.31】</v>
      </c>
      <c r="BE6" s="36">
        <f>IF(BE7="",NA(),BE7)</f>
        <v>437.88</v>
      </c>
      <c r="BF6" s="36">
        <f t="shared" ref="BF6:BN6" si="7">IF(BF7="",NA(),BF7)</f>
        <v>499.74</v>
      </c>
      <c r="BG6" s="36">
        <f t="shared" si="7"/>
        <v>474.13</v>
      </c>
      <c r="BH6" s="36">
        <f t="shared" si="7"/>
        <v>440.79</v>
      </c>
      <c r="BI6" s="36">
        <f t="shared" si="7"/>
        <v>415.86</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128.22</v>
      </c>
      <c r="BQ6" s="36">
        <f t="shared" ref="BQ6:BY6" si="8">IF(BQ7="",NA(),BQ7)</f>
        <v>119.79</v>
      </c>
      <c r="BR6" s="36">
        <f t="shared" si="8"/>
        <v>113.99</v>
      </c>
      <c r="BS6" s="36">
        <f t="shared" si="8"/>
        <v>118.03</v>
      </c>
      <c r="BT6" s="36">
        <f t="shared" si="8"/>
        <v>115.33</v>
      </c>
      <c r="BU6" s="36">
        <f t="shared" si="8"/>
        <v>106.01</v>
      </c>
      <c r="BV6" s="36">
        <f t="shared" si="8"/>
        <v>104.57</v>
      </c>
      <c r="BW6" s="36">
        <f t="shared" si="8"/>
        <v>103.54</v>
      </c>
      <c r="BX6" s="36">
        <f t="shared" si="8"/>
        <v>103.32</v>
      </c>
      <c r="BY6" s="36">
        <f t="shared" si="8"/>
        <v>100.85</v>
      </c>
      <c r="BZ6" s="35" t="str">
        <f>IF(BZ7="","",IF(BZ7="-","【-】","【"&amp;SUBSTITUTE(TEXT(BZ7,"#,##0.00"),"-","△")&amp;"】"))</f>
        <v>【100.05】</v>
      </c>
      <c r="CA6" s="36">
        <f>IF(CA7="",NA(),CA7)</f>
        <v>157.19999999999999</v>
      </c>
      <c r="CB6" s="36">
        <f t="shared" ref="CB6:CJ6" si="9">IF(CB7="",NA(),CB7)</f>
        <v>164.47</v>
      </c>
      <c r="CC6" s="36">
        <f t="shared" si="9"/>
        <v>173.13</v>
      </c>
      <c r="CD6" s="36">
        <f t="shared" si="9"/>
        <v>168.43</v>
      </c>
      <c r="CE6" s="36">
        <f t="shared" si="9"/>
        <v>173.27</v>
      </c>
      <c r="CF6" s="36">
        <f t="shared" si="9"/>
        <v>162.24</v>
      </c>
      <c r="CG6" s="36">
        <f t="shared" si="9"/>
        <v>165.47</v>
      </c>
      <c r="CH6" s="36">
        <f t="shared" si="9"/>
        <v>167.46</v>
      </c>
      <c r="CI6" s="36">
        <f t="shared" si="9"/>
        <v>168.56</v>
      </c>
      <c r="CJ6" s="36">
        <f t="shared" si="9"/>
        <v>167.1</v>
      </c>
      <c r="CK6" s="35" t="str">
        <f>IF(CK7="","",IF(CK7="-","【-】","【"&amp;SUBSTITUTE(TEXT(CK7,"#,##0.00"),"-","△")&amp;"】"))</f>
        <v>【166.40】</v>
      </c>
      <c r="CL6" s="36">
        <f>IF(CL7="",NA(),CL7)</f>
        <v>66.760000000000005</v>
      </c>
      <c r="CM6" s="36">
        <f t="shared" ref="CM6:CU6" si="10">IF(CM7="",NA(),CM7)</f>
        <v>66.97</v>
      </c>
      <c r="CN6" s="36">
        <f t="shared" si="10"/>
        <v>66.989999999999995</v>
      </c>
      <c r="CO6" s="36">
        <f t="shared" si="10"/>
        <v>66.680000000000007</v>
      </c>
      <c r="CP6" s="36">
        <f t="shared" si="10"/>
        <v>67.89</v>
      </c>
      <c r="CQ6" s="36">
        <f t="shared" si="10"/>
        <v>59.11</v>
      </c>
      <c r="CR6" s="36">
        <f t="shared" si="10"/>
        <v>59.74</v>
      </c>
      <c r="CS6" s="36">
        <f t="shared" si="10"/>
        <v>59.46</v>
      </c>
      <c r="CT6" s="36">
        <f t="shared" si="10"/>
        <v>59.51</v>
      </c>
      <c r="CU6" s="36">
        <f t="shared" si="10"/>
        <v>59.91</v>
      </c>
      <c r="CV6" s="35" t="str">
        <f>IF(CV7="","",IF(CV7="-","【-】","【"&amp;SUBSTITUTE(TEXT(CV7,"#,##0.00"),"-","△")&amp;"】"))</f>
        <v>【60.69】</v>
      </c>
      <c r="CW6" s="36">
        <f>IF(CW7="",NA(),CW7)</f>
        <v>91.87</v>
      </c>
      <c r="CX6" s="36">
        <f t="shared" ref="CX6:DF6" si="11">IF(CX7="",NA(),CX7)</f>
        <v>90.92</v>
      </c>
      <c r="CY6" s="36">
        <f t="shared" si="11"/>
        <v>90.39</v>
      </c>
      <c r="CZ6" s="36">
        <f t="shared" si="11"/>
        <v>90.21</v>
      </c>
      <c r="DA6" s="36">
        <f t="shared" si="11"/>
        <v>90.43</v>
      </c>
      <c r="DB6" s="36">
        <f t="shared" si="11"/>
        <v>87.91</v>
      </c>
      <c r="DC6" s="36">
        <f t="shared" si="11"/>
        <v>87.28</v>
      </c>
      <c r="DD6" s="36">
        <f t="shared" si="11"/>
        <v>87.41</v>
      </c>
      <c r="DE6" s="36">
        <f t="shared" si="11"/>
        <v>87.08</v>
      </c>
      <c r="DF6" s="36">
        <f t="shared" si="11"/>
        <v>87.26</v>
      </c>
      <c r="DG6" s="35" t="str">
        <f>IF(DG7="","",IF(DG7="-","【-】","【"&amp;SUBSTITUTE(TEXT(DG7,"#,##0.00"),"-","△")&amp;"】"))</f>
        <v>【89.82】</v>
      </c>
      <c r="DH6" s="36">
        <f>IF(DH7="",NA(),DH7)</f>
        <v>43.79</v>
      </c>
      <c r="DI6" s="36">
        <f t="shared" ref="DI6:DQ6" si="12">IF(DI7="",NA(),DI7)</f>
        <v>37.869999999999997</v>
      </c>
      <c r="DJ6" s="36">
        <f t="shared" si="12"/>
        <v>39.39</v>
      </c>
      <c r="DK6" s="36">
        <f t="shared" si="12"/>
        <v>40.1</v>
      </c>
      <c r="DL6" s="36">
        <f t="shared" si="12"/>
        <v>41.47</v>
      </c>
      <c r="DM6" s="36">
        <f t="shared" si="12"/>
        <v>46.88</v>
      </c>
      <c r="DN6" s="36">
        <f t="shared" si="12"/>
        <v>46.94</v>
      </c>
      <c r="DO6" s="36">
        <f t="shared" si="12"/>
        <v>47.62</v>
      </c>
      <c r="DP6" s="36">
        <f t="shared" si="12"/>
        <v>48.55</v>
      </c>
      <c r="DQ6" s="36">
        <f t="shared" si="12"/>
        <v>49.2</v>
      </c>
      <c r="DR6" s="35" t="str">
        <f>IF(DR7="","",IF(DR7="-","【-】","【"&amp;SUBSTITUTE(TEXT(DR7,"#,##0.00"),"-","△")&amp;"】"))</f>
        <v>【50.19】</v>
      </c>
      <c r="DS6" s="36">
        <f>IF(DS7="",NA(),DS7)</f>
        <v>5.6</v>
      </c>
      <c r="DT6" s="36">
        <f t="shared" ref="DT6:EB6" si="13">IF(DT7="",NA(),DT7)</f>
        <v>4.2699999999999996</v>
      </c>
      <c r="DU6" s="36">
        <f t="shared" si="13"/>
        <v>4.32</v>
      </c>
      <c r="DV6" s="36">
        <f t="shared" si="13"/>
        <v>4.58</v>
      </c>
      <c r="DW6" s="36">
        <f t="shared" si="13"/>
        <v>5.13</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0.34</v>
      </c>
      <c r="EE6" s="36">
        <f t="shared" ref="EE6:EM6" si="14">IF(EE7="",NA(),EE7)</f>
        <v>1.1000000000000001</v>
      </c>
      <c r="EF6" s="36">
        <f t="shared" si="14"/>
        <v>0.94</v>
      </c>
      <c r="EG6" s="36">
        <f t="shared" si="14"/>
        <v>1.02</v>
      </c>
      <c r="EH6" s="36">
        <f t="shared" si="14"/>
        <v>0.66</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442038</v>
      </c>
      <c r="D7" s="38">
        <v>46</v>
      </c>
      <c r="E7" s="38">
        <v>1</v>
      </c>
      <c r="F7" s="38">
        <v>0</v>
      </c>
      <c r="G7" s="38">
        <v>1</v>
      </c>
      <c r="H7" s="38" t="s">
        <v>93</v>
      </c>
      <c r="I7" s="38" t="s">
        <v>94</v>
      </c>
      <c r="J7" s="38" t="s">
        <v>95</v>
      </c>
      <c r="K7" s="38" t="s">
        <v>96</v>
      </c>
      <c r="L7" s="38" t="s">
        <v>97</v>
      </c>
      <c r="M7" s="38" t="s">
        <v>98</v>
      </c>
      <c r="N7" s="39" t="s">
        <v>99</v>
      </c>
      <c r="O7" s="39">
        <v>68.900000000000006</v>
      </c>
      <c r="P7" s="39">
        <v>83.03</v>
      </c>
      <c r="Q7" s="39">
        <v>3755</v>
      </c>
      <c r="R7" s="39">
        <v>83808</v>
      </c>
      <c r="S7" s="39">
        <v>491.44</v>
      </c>
      <c r="T7" s="39">
        <v>170.54</v>
      </c>
      <c r="U7" s="39">
        <v>69348</v>
      </c>
      <c r="V7" s="39">
        <v>65.5</v>
      </c>
      <c r="W7" s="39">
        <v>1058.75</v>
      </c>
      <c r="X7" s="39">
        <v>135.33000000000001</v>
      </c>
      <c r="Y7" s="39">
        <v>128.75</v>
      </c>
      <c r="Z7" s="39">
        <v>122.81</v>
      </c>
      <c r="AA7" s="39">
        <v>127.07</v>
      </c>
      <c r="AB7" s="39">
        <v>122.21</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256.62</v>
      </c>
      <c r="AU7" s="39">
        <v>190.09</v>
      </c>
      <c r="AV7" s="39">
        <v>213.87</v>
      </c>
      <c r="AW7" s="39">
        <v>227.79</v>
      </c>
      <c r="AX7" s="39">
        <v>203.02</v>
      </c>
      <c r="AY7" s="39">
        <v>357.82</v>
      </c>
      <c r="AZ7" s="39">
        <v>355.5</v>
      </c>
      <c r="BA7" s="39">
        <v>349.83</v>
      </c>
      <c r="BB7" s="39">
        <v>360.86</v>
      </c>
      <c r="BC7" s="39">
        <v>350.79</v>
      </c>
      <c r="BD7" s="39">
        <v>260.31</v>
      </c>
      <c r="BE7" s="39">
        <v>437.88</v>
      </c>
      <c r="BF7" s="39">
        <v>499.74</v>
      </c>
      <c r="BG7" s="39">
        <v>474.13</v>
      </c>
      <c r="BH7" s="39">
        <v>440.79</v>
      </c>
      <c r="BI7" s="39">
        <v>415.86</v>
      </c>
      <c r="BJ7" s="39">
        <v>307.45999999999998</v>
      </c>
      <c r="BK7" s="39">
        <v>312.58</v>
      </c>
      <c r="BL7" s="39">
        <v>314.87</v>
      </c>
      <c r="BM7" s="39">
        <v>309.27999999999997</v>
      </c>
      <c r="BN7" s="39">
        <v>322.92</v>
      </c>
      <c r="BO7" s="39">
        <v>275.67</v>
      </c>
      <c r="BP7" s="39">
        <v>128.22</v>
      </c>
      <c r="BQ7" s="39">
        <v>119.79</v>
      </c>
      <c r="BR7" s="39">
        <v>113.99</v>
      </c>
      <c r="BS7" s="39">
        <v>118.03</v>
      </c>
      <c r="BT7" s="39">
        <v>115.33</v>
      </c>
      <c r="BU7" s="39">
        <v>106.01</v>
      </c>
      <c r="BV7" s="39">
        <v>104.57</v>
      </c>
      <c r="BW7" s="39">
        <v>103.54</v>
      </c>
      <c r="BX7" s="39">
        <v>103.32</v>
      </c>
      <c r="BY7" s="39">
        <v>100.85</v>
      </c>
      <c r="BZ7" s="39">
        <v>100.05</v>
      </c>
      <c r="CA7" s="39">
        <v>157.19999999999999</v>
      </c>
      <c r="CB7" s="39">
        <v>164.47</v>
      </c>
      <c r="CC7" s="39">
        <v>173.13</v>
      </c>
      <c r="CD7" s="39">
        <v>168.43</v>
      </c>
      <c r="CE7" s="39">
        <v>173.27</v>
      </c>
      <c r="CF7" s="39">
        <v>162.24</v>
      </c>
      <c r="CG7" s="39">
        <v>165.47</v>
      </c>
      <c r="CH7" s="39">
        <v>167.46</v>
      </c>
      <c r="CI7" s="39">
        <v>168.56</v>
      </c>
      <c r="CJ7" s="39">
        <v>167.1</v>
      </c>
      <c r="CK7" s="39">
        <v>166.4</v>
      </c>
      <c r="CL7" s="39">
        <v>66.760000000000005</v>
      </c>
      <c r="CM7" s="39">
        <v>66.97</v>
      </c>
      <c r="CN7" s="39">
        <v>66.989999999999995</v>
      </c>
      <c r="CO7" s="39">
        <v>66.680000000000007</v>
      </c>
      <c r="CP7" s="39">
        <v>67.89</v>
      </c>
      <c r="CQ7" s="39">
        <v>59.11</v>
      </c>
      <c r="CR7" s="39">
        <v>59.74</v>
      </c>
      <c r="CS7" s="39">
        <v>59.46</v>
      </c>
      <c r="CT7" s="39">
        <v>59.51</v>
      </c>
      <c r="CU7" s="39">
        <v>59.91</v>
      </c>
      <c r="CV7" s="39">
        <v>60.69</v>
      </c>
      <c r="CW7" s="39">
        <v>91.87</v>
      </c>
      <c r="CX7" s="39">
        <v>90.92</v>
      </c>
      <c r="CY7" s="39">
        <v>90.39</v>
      </c>
      <c r="CZ7" s="39">
        <v>90.21</v>
      </c>
      <c r="DA7" s="39">
        <v>90.43</v>
      </c>
      <c r="DB7" s="39">
        <v>87.91</v>
      </c>
      <c r="DC7" s="39">
        <v>87.28</v>
      </c>
      <c r="DD7" s="39">
        <v>87.41</v>
      </c>
      <c r="DE7" s="39">
        <v>87.08</v>
      </c>
      <c r="DF7" s="39">
        <v>87.26</v>
      </c>
      <c r="DG7" s="39">
        <v>89.82</v>
      </c>
      <c r="DH7" s="39">
        <v>43.79</v>
      </c>
      <c r="DI7" s="39">
        <v>37.869999999999997</v>
      </c>
      <c r="DJ7" s="39">
        <v>39.39</v>
      </c>
      <c r="DK7" s="39">
        <v>40.1</v>
      </c>
      <c r="DL7" s="39">
        <v>41.47</v>
      </c>
      <c r="DM7" s="39">
        <v>46.88</v>
      </c>
      <c r="DN7" s="39">
        <v>46.94</v>
      </c>
      <c r="DO7" s="39">
        <v>47.62</v>
      </c>
      <c r="DP7" s="39">
        <v>48.55</v>
      </c>
      <c r="DQ7" s="39">
        <v>49.2</v>
      </c>
      <c r="DR7" s="39">
        <v>50.19</v>
      </c>
      <c r="DS7" s="39">
        <v>5.6</v>
      </c>
      <c r="DT7" s="39">
        <v>4.2699999999999996</v>
      </c>
      <c r="DU7" s="39">
        <v>4.32</v>
      </c>
      <c r="DV7" s="39">
        <v>4.58</v>
      </c>
      <c r="DW7" s="39">
        <v>5.13</v>
      </c>
      <c r="DX7" s="39">
        <v>13.39</v>
      </c>
      <c r="DY7" s="39">
        <v>14.48</v>
      </c>
      <c r="DZ7" s="39">
        <v>16.27</v>
      </c>
      <c r="EA7" s="39">
        <v>17.11</v>
      </c>
      <c r="EB7" s="39">
        <v>18.329999999999998</v>
      </c>
      <c r="EC7" s="39">
        <v>20.63</v>
      </c>
      <c r="ED7" s="39">
        <v>0.34</v>
      </c>
      <c r="EE7" s="39">
        <v>1.1000000000000001</v>
      </c>
      <c r="EF7" s="39">
        <v>0.94</v>
      </c>
      <c r="EG7" s="39">
        <v>1.02</v>
      </c>
      <c r="EH7" s="39">
        <v>0.66</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oitapref</cp:lastModifiedBy>
  <cp:lastPrinted>2022-01-21T01:30:06Z</cp:lastPrinted>
  <dcterms:created xsi:type="dcterms:W3CDTF">2021-12-03T06:58:54Z</dcterms:created>
  <dcterms:modified xsi:type="dcterms:W3CDTF">2022-01-21T01:30:08Z</dcterms:modified>
  <cp:category/>
</cp:coreProperties>
</file>