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10.186.0.207\share\上下水道管理課\★下水道事業\★下水道事業関係\★経営指標・経営比較分析表\R3（R2年度分析）\0118経営比較分析表（提出）\"/>
    </mc:Choice>
  </mc:AlternateContent>
  <xr:revisionPtr revIDLastSave="0" documentId="13_ncr:1_{52BA64F7-24D4-44E3-8041-4ABBAB2CF616}" xr6:coauthVersionLast="36" xr6:coauthVersionMax="36" xr10:uidLastSave="{00000000-0000-0000-0000-000000000000}"/>
  <workbookProtection workbookAlgorithmName="SHA-512" workbookHashValue="e6gHpBLPfas4E6Jo2y+8vg2Bmv3puIcZO0Be0OJ23F/LiJU/Sgi6dli8JkU80WNEB0sYUBhSfQJWSNpTiq2vzA==" workbookSaltValue="0v2U76hhDSZAaDNDvD9ciQ=="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O6" i="5"/>
  <c r="I10" i="4" s="1"/>
  <c r="N6" i="5"/>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W10" i="4"/>
  <c r="P10" i="4"/>
  <c r="B10" i="4"/>
  <c r="AD8" i="4"/>
  <c r="I8" i="4"/>
  <c r="B8" i="4"/>
  <c r="B6" i="4"/>
</calcChain>
</file>

<file path=xl/sharedStrings.xml><?xml version="1.0" encoding="utf-8"?>
<sst xmlns="http://schemas.openxmlformats.org/spreadsheetml/2006/main" count="247" uniqueCount="117">
  <si>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</si>
  <si>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</si>
  <si>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</si>
  <si>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</si>
  <si>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</si>
  <si>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</si>
  <si>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</si>
  <si>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</si>
  <si>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</si>
  <si>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</si>
  <si>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</si>
  <si>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</si>
  <si>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</si>
  <si>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</si>
  <si>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</si>
  <si>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</si>
  <si>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</si>
  <si>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</si>
  <si>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</si>
  <si>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</si>
  <si>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</si>
  <si>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</si>
  <si>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</si>
  <si>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</si>
  <si>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</si>
  <si>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</si>
  <si>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</si>
  <si>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</si>
  <si>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</si>
  <si>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</si>
  <si>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</si>
  <si>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</si>
  <si>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</si>
  <si>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</si>
  <si>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</si>
  <si>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</si>
  <si>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</si>
  <si>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</si>
  <si>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</si>
  <si>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</si>
  <si>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</si>
  <si>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</si>
  <si>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</si>
  <si>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</si>
  <si>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</si>
  <si>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</si>
  <si>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</si>
  <si>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</si>
  <si>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</si>
  <si>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</si>
  <si>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</si>
  <si>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</si>
  <si>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</si>
  <si>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</si>
  <si>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</si>
  <si>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</si>
  <si>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</si>
  <si>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</si>
  <si>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</si>
  <si>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</si>
  <si>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</si>
  <si>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</si>
  <si>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</si>
  <si>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</si>
  <si>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</si>
  <si>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</si>
  <si>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</si>
  <si>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</si>
  <si>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</si>
  <si>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</si>
  <si>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</si>
  <si>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</si>
  <si>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</si>
  <si>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</si>
  <si>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</si>
  <si>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</si>
  <si>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</si>
  <si>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</si>
  <si>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</si>
  <si>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</si>
  <si>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</si>
  <si>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</si>
  <si>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</si>
  <si>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</si>
  <si>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</si>
  <si>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</si>
  <si>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</si>
  <si>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</si>
  <si>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</si>
  <si>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</si>
  <si>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</si>
  <si>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</si>
  <si>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</si>
  <si>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</si>
  <si>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</si>
  <si>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</si>
  <si>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臼杵市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</si>
  <si>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</si>
  <si>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</si>
  <si>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</si>
  <si>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</si>
  <si>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</si>
  <si>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</si>
  <si>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</si>
  <si>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</si>
  <si>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</si>
  <si>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</si>
  <si>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</si>
  <si>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</si>
  <si>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</si>
  <si>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</si>
  <si>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</si>
  <si>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</si>
  <si>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</si>
  <si>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事業は、平成16年度に着手し平成22年度末をもって完了しています。現在、早期に設置した浄化槽は設置後10年以上経過している状況です。合併処理浄化槽の耐用年数は30～40年程度であることから、今後は、将来的な修繕・設置換え等について検討していく必要があります。</t>
    <rPh sb="111" eb="112">
      <t>トウ</t>
    </rPh>
    <phoneticPr fontId="4"/>
  </si>
  <si>
    <t>①収益的収支比率・・・使用料収入や一般会計からの繰入金等の総収益で、総費用に地方債償還金を加えた費用をどの程度賄えているかを表す指標です。平成26年以降、単年度の収支が黒字であることを示す100％以上となっております。
④企業債残高対事業規模比率・・・使用料収入に対する企業債残高の割合であり、企業債残高の規模を表す指標です。企業債残高と一般会計負担分が同額のため0となっています。
⑤経費回収率・・・使用料で回収すべき経費を、どの程度使用料で賄えているかを表した指標です。類似団体平均値を常に上回ってはいるものの、水洗化率100％であるにも関わらず、料金収入のみでは経費をすべては賄えていない状況です。
⑥汚水処理原価・・・有収水量1㎥あたりの汚水処理に要した費用であり、汚水資本費・汚水維持管理費の両方を含めた汚水処理に係るコストを表した指標です。類似団体平均値を下回っています。今後も維持管理費の削減に努めることが必要です。
⑦施設利用率・・・施設・設備が1日に対応可能な処理能力に対する、1日平均処理水量の割合であり、施設の利用状況や適正規模を判断する指標です。類似団体平均値を常に下回っている状況です。人口減少に伴う処理水量の減少により、今後施設利用率は微減傾向で推移することが考えられます。
⑧水洗化率・・・現在処理区域内人口のうち、実際に水洗便所を設置して汚水処理している人口の割合を表した指標です。水洗化率は100％を維持しています。</t>
    <rPh sb="69" eb="71">
      <t>ヘイセイ</t>
    </rPh>
    <rPh sb="73" eb="74">
      <t>ネン</t>
    </rPh>
    <rPh sb="74" eb="76">
      <t>イコウ</t>
    </rPh>
    <rPh sb="77" eb="80">
      <t>タンネンド</t>
    </rPh>
    <rPh sb="81" eb="83">
      <t>シュウシ</t>
    </rPh>
    <rPh sb="84" eb="86">
      <t>クロジ</t>
    </rPh>
    <rPh sb="92" eb="93">
      <t>シメ</t>
    </rPh>
    <rPh sb="98" eb="100">
      <t>イジョウ</t>
    </rPh>
    <rPh sb="164" eb="166">
      <t>キギョウ</t>
    </rPh>
    <rPh sb="166" eb="167">
      <t>サイ</t>
    </rPh>
    <rPh sb="167" eb="169">
      <t>ザンダカ</t>
    </rPh>
    <rPh sb="170" eb="172">
      <t>イッパン</t>
    </rPh>
    <rPh sb="172" eb="174">
      <t>カイケイ</t>
    </rPh>
    <rPh sb="174" eb="177">
      <t>フタンブン</t>
    </rPh>
    <rPh sb="178" eb="180">
      <t>ドウガク</t>
    </rPh>
    <rPh sb="278" eb="280">
      <t>リョウキン</t>
    </rPh>
    <rPh sb="280" eb="282">
      <t>シュウニュウ</t>
    </rPh>
    <rPh sb="286" eb="288">
      <t>ケイヒ</t>
    </rPh>
    <rPh sb="293" eb="294">
      <t>マカナ</t>
    </rPh>
    <rPh sb="299" eb="301">
      <t>ジョウキョウ</t>
    </rPh>
    <rPh sb="379" eb="381">
      <t>ルイジ</t>
    </rPh>
    <rPh sb="381" eb="383">
      <t>ダンタイ</t>
    </rPh>
    <rPh sb="383" eb="386">
      <t>ヘイキンチ</t>
    </rPh>
    <rPh sb="387" eb="389">
      <t>シタマワ</t>
    </rPh>
    <rPh sb="395" eb="397">
      <t>コンゴ</t>
    </rPh>
    <rPh sb="476" eb="477">
      <t>セイ</t>
    </rPh>
    <rPh sb="489" eb="491">
      <t>ルイジ</t>
    </rPh>
    <rPh sb="491" eb="493">
      <t>ダンタイ</t>
    </rPh>
    <rPh sb="493" eb="496">
      <t>ヘイキンチ</t>
    </rPh>
    <rPh sb="497" eb="498">
      <t>ツネ</t>
    </rPh>
    <rPh sb="499" eb="501">
      <t>シタマワ</t>
    </rPh>
    <rPh sb="505" eb="507">
      <t>ジョウキョウ</t>
    </rPh>
    <rPh sb="510" eb="512">
      <t>ジンコウ</t>
    </rPh>
    <rPh sb="512" eb="514">
      <t>ゲンショウ</t>
    </rPh>
    <rPh sb="515" eb="516">
      <t>トモナ</t>
    </rPh>
    <rPh sb="517" eb="519">
      <t>ショリ</t>
    </rPh>
    <rPh sb="519" eb="520">
      <t>スイ</t>
    </rPh>
    <rPh sb="520" eb="521">
      <t>リョウ</t>
    </rPh>
    <rPh sb="522" eb="524">
      <t>ゲンショウ</t>
    </rPh>
    <rPh sb="528" eb="530">
      <t>コンゴ</t>
    </rPh>
    <rPh sb="530" eb="532">
      <t>シセツ</t>
    </rPh>
    <rPh sb="532" eb="535">
      <t>リヨウリツ</t>
    </rPh>
    <rPh sb="536" eb="538">
      <t>ビゲン</t>
    </rPh>
    <rPh sb="538" eb="540">
      <t>ケイコウ</t>
    </rPh>
    <rPh sb="541" eb="543">
      <t>スイイ</t>
    </rPh>
    <rPh sb="548" eb="549">
      <t>カンガ</t>
    </rPh>
    <rPh sb="612" eb="615">
      <t>スイセンカ</t>
    </rPh>
    <rPh sb="615" eb="616">
      <t>リツ</t>
    </rPh>
    <phoneticPr fontId="4"/>
  </si>
  <si>
    <t>平成27年度には下水道事業の地方公営企業法適用に向けて基本計画を策定しました。検討により得られる結果を活かし、また適正な維持管理を行うことにより維持管理費の抑制を図り、修繕・設置換えを見据えた長期的な経営の健全化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</si>
</sst>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61-49CE-8380-A17151AC68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61-49CE-8380-A17151AC68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49.73</c:v>
                </c:pt>
                <c:pt idx="1">
                  <c:v>48.66</c:v>
                </c:pt>
                <c:pt idx="2">
                  <c:v>48.63</c:v>
                </c:pt>
                <c:pt idx="3">
                  <c:v>48.62</c:v>
                </c:pt>
                <c:pt idx="4">
                  <c:v>49.72</c:v>
                </c:pt>
              </c:numCache>
            </c:numRef>
          </c:val>
          <c:extLst>
            <c:ext xmlns:c16="http://schemas.microsoft.com/office/drawing/2014/chart" uri="{C3380CC4-5D6E-409C-BE32-E72D297353CC}">
              <c16:uniqueId val="{00000000-CEE5-4935-934D-EBA3D6E17D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CEE5-4935-934D-EBA3D6E17D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D17-471B-8EFD-1BA0FA2C5B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CD17-471B-8EFD-1BA0FA2C5B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106.66</c:v>
                </c:pt>
                <c:pt idx="1">
                  <c:v>105.66</c:v>
                </c:pt>
                <c:pt idx="2">
                  <c:v>104.05</c:v>
                </c:pt>
                <c:pt idx="3">
                  <c:v>105.11</c:v>
                </c:pt>
                <c:pt idx="4">
                  <c:v>101.85</c:v>
                </c:pt>
              </c:numCache>
            </c:numRef>
          </c:val>
          <c:extLst>
            <c:ext xmlns:c16="http://schemas.microsoft.com/office/drawing/2014/chart" uri="{C3380CC4-5D6E-409C-BE32-E72D297353CC}">
              <c16:uniqueId val="{00000000-1B5B-461C-8E9F-9D2E50164F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5B-461C-8E9F-9D2E50164F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CC-4D3D-BDEB-BF7904274B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CC-4D3D-BDEB-BF7904274B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DC-4E5B-9B5D-027B97CF33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DC-4E5B-9B5D-027B97CF33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B-4FEF-90B5-78F6042574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B-4FEF-90B5-78F6042574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A-40D4-9FA9-34E06AD61F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A-40D4-9FA9-34E06AD61F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61-4094-B565-CA78E633F2A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A161-4094-B565-CA78E633F2A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86.51</c:v>
                </c:pt>
                <c:pt idx="1">
                  <c:v>81.599999999999994</c:v>
                </c:pt>
                <c:pt idx="2">
                  <c:v>84.64</c:v>
                </c:pt>
                <c:pt idx="3">
                  <c:v>84.33</c:v>
                </c:pt>
                <c:pt idx="4">
                  <c:v>83.88</c:v>
                </c:pt>
              </c:numCache>
            </c:numRef>
          </c:val>
          <c:extLst>
            <c:ext xmlns:c16="http://schemas.microsoft.com/office/drawing/2014/chart" uri="{C3380CC4-5D6E-409C-BE32-E72D297353CC}">
              <c16:uniqueId val="{00000000-0627-4579-859D-DF342862408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0627-4579-859D-DF342862408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201.24</c:v>
                </c:pt>
                <c:pt idx="1">
                  <c:v>213.84</c:v>
                </c:pt>
                <c:pt idx="2">
                  <c:v>206.11</c:v>
                </c:pt>
                <c:pt idx="3">
                  <c:v>209.37</c:v>
                </c:pt>
                <c:pt idx="4">
                  <c:v>211.36</c:v>
                </c:pt>
              </c:numCache>
            </c:numRef>
          </c:val>
          <c:extLst>
            <c:ext xmlns:c16="http://schemas.microsoft.com/office/drawing/2014/chart" uri="{C3380CC4-5D6E-409C-BE32-E72D297353CC}">
              <c16:uniqueId val="{00000000-1C79-4E6B-A19C-FB38A7CA25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1C79-4E6B-A19C-FB38A7CA25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臼杵市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37610</v>
      </c>
      <c r="AM8" s="51"/>
      <c r="AN8" s="51"/>
      <c r="AO8" s="51"/>
      <c r="AP8" s="51"/>
      <c r="AQ8" s="51"/>
      <c r="AR8" s="51"/>
      <c r="AS8" s="51"/>
      <c r="AT8" s="46">
        <f>データ!T6</f>
        <v>291.2</v>
      </c>
      <c r="AU8" s="46"/>
      <c r="AV8" s="46"/>
      <c r="AW8" s="46"/>
      <c r="AX8" s="46"/>
      <c r="AY8" s="46"/>
      <c r="AZ8" s="46"/>
      <c r="BA8" s="46"/>
      <c r="BB8" s="46">
        <f>データ!U6</f>
        <v>129.16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v>
      </c>
      <c r="Q10" s="46"/>
      <c r="R10" s="46"/>
      <c r="S10" s="46"/>
      <c r="T10" s="46"/>
      <c r="U10" s="46"/>
      <c r="V10" s="46"/>
      <c r="W10" s="46">
        <f>データ!Q6</f>
        <v>100</v>
      </c>
      <c r="X10" s="46"/>
      <c r="Y10" s="46"/>
      <c r="Z10" s="46"/>
      <c r="AA10" s="46"/>
      <c r="AB10" s="46"/>
      <c r="AC10" s="46"/>
      <c r="AD10" s="51">
        <f>データ!R6</f>
        <v>3410</v>
      </c>
      <c r="AE10" s="51"/>
      <c r="AF10" s="51"/>
      <c r="AG10" s="51"/>
      <c r="AH10" s="51"/>
      <c r="AI10" s="51"/>
      <c r="AJ10" s="51"/>
      <c r="AK10" s="2"/>
      <c r="AL10" s="51">
        <f>データ!V6</f>
        <v>448</v>
      </c>
      <c r="AM10" s="51"/>
      <c r="AN10" s="51"/>
      <c r="AO10" s="51"/>
      <c r="AP10" s="51"/>
      <c r="AQ10" s="51"/>
      <c r="AR10" s="51"/>
      <c r="AS10" s="51"/>
      <c r="AT10" s="46">
        <f>データ!W6</f>
        <v>137.76</v>
      </c>
      <c r="AU10" s="46"/>
      <c r="AV10" s="46"/>
      <c r="AW10" s="46"/>
      <c r="AX10" s="46"/>
      <c r="AY10" s="46"/>
      <c r="AZ10" s="46"/>
      <c r="BA10" s="46"/>
      <c r="BB10" s="46">
        <f>データ!X6</f>
        <v>3.25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90" t="s">
        <v>116</v>
      </c>
      <c r="BM66" s="91"/>
      <c r="BN66" s="91"/>
      <c r="BO66" s="91"/>
      <c r="BP66" s="91"/>
      <c r="BQ66" s="91"/>
      <c r="BR66" s="91"/>
      <c r="BS66" s="91"/>
      <c r="BT66" s="91"/>
      <c r="BU66" s="91"/>
      <c r="BV66" s="91"/>
      <c r="BW66" s="91"/>
      <c r="BX66" s="91"/>
      <c r="BY66" s="91"/>
      <c r="BZ66" s="9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90"/>
      <c r="BM67" s="91"/>
      <c r="BN67" s="91"/>
      <c r="BO67" s="91"/>
      <c r="BP67" s="91"/>
      <c r="BQ67" s="91"/>
      <c r="BR67" s="91"/>
      <c r="BS67" s="91"/>
      <c r="BT67" s="91"/>
      <c r="BU67" s="91"/>
      <c r="BV67" s="91"/>
      <c r="BW67" s="91"/>
      <c r="BX67" s="91"/>
      <c r="BY67" s="91"/>
      <c r="BZ67" s="9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90"/>
      <c r="BM68" s="91"/>
      <c r="BN68" s="91"/>
      <c r="BO68" s="91"/>
      <c r="BP68" s="91"/>
      <c r="BQ68" s="91"/>
      <c r="BR68" s="91"/>
      <c r="BS68" s="91"/>
      <c r="BT68" s="91"/>
      <c r="BU68" s="91"/>
      <c r="BV68" s="91"/>
      <c r="BW68" s="91"/>
      <c r="BX68" s="91"/>
      <c r="BY68" s="91"/>
      <c r="BZ68" s="9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90"/>
      <c r="BM69" s="91"/>
      <c r="BN69" s="91"/>
      <c r="BO69" s="91"/>
      <c r="BP69" s="91"/>
      <c r="BQ69" s="91"/>
      <c r="BR69" s="91"/>
      <c r="BS69" s="91"/>
      <c r="BT69" s="91"/>
      <c r="BU69" s="91"/>
      <c r="BV69" s="91"/>
      <c r="BW69" s="91"/>
      <c r="BX69" s="91"/>
      <c r="BY69" s="91"/>
      <c r="BZ69" s="9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90"/>
      <c r="BM70" s="91"/>
      <c r="BN70" s="91"/>
      <c r="BO70" s="91"/>
      <c r="BP70" s="91"/>
      <c r="BQ70" s="91"/>
      <c r="BR70" s="91"/>
      <c r="BS70" s="91"/>
      <c r="BT70" s="91"/>
      <c r="BU70" s="91"/>
      <c r="BV70" s="91"/>
      <c r="BW70" s="91"/>
      <c r="BX70" s="91"/>
      <c r="BY70" s="91"/>
      <c r="BZ70" s="9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90"/>
      <c r="BM71" s="91"/>
      <c r="BN71" s="91"/>
      <c r="BO71" s="91"/>
      <c r="BP71" s="91"/>
      <c r="BQ71" s="91"/>
      <c r="BR71" s="91"/>
      <c r="BS71" s="91"/>
      <c r="BT71" s="91"/>
      <c r="BU71" s="91"/>
      <c r="BV71" s="91"/>
      <c r="BW71" s="91"/>
      <c r="BX71" s="91"/>
      <c r="BY71" s="91"/>
      <c r="BZ71" s="9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90"/>
      <c r="BM72" s="91"/>
      <c r="BN72" s="91"/>
      <c r="BO72" s="91"/>
      <c r="BP72" s="91"/>
      <c r="BQ72" s="91"/>
      <c r="BR72" s="91"/>
      <c r="BS72" s="91"/>
      <c r="BT72" s="91"/>
      <c r="BU72" s="91"/>
      <c r="BV72" s="91"/>
      <c r="BW72" s="91"/>
      <c r="BX72" s="91"/>
      <c r="BY72" s="91"/>
      <c r="BZ72" s="9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90"/>
      <c r="BM73" s="91"/>
      <c r="BN73" s="91"/>
      <c r="BO73" s="91"/>
      <c r="BP73" s="91"/>
      <c r="BQ73" s="91"/>
      <c r="BR73" s="91"/>
      <c r="BS73" s="91"/>
      <c r="BT73" s="91"/>
      <c r="BU73" s="91"/>
      <c r="BV73" s="91"/>
      <c r="BW73" s="91"/>
      <c r="BX73" s="91"/>
      <c r="BY73" s="91"/>
      <c r="BZ73" s="9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90"/>
      <c r="BM74" s="91"/>
      <c r="BN74" s="91"/>
      <c r="BO74" s="91"/>
      <c r="BP74" s="91"/>
      <c r="BQ74" s="91"/>
      <c r="BR74" s="91"/>
      <c r="BS74" s="91"/>
      <c r="BT74" s="91"/>
      <c r="BU74" s="91"/>
      <c r="BV74" s="91"/>
      <c r="BW74" s="91"/>
      <c r="BX74" s="91"/>
      <c r="BY74" s="91"/>
      <c r="BZ74" s="9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90"/>
      <c r="BM75" s="91"/>
      <c r="BN75" s="91"/>
      <c r="BO75" s="91"/>
      <c r="BP75" s="91"/>
      <c r="BQ75" s="91"/>
      <c r="BR75" s="91"/>
      <c r="BS75" s="91"/>
      <c r="BT75" s="91"/>
      <c r="BU75" s="91"/>
      <c r="BV75" s="91"/>
      <c r="BW75" s="91"/>
      <c r="BX75" s="91"/>
      <c r="BY75" s="91"/>
      <c r="BZ75" s="9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90"/>
      <c r="BM76" s="91"/>
      <c r="BN76" s="91"/>
      <c r="BO76" s="91"/>
      <c r="BP76" s="91"/>
      <c r="BQ76" s="91"/>
      <c r="BR76" s="91"/>
      <c r="BS76" s="91"/>
      <c r="BT76" s="91"/>
      <c r="BU76" s="91"/>
      <c r="BV76" s="91"/>
      <c r="BW76" s="91"/>
      <c r="BX76" s="91"/>
      <c r="BY76" s="91"/>
      <c r="BZ76" s="9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90"/>
      <c r="BM77" s="91"/>
      <c r="BN77" s="91"/>
      <c r="BO77" s="91"/>
      <c r="BP77" s="91"/>
      <c r="BQ77" s="91"/>
      <c r="BR77" s="91"/>
      <c r="BS77" s="91"/>
      <c r="BT77" s="91"/>
      <c r="BU77" s="91"/>
      <c r="BV77" s="91"/>
      <c r="BW77" s="91"/>
      <c r="BX77" s="91"/>
      <c r="BY77" s="91"/>
      <c r="BZ77" s="9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90"/>
      <c r="BM78" s="91"/>
      <c r="BN78" s="91"/>
      <c r="BO78" s="91"/>
      <c r="BP78" s="91"/>
      <c r="BQ78" s="91"/>
      <c r="BR78" s="91"/>
      <c r="BS78" s="91"/>
      <c r="BT78" s="91"/>
      <c r="BU78" s="91"/>
      <c r="BV78" s="91"/>
      <c r="BW78" s="91"/>
      <c r="BX78" s="91"/>
      <c r="BY78" s="91"/>
      <c r="BZ78" s="9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90"/>
      <c r="BM79" s="91"/>
      <c r="BN79" s="91"/>
      <c r="BO79" s="91"/>
      <c r="BP79" s="91"/>
      <c r="BQ79" s="91"/>
      <c r="BR79" s="91"/>
      <c r="BS79" s="91"/>
      <c r="BT79" s="91"/>
      <c r="BU79" s="91"/>
      <c r="BV79" s="91"/>
      <c r="BW79" s="91"/>
      <c r="BX79" s="91"/>
      <c r="BY79" s="91"/>
      <c r="BZ79" s="9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90"/>
      <c r="BM80" s="91"/>
      <c r="BN80" s="91"/>
      <c r="BO80" s="91"/>
      <c r="BP80" s="91"/>
      <c r="BQ80" s="91"/>
      <c r="BR80" s="91"/>
      <c r="BS80" s="91"/>
      <c r="BT80" s="91"/>
      <c r="BU80" s="91"/>
      <c r="BV80" s="91"/>
      <c r="BW80" s="91"/>
      <c r="BX80" s="91"/>
      <c r="BY80" s="91"/>
      <c r="BZ80" s="9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90"/>
      <c r="BM81" s="91"/>
      <c r="BN81" s="91"/>
      <c r="BO81" s="91"/>
      <c r="BP81" s="91"/>
      <c r="BQ81" s="91"/>
      <c r="BR81" s="91"/>
      <c r="BS81" s="91"/>
      <c r="BT81" s="91"/>
      <c r="BU81" s="91"/>
      <c r="BV81" s="91"/>
      <c r="BW81" s="91"/>
      <c r="BX81" s="91"/>
      <c r="BY81" s="91"/>
      <c r="BZ81" s="9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3"/>
      <c r="BM82" s="94"/>
      <c r="BN82" s="94"/>
      <c r="BO82" s="94"/>
      <c r="BP82" s="94"/>
      <c r="BQ82" s="94"/>
      <c r="BR82" s="94"/>
      <c r="BS82" s="94"/>
      <c r="BT82" s="94"/>
      <c r="BU82" s="94"/>
      <c r="BV82" s="94"/>
      <c r="BW82" s="94"/>
      <c r="BX82" s="94"/>
      <c r="BY82" s="94"/>
      <c r="BZ82" s="9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7tRR5gDqIBtALYshjFVjwFPMOyf0h0K1UsDhCxdHqM6NkrPVRS+kY4RbJ+ZzvZLzlV6ojUM3iJkjw04JSOBO7w==" saltValue="u7lE2Seud9iBq/y7HqVE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2020</v>
      </c>
      <c r="C6" s="33">
        <f t="shared" ref="C6:X6" si="3">C7</f>
        <v>442062</v>
      </c>
      <c r="D6" s="33">
        <f t="shared" si="3"/>
        <v>47</v>
      </c>
      <c r="E6" s="33">
        <f t="shared" si="3"/>
        <v>18</v>
      </c>
      <c r="F6" s="33">
        <f t="shared" si="3"/>
        <v>0</v>
      </c>
      <c r="G6" s="33">
        <f t="shared" si="3"/>
        <v>0</v>
      </c>
      <c r="H6" s="33" t="str">
        <f t="shared" si="3"/>
        <v>大分県　臼杵市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1.2</v>
      </c>
      <c r="Q6" s="34">
        <f t="shared" si="3"/>
        <v>100</v>
      </c>
      <c r="R6" s="34">
        <f t="shared" si="3"/>
        <v>3410</v>
      </c>
      <c r="S6" s="34">
        <f t="shared" si="3"/>
        <v>37610</v>
      </c>
      <c r="T6" s="34">
        <f t="shared" si="3"/>
        <v>291.2</v>
      </c>
      <c r="U6" s="34">
        <f t="shared" si="3"/>
        <v>129.16</v>
      </c>
      <c r="V6" s="34">
        <f t="shared" si="3"/>
        <v>448</v>
      </c>
      <c r="W6" s="34">
        <f t="shared" si="3"/>
        <v>137.76</v>
      </c>
      <c r="X6" s="34">
        <f t="shared" si="3"/>
        <v>3.25</v>
      </c>
      <c r="Y6" s="35">
        <f>IF(Y7="",NA(),Y7)</f>
        <v>106.66</v>
      </c>
      <c r="Z6" s="35">
        <f t="shared" ref="Z6:AH6" si="4">IF(Z7="",NA(),Z7)</f>
        <v>105.66</v>
      </c>
      <c r="AA6" s="35">
        <f t="shared" si="4"/>
        <v>104.05</v>
      </c>
      <c r="AB6" s="35">
        <f t="shared" si="4"/>
        <v>105.11</v>
      </c>
      <c r="AC6" s="35">
        <f t="shared" si="4"/>
        <v>101.85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413.5</v>
      </c>
      <c r="BL6" s="35">
        <f t="shared" si="7"/>
        <v>407.42</v>
      </c>
      <c r="BM6" s="35">
        <f t="shared" si="7"/>
        <v>386.46</v>
      </c>
      <c r="BN6" s="35">
        <f t="shared" si="7"/>
        <v>270.57</v>
      </c>
      <c r="BO6" s="35">
        <f t="shared" si="7"/>
        <v>294.27</v>
      </c>
      <c r="BP6" s="34" t="str">
        <f>IF(BP7="","",IF(BP7="-","【-】","【"&amp;SUBSTITUTE(TEXT(BP7,"#,##0.00"),"-","△")&amp;"】"))</f>
        <v>【314.13】</v>
      </c>
      <c r="BQ6" s="35">
        <f>IF(BQ7="",NA(),BQ7)</f>
        <v>86.51</v>
      </c>
      <c r="BR6" s="35">
        <f t="shared" ref="BR6:BZ6" si="8">IF(BR7="",NA(),BR7)</f>
        <v>81.599999999999994</v>
      </c>
      <c r="BS6" s="35">
        <f t="shared" si="8"/>
        <v>84.64</v>
      </c>
      <c r="BT6" s="35">
        <f t="shared" si="8"/>
        <v>84.33</v>
      </c>
      <c r="BU6" s="35">
        <f t="shared" si="8"/>
        <v>83.88</v>
      </c>
      <c r="BV6" s="35">
        <f t="shared" si="8"/>
        <v>55.84</v>
      </c>
      <c r="BW6" s="35">
        <f t="shared" si="8"/>
        <v>57.08</v>
      </c>
      <c r="BX6" s="35">
        <f t="shared" si="8"/>
        <v>55.85</v>
      </c>
      <c r="BY6" s="35">
        <f t="shared" si="8"/>
        <v>62.5</v>
      </c>
      <c r="BZ6" s="35">
        <f t="shared" si="8"/>
        <v>60.59</v>
      </c>
      <c r="CA6" s="34" t="str">
        <f>IF(CA7="","",IF(CA7="-","【-】","【"&amp;SUBSTITUTE(TEXT(CA7,"#,##0.00"),"-","△")&amp;"】"))</f>
        <v>【58.42】</v>
      </c>
      <c r="CB6" s="35">
        <f>IF(CB7="",NA(),CB7)</f>
        <v>201.24</v>
      </c>
      <c r="CC6" s="35">
        <f t="shared" ref="CC6:CK6" si="9">IF(CC7="",NA(),CC7)</f>
        <v>213.84</v>
      </c>
      <c r="CD6" s="35">
        <f t="shared" si="9"/>
        <v>206.11</v>
      </c>
      <c r="CE6" s="35">
        <f t="shared" si="9"/>
        <v>209.37</v>
      </c>
      <c r="CF6" s="35">
        <f t="shared" si="9"/>
        <v>211.36</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49.73</v>
      </c>
      <c r="CN6" s="35">
        <f t="shared" ref="CN6:CV6" si="10">IF(CN7="",NA(),CN7)</f>
        <v>48.66</v>
      </c>
      <c r="CO6" s="35">
        <f t="shared" si="10"/>
        <v>48.63</v>
      </c>
      <c r="CP6" s="35">
        <f t="shared" si="10"/>
        <v>48.62</v>
      </c>
      <c r="CQ6" s="35">
        <f t="shared" si="10"/>
        <v>49.72</v>
      </c>
      <c r="CR6" s="35">
        <f t="shared" si="10"/>
        <v>61.55</v>
      </c>
      <c r="CS6" s="35">
        <f t="shared" si="10"/>
        <v>57.22</v>
      </c>
      <c r="CT6" s="35">
        <f t="shared" si="10"/>
        <v>54.93</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442062</v>
      </c>
      <c r="D7" s="37">
        <v>47</v>
      </c>
      <c r="E7" s="37">
        <v>18</v>
      </c>
      <c r="F7" s="37">
        <v>0</v>
      </c>
      <c r="G7" s="37">
        <v>0</v>
      </c>
      <c r="H7" s="37" t="s">
        <v>96</v>
      </c>
      <c r="I7" s="37" t="s">
        <v>97</v>
      </c>
      <c r="J7" s="37" t="s">
        <v>98</v>
      </c>
      <c r="K7" s="37" t="s">
        <v>99</v>
      </c>
      <c r="L7" s="37" t="s">
        <v>100</v>
      </c>
      <c r="M7" s="37" t="s">
        <v>101</v>
      </c>
      <c r="N7" s="38" t="s">
        <v>102</v>
      </c>
      <c r="O7" s="38" t="s">
        <v>103</v>
      </c>
      <c r="P7" s="38">
        <v>1.2</v>
      </c>
      <c r="Q7" s="38">
        <v>100</v>
      </c>
      <c r="R7" s="38">
        <v>3410</v>
      </c>
      <c r="S7" s="38">
        <v>37610</v>
      </c>
      <c r="T7" s="38">
        <v>291.2</v>
      </c>
      <c r="U7" s="38">
        <v>129.16</v>
      </c>
      <c r="V7" s="38">
        <v>448</v>
      </c>
      <c r="W7" s="38">
        <v>137.76</v>
      </c>
      <c r="X7" s="38">
        <v>3.25</v>
      </c>
      <c r="Y7" s="38">
        <v>106.66</v>
      </c>
      <c r="Z7" s="38">
        <v>105.66</v>
      </c>
      <c r="AA7" s="38">
        <v>104.05</v>
      </c>
      <c r="AB7" s="38">
        <v>105.11</v>
      </c>
      <c r="AC7" s="38">
        <v>101.85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413.5</v>
      </c>
      <c r="BL7" s="38">
        <v>407.42</v>
      </c>
      <c r="BM7" s="38">
        <v>386.46</v>
      </c>
      <c r="BN7" s="38">
        <v>270.57</v>
      </c>
      <c r="BO7" s="38">
        <v>294.27</v>
      </c>
      <c r="BP7" s="38">
        <v>314.13</v>
      </c>
      <c r="BQ7" s="38">
        <v>86.51</v>
      </c>
      <c r="BR7" s="38">
        <v>81.599999999999994</v>
      </c>
      <c r="BS7" s="38">
        <v>84.64</v>
      </c>
      <c r="BT7" s="38">
        <v>84.33</v>
      </c>
      <c r="BU7" s="38">
        <v>83.88</v>
      </c>
      <c r="BV7" s="38">
        <v>55.84</v>
      </c>
      <c r="BW7" s="38">
        <v>57.08</v>
      </c>
      <c r="BX7" s="38">
        <v>55.85</v>
      </c>
      <c r="BY7" s="38">
        <v>62.5</v>
      </c>
      <c r="BZ7" s="38">
        <v>60.59</v>
      </c>
      <c r="CA7" s="38">
        <v>58.42</v>
      </c>
      <c r="CB7" s="38">
        <v>201.24</v>
      </c>
      <c r="CC7" s="38">
        <v>213.84</v>
      </c>
      <c r="CD7" s="38">
        <v>206.11</v>
      </c>
      <c r="CE7" s="38">
        <v>209.37</v>
      </c>
      <c r="CF7" s="38">
        <v>211.36</v>
      </c>
      <c r="CG7" s="38">
        <v>287.57</v>
      </c>
      <c r="CH7" s="38">
        <v>286.86</v>
      </c>
      <c r="CI7" s="38">
        <v>287.91000000000003</v>
      </c>
      <c r="CJ7" s="38">
        <v>269.33</v>
      </c>
      <c r="CK7" s="38">
        <v>280.23</v>
      </c>
      <c r="CL7" s="38">
        <v>282.27999999999997</v>
      </c>
      <c r="CM7" s="38">
        <v>49.73</v>
      </c>
      <c r="CN7" s="38">
        <v>48.66</v>
      </c>
      <c r="CO7" s="38">
        <v>48.63</v>
      </c>
      <c r="CP7" s="38">
        <v>48.62</v>
      </c>
      <c r="CQ7" s="38">
        <v>49.72</v>
      </c>
      <c r="CR7" s="38">
        <v>61.55</v>
      </c>
      <c r="CS7" s="38">
        <v>57.22</v>
      </c>
      <c r="CT7" s="38">
        <v>54.93</v>
      </c>
      <c r="CU7" s="38">
        <v>59.64</v>
      </c>
      <c r="CV7" s="38">
        <v>58.19</v>
      </c>
      <c r="CW7" s="38">
        <v>57.83</v>
      </c>
      <c r="CX7" s="38">
        <v>100</v>
      </c>
      <c r="CY7" s="38">
        <v>100</v>
      </c>
      <c r="CZ7" s="38">
        <v>100</v>
      </c>
      <c r="DA7" s="38">
        <v>100</v>
      </c>
      <c r="DB7" s="38">
        <v>100</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102</v>
      </c>
      <c r="EF7" s="38" t="s">
        <v>102</v>
      </c>
      <c r="EG7" s="38" t="s">
        <v>102</v>
      </c>
      <c r="EH7" s="38" t="s">
        <v>102</v>
      </c>
      <c r="EI7" s="38" t="s">
        <v>102</v>
      </c>
      <c r="EJ7" s="38" t="s">
        <v>102</v>
      </c>
      <c r="EK7" s="38" t="s">
        <v>102</v>
      </c>
      <c r="EL7" s="38" t="s">
        <v>102</v>
      </c>
      <c r="EM7" s="38" t="s">
        <v>102</v>
      </c>
      <c r="EN7" s="38" t="s">
        <v>102</v>
      </c>
      <c r="EO7" s="38" t="s">
        <v>102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2022-01-18T05:14:41Z</cp:lastPrinted>
  <dcterms:created xsi:type="dcterms:W3CDTF">2021-12-03T08:12:14Z</dcterms:created>
  <dcterms:modified xsi:type="dcterms:W3CDTF">2022-01-18T08:05:33Z</dcterms:modified>
  <cp:category/>
</cp:coreProperties>
</file>