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oumu\生活排水\生活排水\1-3　■財政課　決算関係・施策の成果・中期財政等・公共施設整備計画・経営分析\経営分析\R3\"/>
    </mc:Choice>
  </mc:AlternateContent>
  <workbookProtection workbookAlgorithmName="SHA-512" workbookHashValue="RQcIf5jnqstdZIxb7gRUSsI6nP4REUY7ZDKk/Tb2GdffrmVjszO55ZPgYaTWMPqPlRkQvWagiUZeLaIgFlKXPg==" workbookSaltValue="fLln7QIZmrLzoeJUJdKEi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<sst xmlns="http://schemas.openxmlformats.org/spreadsheetml/2006/main" count="247" uniqueCount="120">
  <si>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</si>
  <si>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</si>
  <si>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</si>
  <si>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</si>
  <si>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</si>
  <si>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</si>
  <si>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</si>
  <si>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</si>
  <si>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</si>
  <si>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</si>
  <si>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</si>
  <si>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</si>
  <si>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</si>
  <si>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</si>
  <si>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</si>
  <si>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</si>
  <si>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</si>
  <si>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</si>
  <si>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</si>
  <si>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</si>
  <si>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</si>
  <si>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</si>
  <si>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</si>
  <si>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</si>
  <si>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</si>
  <si>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</si>
  <si>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</si>
  <si>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</si>
  <si>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</si>
  <si>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</si>
  <si>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</si>
  <si>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</si>
  <si>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</si>
  <si>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</si>
  <si>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</si>
  <si>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</si>
  <si>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</si>
  <si>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</si>
  <si>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</si>
  <si>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</si>
  <si>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</si>
  <si>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</si>
  <si>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</si>
  <si>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</si>
  <si>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</si>
  <si>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</si>
  <si>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</si>
  <si>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</si>
  <si>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</si>
  <si>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</si>
  <si>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</si>
  <si>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</si>
  <si>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</si>
  <si>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</si>
  <si>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</si>
  <si>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</si>
  <si>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</si>
  <si>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</si>
  <si>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</si>
  <si>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</si>
  <si>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</si>
  <si>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</si>
  <si>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</si>
  <si>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</si>
  <si>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</si>
  <si>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</si>
  <si>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</si>
  <si>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</si>
  <si>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</si>
  <si>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</si>
  <si>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</si>
  <si>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</si>
  <si>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</si>
  <si>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</si>
  <si>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</si>
  <si>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</si>
  <si>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</si>
  <si>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</si>
  <si>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</si>
  <si>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</si>
  <si>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</si>
  <si>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</si>
  <si>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</si>
  <si>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</si>
  <si>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</si>
  <si>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</si>
  <si>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</si>
  <si>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</si>
  <si>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</si>
  <si>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</si>
  <si>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</si>
  <si>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</si>
  <si>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</si>
  <si>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</si>
  <si>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</si>
  <si>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</si>
  <si>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</si>
  <si>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</si>
  <si>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</si>
  <si>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</si>
  <si>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</si>
  <si>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</si>
  <si>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</si>
  <si>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</si>
  <si>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</si>
  <si>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</si>
  <si>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</si>
  <si>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</si>
  <si>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</si>
  <si>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</si>
  <si>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</si>
  <si>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</si>
  <si>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</si>
  <si>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</si>
  <si>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</si>
  <si>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</si>
  <si>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</si>
  <si>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①『収益的収支比率』：100％を超えている状況です。維持管理費の大半は使用料収入で賄えています。
④『企業債残高』：年々減少傾向です。事業規模より償還終了額が増加しているため、事業規模比率は年々低くなってきています。</t>
    </r>
    <r>
      <rPr>
        <sz val="11"/>
        <color rgb="FFFF0000"/>
        <rFont val="ＭＳ ゴシック"/>
        <family val="3"/>
        <charset val="128"/>
      </rPr>
      <t xml:space="preserve">
</t>
    </r>
    <r>
      <rPr>
        <sz val="11"/>
        <rFont val="ＭＳ ゴシック"/>
        <family val="3"/>
        <charset val="128"/>
      </rPr>
      <t>⑤『経費回収率』：類似団体平均よりは高いものの、100％を下回っていることから料金水準引き上げの検討が必要です。</t>
    </r>
    <r>
      <rPr>
        <sz val="11"/>
        <color rgb="FFFF0000"/>
        <rFont val="ＭＳ ゴシック"/>
        <family val="3"/>
        <charset val="128"/>
      </rPr>
      <t xml:space="preserve">
</t>
    </r>
    <r>
      <rPr>
        <sz val="11"/>
        <rFont val="ＭＳ ゴシック"/>
        <family val="3"/>
        <charset val="128"/>
      </rPr>
      <t>⑥『汚水処理原価』：類似団体平均に比べ高い水準です。類似団体より汚水処理にかかる委託費と資本費が高いことが原因ではないかと考えられます。浄化槽の設置数が増加した分、使用料収入も増加しましたが、汚水処理に係る経費も増加し、結果として原価が上がったものと考えられます。</t>
    </r>
    <r>
      <rPr>
        <sz val="11"/>
        <color rgb="FFFF0000"/>
        <rFont val="ＭＳ ゴシック"/>
        <family val="3"/>
        <charset val="128"/>
      </rPr>
      <t xml:space="preserve">
</t>
    </r>
    <r>
      <rPr>
        <sz val="11"/>
        <rFont val="ＭＳ ゴシック"/>
        <family val="3"/>
        <charset val="128"/>
      </rPr>
      <t>⑦『施設利用率』：平均処理能力と現在処理能力が同等のため、100％を保持しています。</t>
    </r>
    <r>
      <rPr>
        <sz val="11"/>
        <color rgb="FFFF0000"/>
        <rFont val="ＭＳ ゴシック"/>
        <family val="3"/>
        <charset val="128"/>
      </rPr>
      <t xml:space="preserve">
</t>
    </r>
    <r>
      <rPr>
        <sz val="11"/>
        <rFont val="ＭＳ ゴシック"/>
        <family val="3"/>
        <charset val="128"/>
      </rPr>
      <t>⑧『水洗化率』：基本的に100%ですが、年度内に浄化槽を設置しているが、基準日である3月31日までに供用開始ができないところがあるため率が100％となっていません。</t>
    </r>
    <rPh sb="21" eb="23">
      <t>ジョウキョウ</t>
    </rPh>
    <rPh sb="58" eb="60">
      <t>ネンネン</t>
    </rPh>
    <rPh sb="60" eb="62">
      <t>ゲンショウ</t>
    </rPh>
    <rPh sb="62" eb="64">
      <t>ケイコウ</t>
    </rPh>
    <rPh sb="73" eb="75">
      <t>ショウカン</t>
    </rPh>
    <rPh sb="75" eb="77">
      <t>シュウリョウ</t>
    </rPh>
    <rPh sb="77" eb="78">
      <t>ガク</t>
    </rPh>
    <rPh sb="88" eb="90">
      <t>ジギョウ</t>
    </rPh>
    <rPh sb="90" eb="92">
      <t>キボ</t>
    </rPh>
    <rPh sb="92" eb="94">
      <t>ヒリツ</t>
    </rPh>
    <rPh sb="160" eb="162">
      <t>ヒツヨウ</t>
    </rPh>
    <rPh sb="187" eb="189">
      <t>スイジュン</t>
    </rPh>
    <rPh sb="227" eb="228">
      <t>カンガ</t>
    </rPh>
    <rPh sb="262" eb="264">
      <t>オスイ</t>
    </rPh>
    <rPh sb="264" eb="266">
      <t>ショリ</t>
    </rPh>
    <rPh sb="267" eb="268">
      <t>カカ</t>
    </rPh>
    <rPh sb="269" eb="271">
      <t>ケイヒ</t>
    </rPh>
    <rPh sb="284" eb="285">
      <t>ア</t>
    </rPh>
    <rPh sb="291" eb="292">
      <t>カンガ</t>
    </rPh>
    <phoneticPr fontId="4"/>
  </si>
  <si>
    <t>平成16年度から、市町村設置型浄化槽の整備を進めており、毎年70基程度の浄化槽が設置されています。設置から10年程度が経過した浄化槽のブロワー等の修理費用が増加してきており、今後も維持管理にかかる費用が年々増加していくことが予想されます。</t>
    <phoneticPr fontId="4"/>
  </si>
  <si>
    <t>設置から10年以上経過した浄化槽に係る維持費等が増加していくことで、維持管理コストが増加していく懸念があります。平成28年度策定の経営戦略を元に、事業の見直し等を含めて抜本的な改革を検討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</si>
</sst>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40-4007-9B48-9B8985BA55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A40-4007-9B48-9B8985BA55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A47-410D-A5ED-F73CB8AA90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7A47-410D-A5ED-F73CB8AA90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99.58</c:v>
                </c:pt>
                <c:pt idx="1">
                  <c:v>98.94</c:v>
                </c:pt>
                <c:pt idx="2">
                  <c:v>98.87</c:v>
                </c:pt>
                <c:pt idx="3">
                  <c:v>98.92</c:v>
                </c:pt>
                <c:pt idx="4">
                  <c:v>99.41</c:v>
                </c:pt>
              </c:numCache>
            </c:numRef>
          </c:val>
          <c:extLst>
            <c:ext xmlns:c16="http://schemas.microsoft.com/office/drawing/2014/chart" uri="{C3380CC4-5D6E-409C-BE32-E72D297353CC}">
              <c16:uniqueId val="{00000000-7F75-4E0B-AABC-0E3DAB16BE4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7F75-4E0B-AABC-0E3DAB16BE4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107.97</c:v>
                </c:pt>
                <c:pt idx="1">
                  <c:v>107.45</c:v>
                </c:pt>
                <c:pt idx="2">
                  <c:v>106.6</c:v>
                </c:pt>
                <c:pt idx="3">
                  <c:v>106.97</c:v>
                </c:pt>
                <c:pt idx="4">
                  <c:v>106.14</c:v>
                </c:pt>
              </c:numCache>
            </c:numRef>
          </c:val>
          <c:extLst>
            <c:ext xmlns:c16="http://schemas.microsoft.com/office/drawing/2014/chart" uri="{C3380CC4-5D6E-409C-BE32-E72D297353CC}">
              <c16:uniqueId val="{00000000-BE5C-4EEC-829F-F10E8AC0FA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5C-4EEC-829F-F10E8AC0FA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66-46A6-8A5B-B0CE2D7D1E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66-46A6-8A5B-B0CE2D7D1E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33-420F-8C9F-E68E3ED684D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33-420F-8C9F-E68E3ED684D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B3-44EF-81E5-F9B0FD3419B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B3-44EF-81E5-F9B0FD3419B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58-4FE5-B0AB-E745ED42C13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58-4FE5-B0AB-E745ED42C13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83.71</c:v>
                </c:pt>
                <c:pt idx="1">
                  <c:v>79.27</c:v>
                </c:pt>
                <c:pt idx="2">
                  <c:v>74.16</c:v>
                </c:pt>
                <c:pt idx="3">
                  <c:v>72.98</c:v>
                </c:pt>
                <c:pt idx="4">
                  <c:v>65.13</c:v>
                </c:pt>
              </c:numCache>
            </c:numRef>
          </c:val>
          <c:extLst>
            <c:ext xmlns:c16="http://schemas.microsoft.com/office/drawing/2014/chart" uri="{C3380CC4-5D6E-409C-BE32-E72D297353CC}">
              <c16:uniqueId val="{00000000-5984-4039-B7C1-EBFCA4D164E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5984-4039-B7C1-EBFCA4D164E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82.04</c:v>
                </c:pt>
                <c:pt idx="1">
                  <c:v>86.75</c:v>
                </c:pt>
                <c:pt idx="2">
                  <c:v>85.62</c:v>
                </c:pt>
                <c:pt idx="3">
                  <c:v>88.99</c:v>
                </c:pt>
                <c:pt idx="4">
                  <c:v>88.94</c:v>
                </c:pt>
              </c:numCache>
            </c:numRef>
          </c:val>
          <c:extLst>
            <c:ext xmlns:c16="http://schemas.microsoft.com/office/drawing/2014/chart" uri="{C3380CC4-5D6E-409C-BE32-E72D297353CC}">
              <c16:uniqueId val="{00000000-F819-47C2-8063-F7C85E75EEA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F819-47C2-8063-F7C85E75EEA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429.37</c:v>
                </c:pt>
                <c:pt idx="1">
                  <c:v>423.7</c:v>
                </c:pt>
                <c:pt idx="2">
                  <c:v>454.54</c:v>
                </c:pt>
                <c:pt idx="3">
                  <c:v>457.37</c:v>
                </c:pt>
                <c:pt idx="4">
                  <c:v>482.8</c:v>
                </c:pt>
              </c:numCache>
            </c:numRef>
          </c:val>
          <c:extLst>
            <c:ext xmlns:c16="http://schemas.microsoft.com/office/drawing/2014/chart" uri="{C3380CC4-5D6E-409C-BE32-E72D297353CC}">
              <c16:uniqueId val="{00000000-2511-45CE-8705-0AABD70E2F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2511-45CE-8705-0AABD70E2F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竹田市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20855</v>
      </c>
      <c r="AM8" s="51"/>
      <c r="AN8" s="51"/>
      <c r="AO8" s="51"/>
      <c r="AP8" s="51"/>
      <c r="AQ8" s="51"/>
      <c r="AR8" s="51"/>
      <c r="AS8" s="51"/>
      <c r="AT8" s="46">
        <f>データ!T6</f>
        <v>477.53</v>
      </c>
      <c r="AU8" s="46"/>
      <c r="AV8" s="46"/>
      <c r="AW8" s="46"/>
      <c r="AX8" s="46"/>
      <c r="AY8" s="46"/>
      <c r="AZ8" s="46"/>
      <c r="BA8" s="46"/>
      <c r="BB8" s="46">
        <f>データ!U6</f>
        <v>43.67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17.14</v>
      </c>
      <c r="Q10" s="46"/>
      <c r="R10" s="46"/>
      <c r="S10" s="46"/>
      <c r="T10" s="46"/>
      <c r="U10" s="46"/>
      <c r="V10" s="46"/>
      <c r="W10" s="46">
        <f>データ!Q6</f>
        <v>100</v>
      </c>
      <c r="X10" s="46"/>
      <c r="Y10" s="46"/>
      <c r="Z10" s="46"/>
      <c r="AA10" s="46"/>
      <c r="AB10" s="46"/>
      <c r="AC10" s="46"/>
      <c r="AD10" s="51">
        <f>データ!R6</f>
        <v>4081</v>
      </c>
      <c r="AE10" s="51"/>
      <c r="AF10" s="51"/>
      <c r="AG10" s="51"/>
      <c r="AH10" s="51"/>
      <c r="AI10" s="51"/>
      <c r="AJ10" s="51"/>
      <c r="AK10" s="2"/>
      <c r="AL10" s="51">
        <f>データ!V6</f>
        <v>3547</v>
      </c>
      <c r="AM10" s="51"/>
      <c r="AN10" s="51"/>
      <c r="AO10" s="51"/>
      <c r="AP10" s="51"/>
      <c r="AQ10" s="51"/>
      <c r="AR10" s="51"/>
      <c r="AS10" s="51"/>
      <c r="AT10" s="46">
        <f>データ!W6</f>
        <v>0.43</v>
      </c>
      <c r="AU10" s="46"/>
      <c r="AV10" s="46"/>
      <c r="AW10" s="46"/>
      <c r="AX10" s="46"/>
      <c r="AY10" s="46"/>
      <c r="AZ10" s="46"/>
      <c r="BA10" s="46"/>
      <c r="BB10" s="46">
        <f>データ!X6</f>
        <v>8248.84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9"/>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9"/>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9"/>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9"/>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9"/>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9"/>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9"/>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9"/>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9"/>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9"/>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9"/>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9"/>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9"/>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9"/>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9"/>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9"/>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9"/>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9"/>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9"/>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9"/>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9"/>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9"/>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9"/>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9"/>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9"/>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9"/>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9"/>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WME2CHlv4fx2leNaB+9VO6Ma94Re8TVDPA704K3Ga28gY3kI19HKwrTTDpE5ZRM7OvRgNWYBXgXbxpvhysEMpg==" saltValue="U7oj5iZnmq9QOh8wmtO1G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4" t="s">
        <v>54</v>
      </c>
      <c r="I3" s="85"/>
      <c r="J3" s="85"/>
      <c r="K3" s="85"/>
      <c r="L3" s="85"/>
      <c r="M3" s="85"/>
      <c r="N3" s="85"/>
      <c r="O3" s="85"/>
      <c r="P3" s="85"/>
      <c r="Q3" s="85"/>
      <c r="R3" s="85"/>
      <c r="S3" s="85"/>
      <c r="T3" s="85"/>
      <c r="U3" s="85"/>
      <c r="V3" s="85"/>
      <c r="W3" s="85"/>
      <c r="X3" s="86"/>
      <c r="Y3" s="90"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57</v>
      </c>
      <c r="B4" s="30"/>
      <c r="C4" s="30"/>
      <c r="D4" s="30"/>
      <c r="E4" s="30"/>
      <c r="F4" s="30"/>
      <c r="G4" s="30"/>
      <c r="H4" s="87"/>
      <c r="I4" s="88"/>
      <c r="J4" s="88"/>
      <c r="K4" s="88"/>
      <c r="L4" s="88"/>
      <c r="M4" s="88"/>
      <c r="N4" s="88"/>
      <c r="O4" s="88"/>
      <c r="P4" s="88"/>
      <c r="Q4" s="88"/>
      <c r="R4" s="88"/>
      <c r="S4" s="88"/>
      <c r="T4" s="88"/>
      <c r="U4" s="88"/>
      <c r="V4" s="88"/>
      <c r="W4" s="88"/>
      <c r="X4" s="89"/>
      <c r="Y4" s="83" t="s">
        <v>58</v>
      </c>
      <c r="Z4" s="83"/>
      <c r="AA4" s="83"/>
      <c r="AB4" s="83"/>
      <c r="AC4" s="83"/>
      <c r="AD4" s="83"/>
      <c r="AE4" s="83"/>
      <c r="AF4" s="83"/>
      <c r="AG4" s="83"/>
      <c r="AH4" s="83"/>
      <c r="AI4" s="83"/>
      <c r="AJ4" s="83" t="s">
        <v>59</v>
      </c>
      <c r="AK4" s="83"/>
      <c r="AL4" s="83"/>
      <c r="AM4" s="83"/>
      <c r="AN4" s="83"/>
      <c r="AO4" s="83"/>
      <c r="AP4" s="83"/>
      <c r="AQ4" s="83"/>
      <c r="AR4" s="83"/>
      <c r="AS4" s="83"/>
      <c r="AT4" s="83"/>
      <c r="AU4" s="83" t="s">
        <v>60</v>
      </c>
      <c r="AV4" s="83"/>
      <c r="AW4" s="83"/>
      <c r="AX4" s="83"/>
      <c r="AY4" s="83"/>
      <c r="AZ4" s="83"/>
      <c r="BA4" s="83"/>
      <c r="BB4" s="83"/>
      <c r="BC4" s="83"/>
      <c r="BD4" s="83"/>
      <c r="BE4" s="83"/>
      <c r="BF4" s="83" t="s">
        <v>61</v>
      </c>
      <c r="BG4" s="83"/>
      <c r="BH4" s="83"/>
      <c r="BI4" s="83"/>
      <c r="BJ4" s="83"/>
      <c r="BK4" s="83"/>
      <c r="BL4" s="83"/>
      <c r="BM4" s="83"/>
      <c r="BN4" s="83"/>
      <c r="BO4" s="83"/>
      <c r="BP4" s="83"/>
      <c r="BQ4" s="83" t="s">
        <v>62</v>
      </c>
      <c r="BR4" s="83"/>
      <c r="BS4" s="83"/>
      <c r="BT4" s="83"/>
      <c r="BU4" s="83"/>
      <c r="BV4" s="83"/>
      <c r="BW4" s="83"/>
      <c r="BX4" s="83"/>
      <c r="BY4" s="83"/>
      <c r="BZ4" s="83"/>
      <c r="CA4" s="83"/>
      <c r="CB4" s="83" t="s">
        <v>63</v>
      </c>
      <c r="CC4" s="83"/>
      <c r="CD4" s="83"/>
      <c r="CE4" s="83"/>
      <c r="CF4" s="83"/>
      <c r="CG4" s="83"/>
      <c r="CH4" s="83"/>
      <c r="CI4" s="83"/>
      <c r="CJ4" s="83"/>
      <c r="CK4" s="83"/>
      <c r="CL4" s="83"/>
      <c r="CM4" s="83" t="s">
        <v>64</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442089</v>
      </c>
      <c r="D6" s="33">
        <f t="shared" si="3"/>
        <v>47</v>
      </c>
      <c r="E6" s="33">
        <f t="shared" si="3"/>
        <v>18</v>
      </c>
      <c r="F6" s="33">
        <f t="shared" si="3"/>
        <v>0</v>
      </c>
      <c r="G6" s="33">
        <f t="shared" si="3"/>
        <v>0</v>
      </c>
      <c r="H6" s="33" t="str">
        <f t="shared" si="3"/>
        <v>大分県　竹田市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17.14</v>
      </c>
      <c r="Q6" s="34">
        <f t="shared" si="3"/>
        <v>100</v>
      </c>
      <c r="R6" s="34">
        <f t="shared" si="3"/>
        <v>4081</v>
      </c>
      <c r="S6" s="34">
        <f t="shared" si="3"/>
        <v>20855</v>
      </c>
      <c r="T6" s="34">
        <f t="shared" si="3"/>
        <v>477.53</v>
      </c>
      <c r="U6" s="34">
        <f t="shared" si="3"/>
        <v>43.67</v>
      </c>
      <c r="V6" s="34">
        <f t="shared" si="3"/>
        <v>3547</v>
      </c>
      <c r="W6" s="34">
        <f t="shared" si="3"/>
        <v>0.43</v>
      </c>
      <c r="X6" s="34">
        <f t="shared" si="3"/>
        <v>8248.84</v>
      </c>
      <c r="Y6" s="35">
        <f>IF(Y7="",NA(),Y7)</f>
        <v>107.97</v>
      </c>
      <c r="Z6" s="35">
        <f t="shared" ref="Z6:AH6" si="4">IF(Z7="",NA(),Z7)</f>
        <v>107.45</v>
      </c>
      <c r="AA6" s="35">
        <f t="shared" si="4"/>
        <v>106.6</v>
      </c>
      <c r="AB6" s="35">
        <f t="shared" si="4"/>
        <v>106.97</v>
      </c>
      <c r="AC6" s="35">
        <f t="shared" si="4"/>
        <v>106.14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83.71</v>
      </c>
      <c r="BG6" s="35">
        <f t="shared" ref="BG6:BO6" si="7">IF(BG7="",NA(),BG7)</f>
        <v>79.27</v>
      </c>
      <c r="BH6" s="35">
        <f t="shared" si="7"/>
        <v>74.16</v>
      </c>
      <c r="BI6" s="35">
        <f t="shared" si="7"/>
        <v>72.98</v>
      </c>
      <c r="BJ6" s="35">
        <f t="shared" si="7"/>
        <v>65.13</v>
      </c>
      <c r="BK6" s="35">
        <f t="shared" si="7"/>
        <v>413.5</v>
      </c>
      <c r="BL6" s="35">
        <f t="shared" si="7"/>
        <v>407.42</v>
      </c>
      <c r="BM6" s="35">
        <f t="shared" si="7"/>
        <v>386.46</v>
      </c>
      <c r="BN6" s="35">
        <f t="shared" si="7"/>
        <v>270.57</v>
      </c>
      <c r="BO6" s="35">
        <f t="shared" si="7"/>
        <v>294.27</v>
      </c>
      <c r="BP6" s="34" t="str">
        <f>IF(BP7="","",IF(BP7="-","【-】","【"&amp;SUBSTITUTE(TEXT(BP7,"#,##0.00"),"-","△")&amp;"】"))</f>
        <v>【314.13】</v>
      </c>
      <c r="BQ6" s="35">
        <f>IF(BQ7="",NA(),BQ7)</f>
        <v>82.04</v>
      </c>
      <c r="BR6" s="35">
        <f t="shared" ref="BR6:BZ6" si="8">IF(BR7="",NA(),BR7)</f>
        <v>86.75</v>
      </c>
      <c r="BS6" s="35">
        <f t="shared" si="8"/>
        <v>85.62</v>
      </c>
      <c r="BT6" s="35">
        <f t="shared" si="8"/>
        <v>88.99</v>
      </c>
      <c r="BU6" s="35">
        <f t="shared" si="8"/>
        <v>88.94</v>
      </c>
      <c r="BV6" s="35">
        <f t="shared" si="8"/>
        <v>55.84</v>
      </c>
      <c r="BW6" s="35">
        <f t="shared" si="8"/>
        <v>57.08</v>
      </c>
      <c r="BX6" s="35">
        <f t="shared" si="8"/>
        <v>55.85</v>
      </c>
      <c r="BY6" s="35">
        <f t="shared" si="8"/>
        <v>62.5</v>
      </c>
      <c r="BZ6" s="35">
        <f t="shared" si="8"/>
        <v>60.59</v>
      </c>
      <c r="CA6" s="34" t="str">
        <f>IF(CA7="","",IF(CA7="-","【-】","【"&amp;SUBSTITUTE(TEXT(CA7,"#,##0.00"),"-","△")&amp;"】"))</f>
        <v>【58.42】</v>
      </c>
      <c r="CB6" s="35">
        <f>IF(CB7="",NA(),CB7)</f>
        <v>429.37</v>
      </c>
      <c r="CC6" s="35">
        <f t="shared" ref="CC6:CK6" si="9">IF(CC7="",NA(),CC7)</f>
        <v>423.7</v>
      </c>
      <c r="CD6" s="35">
        <f t="shared" si="9"/>
        <v>454.54</v>
      </c>
      <c r="CE6" s="35">
        <f t="shared" si="9"/>
        <v>457.37</v>
      </c>
      <c r="CF6" s="35">
        <f t="shared" si="9"/>
        <v>482.8</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61.55</v>
      </c>
      <c r="CS6" s="35">
        <f t="shared" si="10"/>
        <v>57.22</v>
      </c>
      <c r="CT6" s="35">
        <f t="shared" si="10"/>
        <v>54.93</v>
      </c>
      <c r="CU6" s="35">
        <f t="shared" si="10"/>
        <v>59.64</v>
      </c>
      <c r="CV6" s="35">
        <f t="shared" si="10"/>
        <v>58.19</v>
      </c>
      <c r="CW6" s="34" t="str">
        <f>IF(CW7="","",IF(CW7="-","【-】","【"&amp;SUBSTITUTE(TEXT(CW7,"#,##0.00"),"-","△")&amp;"】"))</f>
        <v>【57.83】</v>
      </c>
      <c r="CX6" s="35">
        <f>IF(CX7="",NA(),CX7)</f>
        <v>99.58</v>
      </c>
      <c r="CY6" s="35">
        <f t="shared" ref="CY6:DG6" si="11">IF(CY7="",NA(),CY7)</f>
        <v>98.94</v>
      </c>
      <c r="CZ6" s="35">
        <f t="shared" si="11"/>
        <v>98.87</v>
      </c>
      <c r="DA6" s="35">
        <f t="shared" si="11"/>
        <v>98.92</v>
      </c>
      <c r="DB6" s="35">
        <f t="shared" si="11"/>
        <v>99.41</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442089</v>
      </c>
      <c r="D7" s="37">
        <v>47</v>
      </c>
      <c r="E7" s="37">
        <v>18</v>
      </c>
      <c r="F7" s="37">
        <v>0</v>
      </c>
      <c r="G7" s="37">
        <v>0</v>
      </c>
      <c r="H7" s="37" t="s">
        <v>98</v>
      </c>
      <c r="I7" s="37" t="s">
        <v>99</v>
      </c>
      <c r="J7" s="37" t="s">
        <v>100</v>
      </c>
      <c r="K7" s="37" t="s">
        <v>101</v>
      </c>
      <c r="L7" s="37" t="s">
        <v>102</v>
      </c>
      <c r="M7" s="37" t="s">
        <v>103</v>
      </c>
      <c r="N7" s="38" t="s">
        <v>104</v>
      </c>
      <c r="O7" s="38" t="s">
        <v>105</v>
      </c>
      <c r="P7" s="38">
        <v>17.14</v>
      </c>
      <c r="Q7" s="38">
        <v>100</v>
      </c>
      <c r="R7" s="38">
        <v>4081</v>
      </c>
      <c r="S7" s="38">
        <v>20855</v>
      </c>
      <c r="T7" s="38">
        <v>477.53</v>
      </c>
      <c r="U7" s="38">
        <v>43.67</v>
      </c>
      <c r="V7" s="38">
        <v>3547</v>
      </c>
      <c r="W7" s="38">
        <v>0.43</v>
      </c>
      <c r="X7" s="38">
        <v>8248.84</v>
      </c>
      <c r="Y7" s="38">
        <v>107.97</v>
      </c>
      <c r="Z7" s="38">
        <v>107.45</v>
      </c>
      <c r="AA7" s="38">
        <v>106.6</v>
      </c>
      <c r="AB7" s="38">
        <v>106.97</v>
      </c>
      <c r="AC7" s="38">
        <v>106.14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83.71</v>
      </c>
      <c r="BG7" s="38">
        <v>79.27</v>
      </c>
      <c r="BH7" s="38">
        <v>74.16</v>
      </c>
      <c r="BI7" s="38">
        <v>72.98</v>
      </c>
      <c r="BJ7" s="38">
        <v>65.13</v>
      </c>
      <c r="BK7" s="38">
        <v>413.5</v>
      </c>
      <c r="BL7" s="38">
        <v>407.42</v>
      </c>
      <c r="BM7" s="38">
        <v>386.46</v>
      </c>
      <c r="BN7" s="38">
        <v>270.57</v>
      </c>
      <c r="BO7" s="38">
        <v>294.27</v>
      </c>
      <c r="BP7" s="38">
        <v>314.13</v>
      </c>
      <c r="BQ7" s="38">
        <v>82.04</v>
      </c>
      <c r="BR7" s="38">
        <v>86.75</v>
      </c>
      <c r="BS7" s="38">
        <v>85.62</v>
      </c>
      <c r="BT7" s="38">
        <v>88.99</v>
      </c>
      <c r="BU7" s="38">
        <v>88.94</v>
      </c>
      <c r="BV7" s="38">
        <v>55.84</v>
      </c>
      <c r="BW7" s="38">
        <v>57.08</v>
      </c>
      <c r="BX7" s="38">
        <v>55.85</v>
      </c>
      <c r="BY7" s="38">
        <v>62.5</v>
      </c>
      <c r="BZ7" s="38">
        <v>60.59</v>
      </c>
      <c r="CA7" s="38">
        <v>58.42</v>
      </c>
      <c r="CB7" s="38">
        <v>429.37</v>
      </c>
      <c r="CC7" s="38">
        <v>423.7</v>
      </c>
      <c r="CD7" s="38">
        <v>454.54</v>
      </c>
      <c r="CE7" s="38">
        <v>457.37</v>
      </c>
      <c r="CF7" s="38">
        <v>482.8</v>
      </c>
      <c r="CG7" s="38">
        <v>287.57</v>
      </c>
      <c r="CH7" s="38">
        <v>286.86</v>
      </c>
      <c r="CI7" s="38">
        <v>287.91000000000003</v>
      </c>
      <c r="CJ7" s="38">
        <v>269.33</v>
      </c>
      <c r="CK7" s="38">
        <v>280.23</v>
      </c>
      <c r="CL7" s="38">
        <v>282.27999999999997</v>
      </c>
      <c r="CM7" s="38">
        <v>100</v>
      </c>
      <c r="CN7" s="38">
        <v>100</v>
      </c>
      <c r="CO7" s="38">
        <v>100</v>
      </c>
      <c r="CP7" s="38">
        <v>100</v>
      </c>
      <c r="CQ7" s="38">
        <v>100</v>
      </c>
      <c r="CR7" s="38">
        <v>61.55</v>
      </c>
      <c r="CS7" s="38">
        <v>57.22</v>
      </c>
      <c r="CT7" s="38">
        <v>54.93</v>
      </c>
      <c r="CU7" s="38">
        <v>59.64</v>
      </c>
      <c r="CV7" s="38">
        <v>58.19</v>
      </c>
      <c r="CW7" s="38">
        <v>57.83</v>
      </c>
      <c r="CX7" s="38">
        <v>99.58</v>
      </c>
      <c r="CY7" s="38">
        <v>98.94</v>
      </c>
      <c r="CZ7" s="38">
        <v>98.87</v>
      </c>
      <c r="DA7" s="38">
        <v>98.92</v>
      </c>
      <c r="DB7" s="38">
        <v>99.41</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cp:lastModifiedBy>
  <dcterms:created xsi:type="dcterms:W3CDTF">2021-12-03T08:12:15Z</dcterms:created>
  <dcterms:modified xsi:type="dcterms:W3CDTF">2022-01-19T07:34:03Z</dcterms:modified>
  <cp:category/>
</cp:coreProperties>
</file>