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9豊後高田市\"/>
    </mc:Choice>
  </mc:AlternateContent>
  <workbookProtection workbookAlgorithmName="SHA-512" workbookHashValue="6AdZVXR6OWxu0xGRuvdEiIgFptvv/KhPYck093J0Jy0nvZP/l3qsqeNwXNV4P3GjaidCxlOq6IItFjS2Tw9M9A==" workbookSaltValue="8HCrElioQXF7cUi5B0MaJw==" workbookSpinCount="100000" lockStructure="1"/>
  <bookViews>
    <workbookView xWindow="0" yWindow="0" windowWidth="28800" windowHeight="124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Q6" i="5"/>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J85" i="4"/>
  <c r="G85" i="4"/>
  <c r="AD10" i="4"/>
  <c r="W10" i="4"/>
  <c r="P8" i="4"/>
  <c r="I8" i="4"/>
  <c r="B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<sst xmlns="http://schemas.openxmlformats.org/spreadsheetml/2006/main" count="319" uniqueCount="117">
  <si>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</si>
  <si>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</si>
  <si>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</si>
  <si>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</si>
  <si>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</si>
  <si>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</si>
  <si>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</si>
  <si>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</si>
  <si>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</si>
  <si>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</si>
  <si>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</si>
  <si>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</si>
  <si>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</si>
  <si>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</si>
  <si>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</si>
  <si>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</si>
  <si>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</si>
  <si>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</si>
  <si>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</si>
  <si>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</si>
  <si>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</si>
  <si>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</si>
  <si>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</si>
  <si>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</si>
  <si>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</si>
  <si>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</si>
  <si>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</si>
  <si>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</si>
  <si>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</si>
  <si>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</si>
  <si>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</si>
  <si>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</si>
  <si>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</si>
  <si>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</si>
  <si>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</si>
  <si>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</si>
  <si>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</si>
  <si>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</si>
  <si>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</si>
  <si>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</si>
  <si>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</si>
  <si>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</si>
  <si>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</si>
  <si>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</si>
  <si>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</si>
  <si>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</si>
  <si>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</si>
  <si>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</si>
  <si>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</si>
  <si>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</si>
  <si>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</si>
  <si>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</si>
  <si>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</si>
  <si>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</si>
  <si>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</si>
  <si>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</si>
  <si>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</si>
  <si>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</si>
  <si>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</si>
  <si>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</si>
  <si>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</si>
  <si>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</si>
  <si>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</si>
  <si>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</si>
  <si>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</si>
  <si>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</si>
  <si>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</si>
  <si>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</si>
  <si>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</si>
  <si>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</si>
  <si>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</si>
  <si>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</si>
  <si>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</si>
  <si>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</si>
  <si>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</si>
  <si>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</si>
  <si>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</si>
  <si>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</si>
  <si>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</si>
  <si>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</si>
  <si>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</si>
  <si>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</si>
  <si>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</si>
  <si>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</si>
  <si>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</si>
  <si>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</si>
  <si>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</si>
  <si>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</si>
  <si>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</si>
  <si>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</si>
  <si>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</si>
  <si>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</si>
  <si>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</si>
  <si>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</si>
  <si>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</si>
  <si>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豊後高田市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</si>
  <si>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</si>
  <si>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</si>
  <si>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</si>
  <si>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</si>
  <si>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</si>
  <si>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</si>
  <si>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</si>
  <si>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</si>
  <si>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</si>
  <si>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</si>
  <si>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</si>
  <si>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</si>
  <si>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</si>
  <si>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</si>
  <si>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</si>
  <si>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</si>
  <si>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</si>
  <si>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</si>
  <si>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事業の開始時期が平成13年で、現在のところ更新が必要となる資産はありませんが、耐用年数を考慮し、今後の更新計画を策定する必要があります。
②管路老朽化率、③管渠改善率：
　事業の開始時期が平成13年で、現在のところ更新が必要となる管渠はありませんが、耐用年数（50年）を考慮し、今後の更新計画を策定する必要があります。</t>
    <rPh sb="15" eb="17">
      <t>ジギョウ</t>
    </rPh>
    <rPh sb="44" eb="46">
      <t>シサン</t>
    </rPh>
    <phoneticPr fontId="4"/>
  </si>
  <si>
    <t>①経常収支比率：
　水洗化率は65％程度で、使用料収入の低迷により、施設の修繕費や維持管理費及び企業債支払利息等が賄えておらず、一般会計からの繰入金に依存している状況となっています。
②累積欠損金比率：
　一般会計から繰入金により、類似団体と比較すると低くなっています。
③流動比率：
　流動負債は、主に建設改良に充てられた企業債の元金償還等となっているものの、使用料収入で賄うことができず、一般会計からの繰入金に依存している状況となっています。
④企業債残高対事業規模比率：
　類似団体の約２倍となっており、施設整備に投資した経費に対して、使用料収入で賄うことができず、一般会計からの繰入金に依存している状況となっています。
⑤経費回収率：
　水洗化率が65％程度であることに加え、使用料改定（消費税による改定を除く。）も平成17年から行っていないため、使用料収入も低迷しており、類似団体と同程度となっています。
⑥汚水処理原価：
　汚泥処理は脱水までで焼却処理を行っていないため、類似団体と比較して、原価は安くなっています。
⑦施設利用率：
　供用開始から10年以上が経過し、類似団体の水準を超えていますが、水洗化率が65％と低いため、利用率も60％程度となっています。
⑧水洗化率：
　65％程度となっており、類似団体と比較すると低い状況となっています。</t>
    <rPh sb="1" eb="3">
      <t>ケイジョウ</t>
    </rPh>
    <rPh sb="3" eb="5">
      <t>シュウシ</t>
    </rPh>
    <rPh sb="5" eb="7">
      <t>ヒリツ</t>
    </rPh>
    <rPh sb="28" eb="30">
      <t>テイメイ</t>
    </rPh>
    <rPh sb="39" eb="40">
      <t>ヒ</t>
    </rPh>
    <rPh sb="45" eb="46">
      <t>ヒ</t>
    </rPh>
    <rPh sb="51" eb="53">
      <t>シハラ</t>
    </rPh>
    <rPh sb="121" eb="123">
      <t>ヒカク</t>
    </rPh>
    <rPh sb="146" eb="148">
      <t>フサイ</t>
    </rPh>
    <rPh sb="150" eb="151">
      <t>オモ</t>
    </rPh>
    <rPh sb="152" eb="154">
      <t>ケンセツ</t>
    </rPh>
    <rPh sb="154" eb="156">
      <t>カイリョウ</t>
    </rPh>
    <rPh sb="157" eb="158">
      <t>ア</t>
    </rPh>
    <rPh sb="162" eb="164">
      <t>キギョウ</t>
    </rPh>
    <rPh sb="164" eb="165">
      <t>サイ</t>
    </rPh>
    <rPh sb="166" eb="168">
      <t>ガンキン</t>
    </rPh>
    <rPh sb="168" eb="170">
      <t>ショウカン</t>
    </rPh>
    <rPh sb="170" eb="171">
      <t>トウ</t>
    </rPh>
    <rPh sb="181" eb="184">
      <t>シヨウリョウ</t>
    </rPh>
    <rPh sb="184" eb="186">
      <t>シュウニュウ</t>
    </rPh>
    <rPh sb="187" eb="188">
      <t>マカナ</t>
    </rPh>
    <rPh sb="196" eb="198">
      <t>イッパン</t>
    </rPh>
    <rPh sb="198" eb="200">
      <t>カイケイ</t>
    </rPh>
    <rPh sb="203" eb="205">
      <t>クリイレ</t>
    </rPh>
    <rPh sb="205" eb="206">
      <t>キン</t>
    </rPh>
    <rPh sb="207" eb="209">
      <t>イゾン</t>
    </rPh>
    <rPh sb="213" eb="215">
      <t>ジョウキョウ</t>
    </rPh>
    <rPh sb="240" eb="242">
      <t>ルイジ</t>
    </rPh>
    <rPh sb="242" eb="244">
      <t>ダンタイ</t>
    </rPh>
    <rPh sb="245" eb="246">
      <t>ヤク</t>
    </rPh>
    <rPh sb="247" eb="248">
      <t>バイ</t>
    </rPh>
    <rPh sb="255" eb="257">
      <t>シセツ</t>
    </rPh>
    <rPh sb="257" eb="259">
      <t>セイビ</t>
    </rPh>
    <rPh sb="260" eb="262">
      <t>トウシ</t>
    </rPh>
    <rPh sb="264" eb="266">
      <t>ケイヒ</t>
    </rPh>
    <rPh sb="267" eb="268">
      <t>タイ</t>
    </rPh>
    <rPh sb="271" eb="274">
      <t>シヨウリョウ</t>
    </rPh>
    <rPh sb="274" eb="276">
      <t>シュウニュウ</t>
    </rPh>
    <rPh sb="277" eb="278">
      <t>マカナ</t>
    </rPh>
    <rPh sb="331" eb="333">
      <t>テイド</t>
    </rPh>
    <rPh sb="452" eb="454">
      <t>ゲンカ</t>
    </rPh>
    <rPh sb="455" eb="456">
      <t>ヤス</t>
    </rPh>
    <rPh sb="549" eb="551">
      <t>テイド</t>
    </rPh>
    <rPh sb="558" eb="560">
      <t>ルイジ</t>
    </rPh>
    <rPh sb="560" eb="562">
      <t>ダンタイ</t>
    </rPh>
    <rPh sb="563" eb="565">
      <t>ヒカク</t>
    </rPh>
    <rPh sb="568" eb="569">
      <t>ヒク</t>
    </rPh>
    <rPh sb="570" eb="572">
      <t>ジョウキョウ</t>
    </rPh>
    <phoneticPr fontId="4"/>
  </si>
  <si>
    <t>　下水道施設の整備は平成26年度にほぼ完了しましたが、水洗化率は上昇傾向となっているものの、依然として65％で低迷しています。これは事業計画に基づいて建設した汚水処理場等が処理能力の65％程度しか活用されず、35％が余剰能力となっている状態です。
　下水道は、市民生活に欠くことのできない施設であり、下水道事業の健全で安定的な経営を図るうえで、水洗化率の向上が最優先課題となっています。
　また、今後は人口減少による汚水処理人口の低迷が懸念されます。限りある財源を効率的に投資するため、下水道が整備されていない山間部等（非人口密集地域）については、合併処理浄化槽の整備を推進していきます。</t>
    <rPh sb="32" eb="34">
      <t>ジョウショウ</t>
    </rPh>
    <rPh sb="46" eb="48">
      <t>イゼン</t>
    </rPh>
    <rPh sb="94" eb="96">
      <t>テイド</t>
    </rPh>
    <rPh sb="108" eb="110">
      <t>ヨジョウ</t>
    </rPh>
    <rPh sb="110" eb="112">
      <t>ノウリョク</t>
    </rPh>
    <rPh sb="118" eb="120">
      <t>ジョウタイ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</si>
</sst>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A0-41E5-98D5-5F43E44B2F43}"/>
            </c:ext>
          </c:extLst>
        </c:ser>
        <c:dLbls>
          <c:showLegendKey val="0"/>
          <c:showVal val="0"/>
          <c:showCatName val="0"/>
          <c:showSerName val="0"/>
          <c:showPercent val="0"/>
          <c:showBubbleSize val="0"/>
        </c:dLbls>
        <c:gapWidth val="150"/>
        <c:axId val="120920216"/>
        <c:axId val="31263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1FA0-41E5-98D5-5F43E44B2F43}"/>
            </c:ext>
          </c:extLst>
        </c:ser>
        <c:dLbls>
          <c:showLegendKey val="0"/>
          <c:showVal val="0"/>
          <c:showCatName val="0"/>
          <c:showSerName val="0"/>
          <c:showPercent val="0"/>
          <c:showBubbleSize val="0"/>
        </c:dLbls>
        <c:marker val="1"/>
        <c:smooth val="0"/>
        <c:axId val="120920216"/>
        <c:axId val="312631928"/>
      </c:lineChart>
      <c:dateAx>
        <c:axId val="120920216"/>
        <c:scaling>
          <c:orientation val="minMax"/>
        </c:scaling>
        <c:delete val="1"/>
        <c:axPos val="b"/>
        <c:numFmt formatCode="&quot;H&quot;yy" sourceLinked="1"/>
        <c:majorTickMark val="none"/>
        <c:minorTickMark val="none"/>
        <c:tickLblPos val="none"/>
        <c:crossAx val="312631928"/>
        <c:crosses val="autoZero"/>
        <c:auto val="1"/>
        <c:lblOffset val="100"/>
        <c:baseTimeUnit val="years"/>
      </c:dateAx>
      <c:valAx>
        <c:axId val="31263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202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60.92</c:v>
                </c:pt>
              </c:numCache>
            </c:numRef>
          </c:val>
          <c:extLst>
            <c:ext xmlns:c16="http://schemas.microsoft.com/office/drawing/2014/chart" uri="{C3380CC4-5D6E-409C-BE32-E72D297353CC}">
              <c16:uniqueId val="{00000000-0EA3-4990-9329-9A6C4482879C}"/>
            </c:ext>
          </c:extLst>
        </c:ser>
        <c:dLbls>
          <c:showLegendKey val="0"/>
          <c:showVal val="0"/>
          <c:showCatName val="0"/>
          <c:showSerName val="0"/>
          <c:showPercent val="0"/>
          <c:showBubbleSize val="0"/>
        </c:dLbls>
        <c:gapWidth val="150"/>
        <c:axId val="313408336"/>
        <c:axId val="3134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36.71</c:v>
                </c:pt>
              </c:numCache>
            </c:numRef>
          </c:val>
          <c:smooth val="0"/>
          <c:extLst>
            <c:ext xmlns:c16="http://schemas.microsoft.com/office/drawing/2014/chart" uri="{C3380CC4-5D6E-409C-BE32-E72D297353CC}">
              <c16:uniqueId val="{00000001-0EA3-4990-9329-9A6C4482879C}"/>
            </c:ext>
          </c:extLst>
        </c:ser>
        <c:dLbls>
          <c:showLegendKey val="0"/>
          <c:showVal val="0"/>
          <c:showCatName val="0"/>
          <c:showSerName val="0"/>
          <c:showPercent val="0"/>
          <c:showBubbleSize val="0"/>
        </c:dLbls>
        <c:marker val="1"/>
        <c:smooth val="0"/>
        <c:axId val="313408336"/>
        <c:axId val="313409120"/>
      </c:lineChart>
      <c:dateAx>
        <c:axId val="313408336"/>
        <c:scaling>
          <c:orientation val="minMax"/>
        </c:scaling>
        <c:delete val="1"/>
        <c:axPos val="b"/>
        <c:numFmt formatCode="&quot;H&quot;yy" sourceLinked="1"/>
        <c:majorTickMark val="none"/>
        <c:minorTickMark val="none"/>
        <c:tickLblPos val="none"/>
        <c:crossAx val="313409120"/>
        <c:crosses val="autoZero"/>
        <c:auto val="1"/>
        <c:lblOffset val="100"/>
        <c:baseTimeUnit val="years"/>
      </c:dateAx>
      <c:valAx>
        <c:axId val="3134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0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65.16</c:v>
                </c:pt>
              </c:numCache>
            </c:numRef>
          </c:val>
          <c:extLst>
            <c:ext xmlns:c16="http://schemas.microsoft.com/office/drawing/2014/chart" uri="{C3380CC4-5D6E-409C-BE32-E72D297353CC}">
              <c16:uniqueId val="{00000000-2C91-4700-B843-66B7211F4BA8}"/>
            </c:ext>
          </c:extLst>
        </c:ser>
        <c:dLbls>
          <c:showLegendKey val="0"/>
          <c:showVal val="0"/>
          <c:showCatName val="0"/>
          <c:showSerName val="0"/>
          <c:showPercent val="0"/>
          <c:showBubbleSize val="0"/>
        </c:dLbls>
        <c:gapWidth val="150"/>
        <c:axId val="123507480"/>
        <c:axId val="123505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70.05</c:v>
                </c:pt>
              </c:numCache>
            </c:numRef>
          </c:val>
          <c:smooth val="0"/>
          <c:extLst>
            <c:ext xmlns:c16="http://schemas.microsoft.com/office/drawing/2014/chart" uri="{C3380CC4-5D6E-409C-BE32-E72D297353CC}">
              <c16:uniqueId val="{00000001-2C91-4700-B843-66B7211F4BA8}"/>
            </c:ext>
          </c:extLst>
        </c:ser>
        <c:dLbls>
          <c:showLegendKey val="0"/>
          <c:showVal val="0"/>
          <c:showCatName val="0"/>
          <c:showSerName val="0"/>
          <c:showPercent val="0"/>
          <c:showBubbleSize val="0"/>
        </c:dLbls>
        <c:marker val="1"/>
        <c:smooth val="0"/>
        <c:axId val="123507480"/>
        <c:axId val="123505912"/>
      </c:lineChart>
      <c:dateAx>
        <c:axId val="123507480"/>
        <c:scaling>
          <c:orientation val="minMax"/>
        </c:scaling>
        <c:delete val="1"/>
        <c:axPos val="b"/>
        <c:numFmt formatCode="&quot;H&quot;yy" sourceLinked="1"/>
        <c:majorTickMark val="none"/>
        <c:minorTickMark val="none"/>
        <c:tickLblPos val="none"/>
        <c:crossAx val="123505912"/>
        <c:crosses val="autoZero"/>
        <c:auto val="1"/>
        <c:lblOffset val="100"/>
        <c:baseTimeUnit val="years"/>
      </c:dateAx>
      <c:valAx>
        <c:axId val="12350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0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99.46</c:v>
                </c:pt>
              </c:numCache>
            </c:numRef>
          </c:val>
          <c:extLst>
            <c:ext xmlns:c16="http://schemas.microsoft.com/office/drawing/2014/chart" uri="{C3380CC4-5D6E-409C-BE32-E72D297353CC}">
              <c16:uniqueId val="{00000000-03FB-49B3-8B98-4326B4554620}"/>
            </c:ext>
          </c:extLst>
        </c:ser>
        <c:dLbls>
          <c:showLegendKey val="0"/>
          <c:showVal val="0"/>
          <c:showCatName val="0"/>
          <c:showSerName val="0"/>
          <c:showPercent val="0"/>
          <c:showBubbleSize val="0"/>
        </c:dLbls>
        <c:gapWidth val="150"/>
        <c:axId val="123506696"/>
        <c:axId val="12351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100.3</c:v>
                </c:pt>
              </c:numCache>
            </c:numRef>
          </c:val>
          <c:smooth val="0"/>
          <c:extLst>
            <c:ext xmlns:c16="http://schemas.microsoft.com/office/drawing/2014/chart" uri="{C3380CC4-5D6E-409C-BE32-E72D297353CC}">
              <c16:uniqueId val="{00000001-03FB-49B3-8B98-4326B4554620}"/>
            </c:ext>
          </c:extLst>
        </c:ser>
        <c:dLbls>
          <c:showLegendKey val="0"/>
          <c:showVal val="0"/>
          <c:showCatName val="0"/>
          <c:showSerName val="0"/>
          <c:showPercent val="0"/>
          <c:showBubbleSize val="0"/>
        </c:dLbls>
        <c:marker val="1"/>
        <c:smooth val="0"/>
        <c:axId val="123506696"/>
        <c:axId val="123511792"/>
      </c:lineChart>
      <c:dateAx>
        <c:axId val="123506696"/>
        <c:scaling>
          <c:orientation val="minMax"/>
        </c:scaling>
        <c:delete val="1"/>
        <c:axPos val="b"/>
        <c:numFmt formatCode="&quot;H&quot;yy" sourceLinked="1"/>
        <c:majorTickMark val="none"/>
        <c:minorTickMark val="none"/>
        <c:tickLblPos val="none"/>
        <c:crossAx val="123511792"/>
        <c:crosses val="autoZero"/>
        <c:auto val="1"/>
        <c:lblOffset val="100"/>
        <c:baseTimeUnit val="years"/>
      </c:dateAx>
      <c:valAx>
        <c:axId val="12351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0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3.24</c:v>
                </c:pt>
              </c:numCache>
            </c:numRef>
          </c:val>
          <c:extLst>
            <c:ext xmlns:c16="http://schemas.microsoft.com/office/drawing/2014/chart" uri="{C3380CC4-5D6E-409C-BE32-E72D297353CC}">
              <c16:uniqueId val="{00000000-4467-40CB-9A31-D497B14E27AC}"/>
            </c:ext>
          </c:extLst>
        </c:ser>
        <c:dLbls>
          <c:showLegendKey val="0"/>
          <c:showVal val="0"/>
          <c:showCatName val="0"/>
          <c:showSerName val="0"/>
          <c:showPercent val="0"/>
          <c:showBubbleSize val="0"/>
        </c:dLbls>
        <c:gapWidth val="150"/>
        <c:axId val="123507088"/>
        <c:axId val="1235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15.82</c:v>
                </c:pt>
              </c:numCache>
            </c:numRef>
          </c:val>
          <c:smooth val="0"/>
          <c:extLst>
            <c:ext xmlns:c16="http://schemas.microsoft.com/office/drawing/2014/chart" uri="{C3380CC4-5D6E-409C-BE32-E72D297353CC}">
              <c16:uniqueId val="{00000001-4467-40CB-9A31-D497B14E27AC}"/>
            </c:ext>
          </c:extLst>
        </c:ser>
        <c:dLbls>
          <c:showLegendKey val="0"/>
          <c:showVal val="0"/>
          <c:showCatName val="0"/>
          <c:showSerName val="0"/>
          <c:showPercent val="0"/>
          <c:showBubbleSize val="0"/>
        </c:dLbls>
        <c:marker val="1"/>
        <c:smooth val="0"/>
        <c:axId val="123507088"/>
        <c:axId val="123509440"/>
      </c:lineChart>
      <c:dateAx>
        <c:axId val="123507088"/>
        <c:scaling>
          <c:orientation val="minMax"/>
        </c:scaling>
        <c:delete val="1"/>
        <c:axPos val="b"/>
        <c:numFmt formatCode="&quot;H&quot;yy" sourceLinked="1"/>
        <c:majorTickMark val="none"/>
        <c:minorTickMark val="none"/>
        <c:tickLblPos val="none"/>
        <c:crossAx val="123509440"/>
        <c:crosses val="autoZero"/>
        <c:auto val="1"/>
        <c:lblOffset val="100"/>
        <c:baseTimeUnit val="years"/>
      </c:dateAx>
      <c:valAx>
        <c:axId val="1235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0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BB1-40A6-8EC1-E6EA3FBC224D}"/>
            </c:ext>
          </c:extLst>
        </c:ser>
        <c:dLbls>
          <c:showLegendKey val="0"/>
          <c:showVal val="0"/>
          <c:showCatName val="0"/>
          <c:showSerName val="0"/>
          <c:showPercent val="0"/>
          <c:showBubbleSize val="0"/>
        </c:dLbls>
        <c:gapWidth val="150"/>
        <c:axId val="123512184"/>
        <c:axId val="12351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BB1-40A6-8EC1-E6EA3FBC224D}"/>
            </c:ext>
          </c:extLst>
        </c:ser>
        <c:dLbls>
          <c:showLegendKey val="0"/>
          <c:showVal val="0"/>
          <c:showCatName val="0"/>
          <c:showSerName val="0"/>
          <c:showPercent val="0"/>
          <c:showBubbleSize val="0"/>
        </c:dLbls>
        <c:marker val="1"/>
        <c:smooth val="0"/>
        <c:axId val="123512184"/>
        <c:axId val="123510224"/>
      </c:lineChart>
      <c:dateAx>
        <c:axId val="123512184"/>
        <c:scaling>
          <c:orientation val="minMax"/>
        </c:scaling>
        <c:delete val="1"/>
        <c:axPos val="b"/>
        <c:numFmt formatCode="&quot;H&quot;yy" sourceLinked="1"/>
        <c:majorTickMark val="none"/>
        <c:minorTickMark val="none"/>
        <c:tickLblPos val="none"/>
        <c:crossAx val="123510224"/>
        <c:crosses val="autoZero"/>
        <c:auto val="1"/>
        <c:lblOffset val="100"/>
        <c:baseTimeUnit val="years"/>
      </c:dateAx>
      <c:valAx>
        <c:axId val="12351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1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9.01</c:v>
                </c:pt>
              </c:numCache>
            </c:numRef>
          </c:val>
          <c:extLst>
            <c:ext xmlns:c16="http://schemas.microsoft.com/office/drawing/2014/chart" uri="{C3380CC4-5D6E-409C-BE32-E72D297353CC}">
              <c16:uniqueId val="{00000000-ECFE-4B97-ADDB-8CAE2DEFD09D}"/>
            </c:ext>
          </c:extLst>
        </c:ser>
        <c:dLbls>
          <c:showLegendKey val="0"/>
          <c:showVal val="0"/>
          <c:showCatName val="0"/>
          <c:showSerName val="0"/>
          <c:showPercent val="0"/>
          <c:showBubbleSize val="0"/>
        </c:dLbls>
        <c:gapWidth val="150"/>
        <c:axId val="123507872"/>
        <c:axId val="12350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254.91</c:v>
                </c:pt>
              </c:numCache>
            </c:numRef>
          </c:val>
          <c:smooth val="0"/>
          <c:extLst>
            <c:ext xmlns:c16="http://schemas.microsoft.com/office/drawing/2014/chart" uri="{C3380CC4-5D6E-409C-BE32-E72D297353CC}">
              <c16:uniqueId val="{00000001-ECFE-4B97-ADDB-8CAE2DEFD09D}"/>
            </c:ext>
          </c:extLst>
        </c:ser>
        <c:dLbls>
          <c:showLegendKey val="0"/>
          <c:showVal val="0"/>
          <c:showCatName val="0"/>
          <c:showSerName val="0"/>
          <c:showPercent val="0"/>
          <c:showBubbleSize val="0"/>
        </c:dLbls>
        <c:marker val="1"/>
        <c:smooth val="0"/>
        <c:axId val="123507872"/>
        <c:axId val="123508264"/>
      </c:lineChart>
      <c:dateAx>
        <c:axId val="123507872"/>
        <c:scaling>
          <c:orientation val="minMax"/>
        </c:scaling>
        <c:delete val="1"/>
        <c:axPos val="b"/>
        <c:numFmt formatCode="&quot;H&quot;yy" sourceLinked="1"/>
        <c:majorTickMark val="none"/>
        <c:minorTickMark val="none"/>
        <c:tickLblPos val="none"/>
        <c:crossAx val="123508264"/>
        <c:crosses val="autoZero"/>
        <c:auto val="1"/>
        <c:lblOffset val="100"/>
        <c:baseTimeUnit val="years"/>
      </c:dateAx>
      <c:valAx>
        <c:axId val="12350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50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15.33</c:v>
                </c:pt>
              </c:numCache>
            </c:numRef>
          </c:val>
          <c:extLst>
            <c:ext xmlns:c16="http://schemas.microsoft.com/office/drawing/2014/chart" uri="{C3380CC4-5D6E-409C-BE32-E72D297353CC}">
              <c16:uniqueId val="{00000000-F31D-4462-AFA0-B591456A26B1}"/>
            </c:ext>
          </c:extLst>
        </c:ser>
        <c:dLbls>
          <c:showLegendKey val="0"/>
          <c:showVal val="0"/>
          <c:showCatName val="0"/>
          <c:showSerName val="0"/>
          <c:showPercent val="0"/>
          <c:showBubbleSize val="0"/>
        </c:dLbls>
        <c:gapWidth val="150"/>
        <c:axId val="313410688"/>
        <c:axId val="313411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64.17</c:v>
                </c:pt>
              </c:numCache>
            </c:numRef>
          </c:val>
          <c:smooth val="0"/>
          <c:extLst>
            <c:ext xmlns:c16="http://schemas.microsoft.com/office/drawing/2014/chart" uri="{C3380CC4-5D6E-409C-BE32-E72D297353CC}">
              <c16:uniqueId val="{00000001-F31D-4462-AFA0-B591456A26B1}"/>
            </c:ext>
          </c:extLst>
        </c:ser>
        <c:dLbls>
          <c:showLegendKey val="0"/>
          <c:showVal val="0"/>
          <c:showCatName val="0"/>
          <c:showSerName val="0"/>
          <c:showPercent val="0"/>
          <c:showBubbleSize val="0"/>
        </c:dLbls>
        <c:marker val="1"/>
        <c:smooth val="0"/>
        <c:axId val="313410688"/>
        <c:axId val="313411080"/>
      </c:lineChart>
      <c:dateAx>
        <c:axId val="313410688"/>
        <c:scaling>
          <c:orientation val="minMax"/>
        </c:scaling>
        <c:delete val="1"/>
        <c:axPos val="b"/>
        <c:numFmt formatCode="&quot;H&quot;yy" sourceLinked="1"/>
        <c:majorTickMark val="none"/>
        <c:minorTickMark val="none"/>
        <c:tickLblPos val="none"/>
        <c:crossAx val="313411080"/>
        <c:crosses val="autoZero"/>
        <c:auto val="1"/>
        <c:lblOffset val="100"/>
        <c:baseTimeUnit val="years"/>
      </c:dateAx>
      <c:valAx>
        <c:axId val="313411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2526.02</c:v>
                </c:pt>
              </c:numCache>
            </c:numRef>
          </c:val>
          <c:extLst>
            <c:ext xmlns:c16="http://schemas.microsoft.com/office/drawing/2014/chart" uri="{C3380CC4-5D6E-409C-BE32-E72D297353CC}">
              <c16:uniqueId val="{00000000-8E08-43C3-BAD9-2CB907CBE313}"/>
            </c:ext>
          </c:extLst>
        </c:ser>
        <c:dLbls>
          <c:showLegendKey val="0"/>
          <c:showVal val="0"/>
          <c:showCatName val="0"/>
          <c:showSerName val="0"/>
          <c:showPercent val="0"/>
          <c:showBubbleSize val="0"/>
        </c:dLbls>
        <c:gapWidth val="150"/>
        <c:axId val="313406376"/>
        <c:axId val="31340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1209.45</c:v>
                </c:pt>
              </c:numCache>
            </c:numRef>
          </c:val>
          <c:smooth val="0"/>
          <c:extLst>
            <c:ext xmlns:c16="http://schemas.microsoft.com/office/drawing/2014/chart" uri="{C3380CC4-5D6E-409C-BE32-E72D297353CC}">
              <c16:uniqueId val="{00000001-8E08-43C3-BAD9-2CB907CBE313}"/>
            </c:ext>
          </c:extLst>
        </c:ser>
        <c:dLbls>
          <c:showLegendKey val="0"/>
          <c:showVal val="0"/>
          <c:showCatName val="0"/>
          <c:showSerName val="0"/>
          <c:showPercent val="0"/>
          <c:showBubbleSize val="0"/>
        </c:dLbls>
        <c:marker val="1"/>
        <c:smooth val="0"/>
        <c:axId val="313406376"/>
        <c:axId val="313405200"/>
      </c:lineChart>
      <c:dateAx>
        <c:axId val="313406376"/>
        <c:scaling>
          <c:orientation val="minMax"/>
        </c:scaling>
        <c:delete val="1"/>
        <c:axPos val="b"/>
        <c:numFmt formatCode="&quot;H&quot;yy" sourceLinked="1"/>
        <c:majorTickMark val="none"/>
        <c:minorTickMark val="none"/>
        <c:tickLblPos val="none"/>
        <c:crossAx val="313405200"/>
        <c:crosses val="autoZero"/>
        <c:auto val="1"/>
        <c:lblOffset val="100"/>
        <c:baseTimeUnit val="years"/>
      </c:dateAx>
      <c:valAx>
        <c:axId val="31340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0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56.98</c:v>
                </c:pt>
              </c:numCache>
            </c:numRef>
          </c:val>
          <c:extLst>
            <c:ext xmlns:c16="http://schemas.microsoft.com/office/drawing/2014/chart" uri="{C3380CC4-5D6E-409C-BE32-E72D297353CC}">
              <c16:uniqueId val="{00000000-1E66-49A3-86F5-AB4BF545A652}"/>
            </c:ext>
          </c:extLst>
        </c:ser>
        <c:dLbls>
          <c:showLegendKey val="0"/>
          <c:showVal val="0"/>
          <c:showCatName val="0"/>
          <c:showSerName val="0"/>
          <c:showPercent val="0"/>
          <c:showBubbleSize val="0"/>
        </c:dLbls>
        <c:gapWidth val="150"/>
        <c:axId val="313408728"/>
        <c:axId val="31340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55.93</c:v>
                </c:pt>
              </c:numCache>
            </c:numRef>
          </c:val>
          <c:smooth val="0"/>
          <c:extLst>
            <c:ext xmlns:c16="http://schemas.microsoft.com/office/drawing/2014/chart" uri="{C3380CC4-5D6E-409C-BE32-E72D297353CC}">
              <c16:uniqueId val="{00000001-1E66-49A3-86F5-AB4BF545A652}"/>
            </c:ext>
          </c:extLst>
        </c:ser>
        <c:dLbls>
          <c:showLegendKey val="0"/>
          <c:showVal val="0"/>
          <c:showCatName val="0"/>
          <c:showSerName val="0"/>
          <c:showPercent val="0"/>
          <c:showBubbleSize val="0"/>
        </c:dLbls>
        <c:marker val="1"/>
        <c:smooth val="0"/>
        <c:axId val="313408728"/>
        <c:axId val="313404416"/>
      </c:lineChart>
      <c:dateAx>
        <c:axId val="313408728"/>
        <c:scaling>
          <c:orientation val="minMax"/>
        </c:scaling>
        <c:delete val="1"/>
        <c:axPos val="b"/>
        <c:numFmt formatCode="&quot;H&quot;yy" sourceLinked="1"/>
        <c:majorTickMark val="none"/>
        <c:minorTickMark val="none"/>
        <c:tickLblPos val="none"/>
        <c:crossAx val="313404416"/>
        <c:crosses val="autoZero"/>
        <c:auto val="1"/>
        <c:lblOffset val="100"/>
        <c:baseTimeUnit val="years"/>
      </c:dateAx>
      <c:valAx>
        <c:axId val="31340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0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216.58</c:v>
                </c:pt>
              </c:numCache>
            </c:numRef>
          </c:val>
          <c:extLst>
            <c:ext xmlns:c16="http://schemas.microsoft.com/office/drawing/2014/chart" uri="{C3380CC4-5D6E-409C-BE32-E72D297353CC}">
              <c16:uniqueId val="{00000000-9A8D-49CE-B82A-B722D357B510}"/>
            </c:ext>
          </c:extLst>
        </c:ser>
        <c:dLbls>
          <c:showLegendKey val="0"/>
          <c:showVal val="0"/>
          <c:showCatName val="0"/>
          <c:showSerName val="0"/>
          <c:showPercent val="0"/>
          <c:showBubbleSize val="0"/>
        </c:dLbls>
        <c:gapWidth val="150"/>
        <c:axId val="313406768"/>
        <c:axId val="313407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289.60000000000002</c:v>
                </c:pt>
              </c:numCache>
            </c:numRef>
          </c:val>
          <c:smooth val="0"/>
          <c:extLst>
            <c:ext xmlns:c16="http://schemas.microsoft.com/office/drawing/2014/chart" uri="{C3380CC4-5D6E-409C-BE32-E72D297353CC}">
              <c16:uniqueId val="{00000001-9A8D-49CE-B82A-B722D357B510}"/>
            </c:ext>
          </c:extLst>
        </c:ser>
        <c:dLbls>
          <c:showLegendKey val="0"/>
          <c:showVal val="0"/>
          <c:showCatName val="0"/>
          <c:showSerName val="0"/>
          <c:showPercent val="0"/>
          <c:showBubbleSize val="0"/>
        </c:dLbls>
        <c:marker val="1"/>
        <c:smooth val="0"/>
        <c:axId val="313406768"/>
        <c:axId val="313407160"/>
      </c:lineChart>
      <c:dateAx>
        <c:axId val="313406768"/>
        <c:scaling>
          <c:orientation val="minMax"/>
        </c:scaling>
        <c:delete val="1"/>
        <c:axPos val="b"/>
        <c:numFmt formatCode="&quot;H&quot;yy" sourceLinked="1"/>
        <c:majorTickMark val="none"/>
        <c:minorTickMark val="none"/>
        <c:tickLblPos val="none"/>
        <c:crossAx val="313407160"/>
        <c:crosses val="autoZero"/>
        <c:auto val="1"/>
        <c:lblOffset val="100"/>
        <c:baseTimeUnit val="years"/>
      </c:dateAx>
      <c:valAx>
        <c:axId val="31340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0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豊後高田市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22433</v>
      </c>
      <c r="AM8" s="51"/>
      <c r="AN8" s="51"/>
      <c r="AO8" s="51"/>
      <c r="AP8" s="51"/>
      <c r="AQ8" s="51"/>
      <c r="AR8" s="51"/>
      <c r="AS8" s="51"/>
      <c r="AT8" s="46">
        <f>データ!T6</f>
        <v>206.24</v>
      </c>
      <c r="AU8" s="46"/>
      <c r="AV8" s="46"/>
      <c r="AW8" s="46"/>
      <c r="AX8" s="46"/>
      <c r="AY8" s="46"/>
      <c r="AZ8" s="46"/>
      <c r="BA8" s="46"/>
      <c r="BB8" s="46">
        <f>データ!U6</f>
        <v>108.77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73.64</v>
      </c>
      <c r="J10" s="46"/>
      <c r="K10" s="46"/>
      <c r="L10" s="46"/>
      <c r="M10" s="46"/>
      <c r="N10" s="46"/>
      <c r="O10" s="46"/>
      <c r="P10" s="46">
        <f>データ!P6</f>
        <v>9.59</v>
      </c>
      <c r="Q10" s="46"/>
      <c r="R10" s="46"/>
      <c r="S10" s="46"/>
      <c r="T10" s="46"/>
      <c r="U10" s="46"/>
      <c r="V10" s="46"/>
      <c r="W10" s="46">
        <f>データ!Q6</f>
        <v>67.040000000000006</v>
      </c>
      <c r="X10" s="46"/>
      <c r="Y10" s="46"/>
      <c r="Z10" s="46"/>
      <c r="AA10" s="46"/>
      <c r="AB10" s="46"/>
      <c r="AC10" s="46"/>
      <c r="AD10" s="51">
        <f>データ!R6</f>
        <v>2940</v>
      </c>
      <c r="AE10" s="51"/>
      <c r="AF10" s="51"/>
      <c r="AG10" s="51"/>
      <c r="AH10" s="51"/>
      <c r="AI10" s="51"/>
      <c r="AJ10" s="51"/>
      <c r="AK10" s="2"/>
      <c r="AL10" s="51">
        <f>データ!V6</f>
        <v>2153</v>
      </c>
      <c r="AM10" s="51"/>
      <c r="AN10" s="51"/>
      <c r="AO10" s="51"/>
      <c r="AP10" s="51"/>
      <c r="AQ10" s="51"/>
      <c r="AR10" s="51"/>
      <c r="AS10" s="51"/>
      <c r="AT10" s="46">
        <f>データ!W6</f>
        <v>1.41</v>
      </c>
      <c r="AU10" s="46"/>
      <c r="AV10" s="46"/>
      <c r="AW10" s="46"/>
      <c r="AX10" s="46"/>
      <c r="AY10" s="46"/>
      <c r="AZ10" s="46"/>
      <c r="BA10" s="46"/>
      <c r="BB10" s="46">
        <f>データ!X6</f>
        <v>1526.95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L7bJwWHMb3hpdEX3ESNq9KevLb9XpWc8+vLd+cs+nciLcSaJ89Or0yhtKaulnChg5l1NU4jjA48TpOwHK6XNQ==" saltValue="2pV5N8WqQi3SpGO6LDLms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54</v>
      </c>
      <c r="B4" s="30"/>
      <c r="C4" s="30"/>
      <c r="D4" s="30"/>
      <c r="E4" s="30"/>
      <c r="F4" s="30"/>
      <c r="G4" s="30"/>
      <c r="H4" s="86"/>
      <c r="I4" s="87"/>
      <c r="J4" s="87"/>
      <c r="K4" s="87"/>
      <c r="L4" s="87"/>
      <c r="M4" s="87"/>
      <c r="N4" s="87"/>
      <c r="O4" s="87"/>
      <c r="P4" s="87"/>
      <c r="Q4" s="87"/>
      <c r="R4" s="87"/>
      <c r="S4" s="87"/>
      <c r="T4" s="87"/>
      <c r="U4" s="87"/>
      <c r="V4" s="87"/>
      <c r="W4" s="87"/>
      <c r="X4" s="88"/>
      <c r="Y4" s="82" t="s">
        <v>55</v>
      </c>
      <c r="Z4" s="82"/>
      <c r="AA4" s="82"/>
      <c r="AB4" s="82"/>
      <c r="AC4" s="82"/>
      <c r="AD4" s="82"/>
      <c r="AE4" s="82"/>
      <c r="AF4" s="82"/>
      <c r="AG4" s="82"/>
      <c r="AH4" s="82"/>
      <c r="AI4" s="82"/>
      <c r="AJ4" s="82" t="s">
        <v>56</v>
      </c>
      <c r="AK4" s="82"/>
      <c r="AL4" s="82"/>
      <c r="AM4" s="82"/>
      <c r="AN4" s="82"/>
      <c r="AO4" s="82"/>
      <c r="AP4" s="82"/>
      <c r="AQ4" s="82"/>
      <c r="AR4" s="82"/>
      <c r="AS4" s="82"/>
      <c r="AT4" s="82"/>
      <c r="AU4" s="82" t="s">
        <v>57</v>
      </c>
      <c r="AV4" s="82"/>
      <c r="AW4" s="82"/>
      <c r="AX4" s="82"/>
      <c r="AY4" s="82"/>
      <c r="AZ4" s="82"/>
      <c r="BA4" s="82"/>
      <c r="BB4" s="82"/>
      <c r="BC4" s="82"/>
      <c r="BD4" s="82"/>
      <c r="BE4" s="82"/>
      <c r="BF4" s="82" t="s">
        <v>58</v>
      </c>
      <c r="BG4" s="82"/>
      <c r="BH4" s="82"/>
      <c r="BI4" s="82"/>
      <c r="BJ4" s="82"/>
      <c r="BK4" s="82"/>
      <c r="BL4" s="82"/>
      <c r="BM4" s="82"/>
      <c r="BN4" s="82"/>
      <c r="BO4" s="82"/>
      <c r="BP4" s="82"/>
      <c r="BQ4" s="82" t="s">
        <v>59</v>
      </c>
      <c r="BR4" s="82"/>
      <c r="BS4" s="82"/>
      <c r="BT4" s="82"/>
      <c r="BU4" s="82"/>
      <c r="BV4" s="82"/>
      <c r="BW4" s="82"/>
      <c r="BX4" s="82"/>
      <c r="BY4" s="82"/>
      <c r="BZ4" s="82"/>
      <c r="CA4" s="82"/>
      <c r="CB4" s="82" t="s">
        <v>60</v>
      </c>
      <c r="CC4" s="82"/>
      <c r="CD4" s="82"/>
      <c r="CE4" s="82"/>
      <c r="CF4" s="82"/>
      <c r="CG4" s="82"/>
      <c r="CH4" s="82"/>
      <c r="CI4" s="82"/>
      <c r="CJ4" s="82"/>
      <c r="CK4" s="82"/>
      <c r="CL4" s="82"/>
      <c r="CM4" s="82" t="s">
        <v>61</v>
      </c>
      <c r="CN4" s="82"/>
      <c r="CO4" s="82"/>
      <c r="CP4" s="82"/>
      <c r="CQ4" s="82"/>
      <c r="CR4" s="82"/>
      <c r="CS4" s="82"/>
      <c r="CT4" s="82"/>
      <c r="CU4" s="82"/>
      <c r="CV4" s="82"/>
      <c r="CW4" s="82"/>
      <c r="CX4" s="82" t="s">
        <v>62</v>
      </c>
      <c r="CY4" s="82"/>
      <c r="CZ4" s="82"/>
      <c r="DA4" s="82"/>
      <c r="DB4" s="82"/>
      <c r="DC4" s="82"/>
      <c r="DD4" s="82"/>
      <c r="DE4" s="82"/>
      <c r="DF4" s="82"/>
      <c r="DG4" s="82"/>
      <c r="DH4" s="82"/>
      <c r="DI4" s="82" t="s">
        <v>63</v>
      </c>
      <c r="DJ4" s="82"/>
      <c r="DK4" s="82"/>
      <c r="DL4" s="82"/>
      <c r="DM4" s="82"/>
      <c r="DN4" s="82"/>
      <c r="DO4" s="82"/>
      <c r="DP4" s="82"/>
      <c r="DQ4" s="82"/>
      <c r="DR4" s="82"/>
      <c r="DS4" s="82"/>
      <c r="DT4" s="82" t="s">
        <v>64</v>
      </c>
      <c r="DU4" s="82"/>
      <c r="DV4" s="82"/>
      <c r="DW4" s="82"/>
      <c r="DX4" s="82"/>
      <c r="DY4" s="82"/>
      <c r="DZ4" s="82"/>
      <c r="EA4" s="82"/>
      <c r="EB4" s="82"/>
      <c r="EC4" s="82"/>
      <c r="ED4" s="82"/>
      <c r="EE4" s="82" t="s">
        <v>65</v>
      </c>
      <c r="EF4" s="82"/>
      <c r="EG4" s="82"/>
      <c r="EH4" s="82"/>
      <c r="EI4" s="82"/>
      <c r="EJ4" s="82"/>
      <c r="EK4" s="82"/>
      <c r="EL4" s="82"/>
      <c r="EM4" s="82"/>
      <c r="EN4" s="82"/>
      <c r="EO4" s="82"/>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442097</v>
      </c>
      <c r="D6" s="33">
        <f t="shared" si="3"/>
        <v>46</v>
      </c>
      <c r="E6" s="33">
        <f t="shared" si="3"/>
        <v>17</v>
      </c>
      <c r="F6" s="33">
        <f t="shared" si="3"/>
        <v>4</v>
      </c>
      <c r="G6" s="33">
        <f t="shared" si="3"/>
        <v>0</v>
      </c>
      <c r="H6" s="33" t="str">
        <f t="shared" si="3"/>
        <v>大分県　豊後高田市</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73.64</v>
      </c>
      <c r="P6" s="34">
        <f t="shared" si="3"/>
        <v>9.59</v>
      </c>
      <c r="Q6" s="34">
        <f t="shared" si="3"/>
        <v>67.040000000000006</v>
      </c>
      <c r="R6" s="34">
        <f t="shared" si="3"/>
        <v>2940</v>
      </c>
      <c r="S6" s="34">
        <f t="shared" si="3"/>
        <v>22433</v>
      </c>
      <c r="T6" s="34">
        <f t="shared" si="3"/>
        <v>206.24</v>
      </c>
      <c r="U6" s="34">
        <f t="shared" si="3"/>
        <v>108.77</v>
      </c>
      <c r="V6" s="34">
        <f t="shared" si="3"/>
        <v>2153</v>
      </c>
      <c r="W6" s="34">
        <f t="shared" si="3"/>
        <v>1.41</v>
      </c>
      <c r="X6" s="34">
        <f t="shared" si="3"/>
        <v>1526.95</v>
      </c>
      <c r="Y6" s="35" t="str">
        <f>IF(Y7="",NA(),Y7)</f>
        <v>-</v>
      </c>
      <c r="Z6" s="35" t="str">
        <f t="shared" ref="Z6:AH6" si="4">IF(Z7="",NA(),Z7)</f>
        <v>-</v>
      </c>
      <c r="AA6" s="35" t="str">
        <f t="shared" si="4"/>
        <v>-</v>
      </c>
      <c r="AB6" s="35" t="str">
        <f t="shared" si="4"/>
        <v>-</v>
      </c>
      <c r="AC6" s="35">
        <f t="shared" si="4"/>
        <v>99.46</v>
      </c>
      <c r="AD6" s="35" t="str">
        <f t="shared" si="4"/>
        <v>-</v>
      </c>
      <c r="AE6" s="35" t="str">
        <f t="shared" si="4"/>
        <v>-</v>
      </c>
      <c r="AF6" s="35" t="str">
        <f t="shared" si="4"/>
        <v>-</v>
      </c>
      <c r="AG6" s="35" t="str">
        <f t="shared" si="4"/>
        <v>-</v>
      </c>
      <c r="AH6" s="35">
        <f t="shared" si="4"/>
        <v>100.3</v>
      </c>
      <c r="AI6" s="34" t="str">
        <f>IF(AI7="","",IF(AI7="-","【-】","【"&amp;SUBSTITUTE(TEXT(AI7,"#,##0.00"),"-","△")&amp;"】"))</f>
        <v>【104.83】</v>
      </c>
      <c r="AJ6" s="35" t="str">
        <f>IF(AJ7="",NA(),AJ7)</f>
        <v>-</v>
      </c>
      <c r="AK6" s="35" t="str">
        <f t="shared" ref="AK6:AS6" si="5">IF(AK7="",NA(),AK7)</f>
        <v>-</v>
      </c>
      <c r="AL6" s="35" t="str">
        <f t="shared" si="5"/>
        <v>-</v>
      </c>
      <c r="AM6" s="35" t="str">
        <f t="shared" si="5"/>
        <v>-</v>
      </c>
      <c r="AN6" s="35">
        <f t="shared" si="5"/>
        <v>9.01</v>
      </c>
      <c r="AO6" s="35" t="str">
        <f t="shared" si="5"/>
        <v>-</v>
      </c>
      <c r="AP6" s="35" t="str">
        <f t="shared" si="5"/>
        <v>-</v>
      </c>
      <c r="AQ6" s="35" t="str">
        <f t="shared" si="5"/>
        <v>-</v>
      </c>
      <c r="AR6" s="35" t="str">
        <f t="shared" si="5"/>
        <v>-</v>
      </c>
      <c r="AS6" s="35">
        <f t="shared" si="5"/>
        <v>254.91</v>
      </c>
      <c r="AT6" s="34" t="str">
        <f>IF(AT7="","",IF(AT7="-","【-】","【"&amp;SUBSTITUTE(TEXT(AT7,"#,##0.00"),"-","△")&amp;"】"))</f>
        <v>【61.55】</v>
      </c>
      <c r="AU6" s="35" t="str">
        <f>IF(AU7="",NA(),AU7)</f>
        <v>-</v>
      </c>
      <c r="AV6" s="35" t="str">
        <f t="shared" ref="AV6:BD6" si="6">IF(AV7="",NA(),AV7)</f>
        <v>-</v>
      </c>
      <c r="AW6" s="35" t="str">
        <f t="shared" si="6"/>
        <v>-</v>
      </c>
      <c r="AX6" s="35" t="str">
        <f t="shared" si="6"/>
        <v>-</v>
      </c>
      <c r="AY6" s="35">
        <f t="shared" si="6"/>
        <v>15.33</v>
      </c>
      <c r="AZ6" s="35" t="str">
        <f t="shared" si="6"/>
        <v>-</v>
      </c>
      <c r="BA6" s="35" t="str">
        <f t="shared" si="6"/>
        <v>-</v>
      </c>
      <c r="BB6" s="35" t="str">
        <f t="shared" si="6"/>
        <v>-</v>
      </c>
      <c r="BC6" s="35" t="str">
        <f t="shared" si="6"/>
        <v>-</v>
      </c>
      <c r="BD6" s="35">
        <f t="shared" si="6"/>
        <v>64.17</v>
      </c>
      <c r="BE6" s="34" t="str">
        <f>IF(BE7="","",IF(BE7="-","【-】","【"&amp;SUBSTITUTE(TEXT(BE7,"#,##0.00"),"-","△")&amp;"】"))</f>
        <v>【45.34】</v>
      </c>
      <c r="BF6" s="35" t="str">
        <f>IF(BF7="",NA(),BF7)</f>
        <v>-</v>
      </c>
      <c r="BG6" s="35" t="str">
        <f t="shared" ref="BG6:BO6" si="7">IF(BG7="",NA(),BG7)</f>
        <v>-</v>
      </c>
      <c r="BH6" s="35" t="str">
        <f t="shared" si="7"/>
        <v>-</v>
      </c>
      <c r="BI6" s="35" t="str">
        <f t="shared" si="7"/>
        <v>-</v>
      </c>
      <c r="BJ6" s="35">
        <f t="shared" si="7"/>
        <v>2526.02</v>
      </c>
      <c r="BK6" s="35" t="str">
        <f t="shared" si="7"/>
        <v>-</v>
      </c>
      <c r="BL6" s="35" t="str">
        <f t="shared" si="7"/>
        <v>-</v>
      </c>
      <c r="BM6" s="35" t="str">
        <f t="shared" si="7"/>
        <v>-</v>
      </c>
      <c r="BN6" s="35" t="str">
        <f t="shared" si="7"/>
        <v>-</v>
      </c>
      <c r="BO6" s="35">
        <f t="shared" si="7"/>
        <v>1209.45</v>
      </c>
      <c r="BP6" s="34" t="str">
        <f>IF(BP7="","",IF(BP7="-","【-】","【"&amp;SUBSTITUTE(TEXT(BP7,"#,##0.00"),"-","△")&amp;"】"))</f>
        <v>【1,260.21】</v>
      </c>
      <c r="BQ6" s="35" t="str">
        <f>IF(BQ7="",NA(),BQ7)</f>
        <v>-</v>
      </c>
      <c r="BR6" s="35" t="str">
        <f t="shared" ref="BR6:BZ6" si="8">IF(BR7="",NA(),BR7)</f>
        <v>-</v>
      </c>
      <c r="BS6" s="35" t="str">
        <f t="shared" si="8"/>
        <v>-</v>
      </c>
      <c r="BT6" s="35" t="str">
        <f t="shared" si="8"/>
        <v>-</v>
      </c>
      <c r="BU6" s="35">
        <f t="shared" si="8"/>
        <v>56.98</v>
      </c>
      <c r="BV6" s="35" t="str">
        <f t="shared" si="8"/>
        <v>-</v>
      </c>
      <c r="BW6" s="35" t="str">
        <f t="shared" si="8"/>
        <v>-</v>
      </c>
      <c r="BX6" s="35" t="str">
        <f t="shared" si="8"/>
        <v>-</v>
      </c>
      <c r="BY6" s="35" t="str">
        <f t="shared" si="8"/>
        <v>-</v>
      </c>
      <c r="BZ6" s="35">
        <f t="shared" si="8"/>
        <v>55.93</v>
      </c>
      <c r="CA6" s="34" t="str">
        <f>IF(CA7="","",IF(CA7="-","【-】","【"&amp;SUBSTITUTE(TEXT(CA7,"#,##0.00"),"-","△")&amp;"】"))</f>
        <v>【75.29】</v>
      </c>
      <c r="CB6" s="35" t="str">
        <f>IF(CB7="",NA(),CB7)</f>
        <v>-</v>
      </c>
      <c r="CC6" s="35" t="str">
        <f t="shared" ref="CC6:CK6" si="9">IF(CC7="",NA(),CC7)</f>
        <v>-</v>
      </c>
      <c r="CD6" s="35" t="str">
        <f t="shared" si="9"/>
        <v>-</v>
      </c>
      <c r="CE6" s="35" t="str">
        <f t="shared" si="9"/>
        <v>-</v>
      </c>
      <c r="CF6" s="35">
        <f t="shared" si="9"/>
        <v>216.58</v>
      </c>
      <c r="CG6" s="35" t="str">
        <f t="shared" si="9"/>
        <v>-</v>
      </c>
      <c r="CH6" s="35" t="str">
        <f t="shared" si="9"/>
        <v>-</v>
      </c>
      <c r="CI6" s="35" t="str">
        <f t="shared" si="9"/>
        <v>-</v>
      </c>
      <c r="CJ6" s="35" t="str">
        <f t="shared" si="9"/>
        <v>-</v>
      </c>
      <c r="CK6" s="35">
        <f t="shared" si="9"/>
        <v>289.60000000000002</v>
      </c>
      <c r="CL6" s="34" t="str">
        <f>IF(CL7="","",IF(CL7="-","【-】","【"&amp;SUBSTITUTE(TEXT(CL7,"#,##0.00"),"-","△")&amp;"】"))</f>
        <v>【215.41】</v>
      </c>
      <c r="CM6" s="35" t="str">
        <f>IF(CM7="",NA(),CM7)</f>
        <v>-</v>
      </c>
      <c r="CN6" s="35" t="str">
        <f t="shared" ref="CN6:CV6" si="10">IF(CN7="",NA(),CN7)</f>
        <v>-</v>
      </c>
      <c r="CO6" s="35" t="str">
        <f t="shared" si="10"/>
        <v>-</v>
      </c>
      <c r="CP6" s="35" t="str">
        <f t="shared" si="10"/>
        <v>-</v>
      </c>
      <c r="CQ6" s="35">
        <f t="shared" si="10"/>
        <v>60.92</v>
      </c>
      <c r="CR6" s="35" t="str">
        <f t="shared" si="10"/>
        <v>-</v>
      </c>
      <c r="CS6" s="35" t="str">
        <f t="shared" si="10"/>
        <v>-</v>
      </c>
      <c r="CT6" s="35" t="str">
        <f t="shared" si="10"/>
        <v>-</v>
      </c>
      <c r="CU6" s="35" t="str">
        <f t="shared" si="10"/>
        <v>-</v>
      </c>
      <c r="CV6" s="35">
        <f t="shared" si="10"/>
        <v>36.71</v>
      </c>
      <c r="CW6" s="34" t="str">
        <f>IF(CW7="","",IF(CW7="-","【-】","【"&amp;SUBSTITUTE(TEXT(CW7,"#,##0.00"),"-","△")&amp;"】"))</f>
        <v>【42.90】</v>
      </c>
      <c r="CX6" s="35" t="str">
        <f>IF(CX7="",NA(),CX7)</f>
        <v>-</v>
      </c>
      <c r="CY6" s="35" t="str">
        <f t="shared" ref="CY6:DG6" si="11">IF(CY7="",NA(),CY7)</f>
        <v>-</v>
      </c>
      <c r="CZ6" s="35" t="str">
        <f t="shared" si="11"/>
        <v>-</v>
      </c>
      <c r="DA6" s="35" t="str">
        <f t="shared" si="11"/>
        <v>-</v>
      </c>
      <c r="DB6" s="35">
        <f t="shared" si="11"/>
        <v>65.16</v>
      </c>
      <c r="DC6" s="35" t="str">
        <f t="shared" si="11"/>
        <v>-</v>
      </c>
      <c r="DD6" s="35" t="str">
        <f t="shared" si="11"/>
        <v>-</v>
      </c>
      <c r="DE6" s="35" t="str">
        <f t="shared" si="11"/>
        <v>-</v>
      </c>
      <c r="DF6" s="35" t="str">
        <f t="shared" si="11"/>
        <v>-</v>
      </c>
      <c r="DG6" s="35">
        <f t="shared" si="11"/>
        <v>70.05</v>
      </c>
      <c r="DH6" s="34" t="str">
        <f>IF(DH7="","",IF(DH7="-","【-】","【"&amp;SUBSTITUTE(TEXT(DH7,"#,##0.00"),"-","△")&amp;"】"))</f>
        <v>【84.75】</v>
      </c>
      <c r="DI6" s="35" t="str">
        <f>IF(DI7="",NA(),DI7)</f>
        <v>-</v>
      </c>
      <c r="DJ6" s="35" t="str">
        <f t="shared" ref="DJ6:DR6" si="12">IF(DJ7="",NA(),DJ7)</f>
        <v>-</v>
      </c>
      <c r="DK6" s="35" t="str">
        <f t="shared" si="12"/>
        <v>-</v>
      </c>
      <c r="DL6" s="35" t="str">
        <f t="shared" si="12"/>
        <v>-</v>
      </c>
      <c r="DM6" s="35">
        <f t="shared" si="12"/>
        <v>3.24</v>
      </c>
      <c r="DN6" s="35" t="str">
        <f t="shared" si="12"/>
        <v>-</v>
      </c>
      <c r="DO6" s="35" t="str">
        <f t="shared" si="12"/>
        <v>-</v>
      </c>
      <c r="DP6" s="35" t="str">
        <f t="shared" si="12"/>
        <v>-</v>
      </c>
      <c r="DQ6" s="35" t="str">
        <f t="shared" si="12"/>
        <v>-</v>
      </c>
      <c r="DR6" s="35">
        <f t="shared" si="12"/>
        <v>15.82</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【0.30】</v>
      </c>
    </row>
    <row r="7" spans="1:148" s="36" customFormat="1" x14ac:dyDescent="0.15">
      <c r="A7" s="28"/>
      <c r="B7" s="37">
        <v>2020</v>
      </c>
      <c r="C7" s="37">
        <v>442097</v>
      </c>
      <c r="D7" s="37">
        <v>46</v>
      </c>
      <c r="E7" s="37">
        <v>17</v>
      </c>
      <c r="F7" s="37">
        <v>4</v>
      </c>
      <c r="G7" s="37">
        <v>0</v>
      </c>
      <c r="H7" s="37" t="s">
        <v>95</v>
      </c>
      <c r="I7" s="37" t="s">
        <v>96</v>
      </c>
      <c r="J7" s="37" t="s">
        <v>97</v>
      </c>
      <c r="K7" s="37" t="s">
        <v>98</v>
      </c>
      <c r="L7" s="37" t="s">
        <v>99</v>
      </c>
      <c r="M7" s="37" t="s">
        <v>100</v>
      </c>
      <c r="N7" s="38" t="s">
        <v>101</v>
      </c>
      <c r="O7" s="38">
        <v>73.64</v>
      </c>
      <c r="P7" s="38">
        <v>9.59</v>
      </c>
      <c r="Q7" s="38">
        <v>67.040000000000006</v>
      </c>
      <c r="R7" s="38">
        <v>2940</v>
      </c>
      <c r="S7" s="38">
        <v>22433</v>
      </c>
      <c r="T7" s="38">
        <v>206.24</v>
      </c>
      <c r="U7" s="38">
        <v>108.77</v>
      </c>
      <c r="V7" s="38">
        <v>2153</v>
      </c>
      <c r="W7" s="38">
        <v>1.41</v>
      </c>
      <c r="X7" s="38">
        <v>1526.95</v>
      </c>
      <c r="Y7" s="38" t="s">
        <v>101</v>
      </c>
      <c r="Z7" s="38" t="s">
        <v>101</v>
      </c>
      <c r="AA7" s="38" t="s">
        <v>101</v>
      </c>
      <c r="AB7" s="38" t="s">
        <v>101</v>
      </c>
      <c r="AC7" s="38">
        <v>99.46</v>
      </c>
      <c r="AD7" s="38" t="s">
        <v>101</v>
      </c>
      <c r="AE7" s="38" t="s">
        <v>101</v>
      </c>
      <c r="AF7" s="38" t="s">
        <v>101</v>
      </c>
      <c r="AG7" s="38" t="s">
        <v>101</v>
      </c>
      <c r="AH7" s="38">
        <v>100.3</v>
      </c>
      <c r="AI7" s="38">
        <v>104.83</v>
      </c>
      <c r="AJ7" s="38" t="s">
        <v>101</v>
      </c>
      <c r="AK7" s="38" t="s">
        <v>101</v>
      </c>
      <c r="AL7" s="38" t="s">
        <v>101</v>
      </c>
      <c r="AM7" s="38" t="s">
        <v>101</v>
      </c>
      <c r="AN7" s="38">
        <v>9.01</v>
      </c>
      <c r="AO7" s="38" t="s">
        <v>101</v>
      </c>
      <c r="AP7" s="38" t="s">
        <v>101</v>
      </c>
      <c r="AQ7" s="38" t="s">
        <v>101</v>
      </c>
      <c r="AR7" s="38" t="s">
        <v>101</v>
      </c>
      <c r="AS7" s="38">
        <v>254.91</v>
      </c>
      <c r="AT7" s="38">
        <v>61.55</v>
      </c>
      <c r="AU7" s="38" t="s">
        <v>101</v>
      </c>
      <c r="AV7" s="38" t="s">
        <v>101</v>
      </c>
      <c r="AW7" s="38" t="s">
        <v>101</v>
      </c>
      <c r="AX7" s="38" t="s">
        <v>101</v>
      </c>
      <c r="AY7" s="38">
        <v>15.33</v>
      </c>
      <c r="AZ7" s="38" t="s">
        <v>101</v>
      </c>
      <c r="BA7" s="38" t="s">
        <v>101</v>
      </c>
      <c r="BB7" s="38" t="s">
        <v>101</v>
      </c>
      <c r="BC7" s="38" t="s">
        <v>101</v>
      </c>
      <c r="BD7" s="38">
        <v>64.17</v>
      </c>
      <c r="BE7" s="38">
        <v>45.34</v>
      </c>
      <c r="BF7" s="38" t="s">
        <v>101</v>
      </c>
      <c r="BG7" s="38" t="s">
        <v>101</v>
      </c>
      <c r="BH7" s="38" t="s">
        <v>101</v>
      </c>
      <c r="BI7" s="38" t="s">
        <v>101</v>
      </c>
      <c r="BJ7" s="38">
        <v>2526.02</v>
      </c>
      <c r="BK7" s="38" t="s">
        <v>101</v>
      </c>
      <c r="BL7" s="38" t="s">
        <v>101</v>
      </c>
      <c r="BM7" s="38" t="s">
        <v>101</v>
      </c>
      <c r="BN7" s="38" t="s">
        <v>101</v>
      </c>
      <c r="BO7" s="38">
        <v>1209.45</v>
      </c>
      <c r="BP7" s="38">
        <v>1260.21</v>
      </c>
      <c r="BQ7" s="38" t="s">
        <v>101</v>
      </c>
      <c r="BR7" s="38" t="s">
        <v>101</v>
      </c>
      <c r="BS7" s="38" t="s">
        <v>101</v>
      </c>
      <c r="BT7" s="38" t="s">
        <v>101</v>
      </c>
      <c r="BU7" s="38">
        <v>56.98</v>
      </c>
      <c r="BV7" s="38" t="s">
        <v>101</v>
      </c>
      <c r="BW7" s="38" t="s">
        <v>101</v>
      </c>
      <c r="BX7" s="38" t="s">
        <v>101</v>
      </c>
      <c r="BY7" s="38" t="s">
        <v>101</v>
      </c>
      <c r="BZ7" s="38">
        <v>55.93</v>
      </c>
      <c r="CA7" s="38">
        <v>75.290000000000006</v>
      </c>
      <c r="CB7" s="38" t="s">
        <v>101</v>
      </c>
      <c r="CC7" s="38" t="s">
        <v>101</v>
      </c>
      <c r="CD7" s="38" t="s">
        <v>101</v>
      </c>
      <c r="CE7" s="38" t="s">
        <v>101</v>
      </c>
      <c r="CF7" s="38">
        <v>216.58</v>
      </c>
      <c r="CG7" s="38" t="s">
        <v>101</v>
      </c>
      <c r="CH7" s="38" t="s">
        <v>101</v>
      </c>
      <c r="CI7" s="38" t="s">
        <v>101</v>
      </c>
      <c r="CJ7" s="38" t="s">
        <v>101</v>
      </c>
      <c r="CK7" s="38">
        <v>289.60000000000002</v>
      </c>
      <c r="CL7" s="38">
        <v>215.41</v>
      </c>
      <c r="CM7" s="38" t="s">
        <v>101</v>
      </c>
      <c r="CN7" s="38" t="s">
        <v>101</v>
      </c>
      <c r="CO7" s="38" t="s">
        <v>101</v>
      </c>
      <c r="CP7" s="38" t="s">
        <v>101</v>
      </c>
      <c r="CQ7" s="38">
        <v>60.92</v>
      </c>
      <c r="CR7" s="38" t="s">
        <v>101</v>
      </c>
      <c r="CS7" s="38" t="s">
        <v>101</v>
      </c>
      <c r="CT7" s="38" t="s">
        <v>101</v>
      </c>
      <c r="CU7" s="38" t="s">
        <v>101</v>
      </c>
      <c r="CV7" s="38">
        <v>36.71</v>
      </c>
      <c r="CW7" s="38">
        <v>42.9</v>
      </c>
      <c r="CX7" s="38" t="s">
        <v>101</v>
      </c>
      <c r="CY7" s="38" t="s">
        <v>101</v>
      </c>
      <c r="CZ7" s="38" t="s">
        <v>101</v>
      </c>
      <c r="DA7" s="38" t="s">
        <v>101</v>
      </c>
      <c r="DB7" s="38">
        <v>65.16</v>
      </c>
      <c r="DC7" s="38" t="s">
        <v>101</v>
      </c>
      <c r="DD7" s="38" t="s">
        <v>101</v>
      </c>
      <c r="DE7" s="38" t="s">
        <v>101</v>
      </c>
      <c r="DF7" s="38" t="s">
        <v>101</v>
      </c>
      <c r="DG7" s="38">
        <v>70.05</v>
      </c>
      <c r="DH7" s="38">
        <v>84.75</v>
      </c>
      <c r="DI7" s="38" t="s">
        <v>101</v>
      </c>
      <c r="DJ7" s="38" t="s">
        <v>101</v>
      </c>
      <c r="DK7" s="38" t="s">
        <v>101</v>
      </c>
      <c r="DL7" s="38" t="s">
        <v>101</v>
      </c>
      <c r="DM7" s="38">
        <v>3.24</v>
      </c>
      <c r="DN7" s="38" t="s">
        <v>101</v>
      </c>
      <c r="DO7" s="38" t="s">
        <v>101</v>
      </c>
      <c r="DP7" s="38" t="s">
        <v>101</v>
      </c>
      <c r="DQ7" s="38" t="s">
        <v>101</v>
      </c>
      <c r="DR7" s="38">
        <v>15.82</v>
      </c>
      <c r="DS7" s="38">
        <v>23.6</v>
      </c>
      <c r="DT7" s="38" t="s">
        <v>101</v>
      </c>
      <c r="DU7" s="38" t="s">
        <v>101</v>
      </c>
      <c r="DV7" s="38" t="s">
        <v>101</v>
      </c>
      <c r="DW7" s="38" t="s">
        <v>101</v>
      </c>
      <c r="DX7" s="38">
        <v>0</v>
      </c>
      <c r="DY7" s="38" t="s">
        <v>101</v>
      </c>
      <c r="DZ7" s="38" t="s">
        <v>101</v>
      </c>
      <c r="EA7" s="38" t="s">
        <v>101</v>
      </c>
      <c r="EB7" s="38" t="s">
        <v>101</v>
      </c>
      <c r="EC7" s="38">
        <v>0</v>
      </c>
      <c r="ED7" s="38">
        <v>0.01</v>
      </c>
      <c r="EE7" s="38" t="s">
        <v>101</v>
      </c>
      <c r="EF7" s="38" t="s">
        <v>101</v>
      </c>
      <c r="EG7" s="38" t="s">
        <v>101</v>
      </c>
      <c r="EH7" s="38" t="s">
        <v>101</v>
      </c>
      <c r="EI7" s="38">
        <v>0</v>
      </c>
      <c r="EJ7" s="38" t="s">
        <v>101</v>
      </c>
      <c r="EK7" s="38" t="s">
        <v>101</v>
      </c>
      <c r="EL7" s="38" t="s">
        <v>101</v>
      </c>
      <c r="EM7" s="38" t="s">
        <v>101</v>
      </c>
      <c r="EN7" s="38">
        <v>0.02</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dcterms:created xsi:type="dcterms:W3CDTF">2021-12-03T07:28:21Z</dcterms:created>
  <dcterms:modified xsi:type="dcterms:W3CDTF">2022-02-02T05:35:03Z</dcterms:modified>
  <cp:category/>
</cp:coreProperties>
</file>