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111\Desktop\令和４年度（永松\220408 病床機能報告（計画班処理済み）\HPデータ\"/>
    </mc:Choice>
  </mc:AlternateContent>
  <bookViews>
    <workbookView xWindow="0" yWindow="0" windowWidth="28800" windowHeight="12315"/>
  </bookViews>
  <sheets>
    <sheet name="東部医療圏" sheetId="1" r:id="rId1"/>
  </sheets>
  <externalReferences>
    <externalReference r:id="rId2"/>
  </externalReferences>
  <definedNames>
    <definedName name="_xlnm._FilterDatabase" localSheetId="0" hidden="1">東部医療圏!$D$1:$D$113</definedName>
    <definedName name="_xlnm.Print_Area" localSheetId="0">東部医療圏!$A$1:$Q$75</definedName>
    <definedName name="_xlnm.Print_Titles" localSheetId="0">東部医療圏!$2:$4</definedName>
    <definedName name="Z_FAE5ECC7_119B_441D_A427_1EAC3556F88E_.wvu.FilterData" localSheetId="0" hidden="1">東部医療圏!$D$1:$D$113</definedName>
    <definedName name="Z_FAE5ECC7_119B_441D_A427_1EAC3556F88E_.wvu.PrintArea" localSheetId="0" hidden="1">東部医療圏!$A$1:$K$102</definedName>
    <definedName name="Z_FAE5ECC7_119B_441D_A427_1EAC3556F88E_.wvu.PrintTitles" localSheetId="0" hidden="1">東部医療圏!$4:$4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3" i="1" l="1"/>
  <c r="P73" i="1"/>
  <c r="O73" i="1"/>
  <c r="N73" i="1"/>
  <c r="M73" i="1"/>
  <c r="L73" i="1"/>
  <c r="K73" i="1"/>
  <c r="J73" i="1" s="1"/>
  <c r="I73" i="1"/>
  <c r="H73" i="1"/>
  <c r="G73" i="1"/>
  <c r="F73" i="1"/>
  <c r="E73" i="1"/>
  <c r="D73" i="1" s="1"/>
  <c r="Q72" i="1"/>
  <c r="P72" i="1"/>
  <c r="O72" i="1"/>
  <c r="N72" i="1"/>
  <c r="M72" i="1"/>
  <c r="L72" i="1"/>
  <c r="K72" i="1"/>
  <c r="J72" i="1" s="1"/>
  <c r="I72" i="1"/>
  <c r="H72" i="1"/>
  <c r="G72" i="1"/>
  <c r="F72" i="1"/>
  <c r="E72" i="1"/>
  <c r="D72" i="1" s="1"/>
  <c r="Q71" i="1"/>
  <c r="P71" i="1"/>
  <c r="O71" i="1"/>
  <c r="N71" i="1"/>
  <c r="M71" i="1"/>
  <c r="L71" i="1"/>
  <c r="K71" i="1"/>
  <c r="J71" i="1" s="1"/>
  <c r="I71" i="1"/>
  <c r="H71" i="1"/>
  <c r="G71" i="1"/>
  <c r="F71" i="1"/>
  <c r="E71" i="1"/>
  <c r="D71" i="1" s="1"/>
  <c r="Q70" i="1"/>
  <c r="P70" i="1"/>
  <c r="O70" i="1"/>
  <c r="N70" i="1"/>
  <c r="M70" i="1"/>
  <c r="L70" i="1"/>
  <c r="K70" i="1"/>
  <c r="J70" i="1" s="1"/>
  <c r="I70" i="1"/>
  <c r="H70" i="1"/>
  <c r="D70" i="1" s="1"/>
  <c r="G70" i="1"/>
  <c r="F70" i="1"/>
  <c r="E70" i="1"/>
  <c r="Q69" i="1"/>
  <c r="P69" i="1"/>
  <c r="O69" i="1"/>
  <c r="N69" i="1"/>
  <c r="J69" i="1" s="1"/>
  <c r="M69" i="1"/>
  <c r="L69" i="1"/>
  <c r="K69" i="1"/>
  <c r="I69" i="1"/>
  <c r="H69" i="1"/>
  <c r="G69" i="1"/>
  <c r="F69" i="1"/>
  <c r="E69" i="1"/>
  <c r="D69" i="1" s="1"/>
  <c r="Q68" i="1"/>
  <c r="P68" i="1"/>
  <c r="O68" i="1"/>
  <c r="N68" i="1"/>
  <c r="M68" i="1"/>
  <c r="L68" i="1"/>
  <c r="K68" i="1"/>
  <c r="J68" i="1" s="1"/>
  <c r="I68" i="1"/>
  <c r="H68" i="1"/>
  <c r="G68" i="1"/>
  <c r="F68" i="1"/>
  <c r="E68" i="1"/>
  <c r="D68" i="1" s="1"/>
  <c r="Q67" i="1"/>
  <c r="P67" i="1"/>
  <c r="O67" i="1"/>
  <c r="N67" i="1"/>
  <c r="M67" i="1"/>
  <c r="L67" i="1"/>
  <c r="K67" i="1"/>
  <c r="J67" i="1" s="1"/>
  <c r="I67" i="1"/>
  <c r="H67" i="1"/>
  <c r="G67" i="1"/>
  <c r="F67" i="1"/>
  <c r="E67" i="1"/>
  <c r="D67" i="1" s="1"/>
  <c r="Q66" i="1"/>
  <c r="P66" i="1"/>
  <c r="O66" i="1"/>
  <c r="N66" i="1"/>
  <c r="M66" i="1"/>
  <c r="L66" i="1"/>
  <c r="K66" i="1"/>
  <c r="J66" i="1" s="1"/>
  <c r="I66" i="1"/>
  <c r="H66" i="1"/>
  <c r="G66" i="1"/>
  <c r="D66" i="1" s="1"/>
  <c r="F66" i="1"/>
  <c r="E66" i="1"/>
  <c r="Q65" i="1"/>
  <c r="P65" i="1"/>
  <c r="O65" i="1"/>
  <c r="N65" i="1"/>
  <c r="M65" i="1"/>
  <c r="L65" i="1"/>
  <c r="K65" i="1"/>
  <c r="J65" i="1" s="1"/>
  <c r="I65" i="1"/>
  <c r="H65" i="1"/>
  <c r="G65" i="1"/>
  <c r="F65" i="1"/>
  <c r="D65" i="1" s="1"/>
  <c r="E65" i="1"/>
  <c r="Q64" i="1"/>
  <c r="P64" i="1"/>
  <c r="O64" i="1"/>
  <c r="N64" i="1"/>
  <c r="M64" i="1"/>
  <c r="L64" i="1"/>
  <c r="J64" i="1" s="1"/>
  <c r="K64" i="1"/>
  <c r="I64" i="1"/>
  <c r="H64" i="1"/>
  <c r="G64" i="1"/>
  <c r="F64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 s="1"/>
  <c r="Q62" i="1"/>
  <c r="P62" i="1"/>
  <c r="O62" i="1"/>
  <c r="N62" i="1"/>
  <c r="M62" i="1"/>
  <c r="L62" i="1"/>
  <c r="K62" i="1"/>
  <c r="J62" i="1" s="1"/>
  <c r="I62" i="1"/>
  <c r="H62" i="1"/>
  <c r="G62" i="1"/>
  <c r="F62" i="1"/>
  <c r="E62" i="1"/>
  <c r="D62" i="1" s="1"/>
  <c r="Q61" i="1"/>
  <c r="P61" i="1"/>
  <c r="O61" i="1"/>
  <c r="N61" i="1"/>
  <c r="M61" i="1"/>
  <c r="L61" i="1"/>
  <c r="K61" i="1"/>
  <c r="J61" i="1" s="1"/>
  <c r="I61" i="1"/>
  <c r="H61" i="1"/>
  <c r="G61" i="1"/>
  <c r="F61" i="1"/>
  <c r="D61" i="1" s="1"/>
  <c r="E61" i="1"/>
  <c r="Q60" i="1"/>
  <c r="P60" i="1"/>
  <c r="O60" i="1"/>
  <c r="N60" i="1"/>
  <c r="M60" i="1"/>
  <c r="L60" i="1"/>
  <c r="J60" i="1" s="1"/>
  <c r="K60" i="1"/>
  <c r="I60" i="1"/>
  <c r="H60" i="1"/>
  <c r="G60" i="1"/>
  <c r="F60" i="1"/>
  <c r="E60" i="1"/>
  <c r="D60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 s="1"/>
  <c r="Q58" i="1"/>
  <c r="P58" i="1"/>
  <c r="O58" i="1"/>
  <c r="N58" i="1"/>
  <c r="M58" i="1"/>
  <c r="L58" i="1"/>
  <c r="K58" i="1"/>
  <c r="J58" i="1" s="1"/>
  <c r="I58" i="1"/>
  <c r="H58" i="1"/>
  <c r="G58" i="1"/>
  <c r="F58" i="1"/>
  <c r="E58" i="1"/>
  <c r="D58" i="1" s="1"/>
  <c r="Q57" i="1"/>
  <c r="P57" i="1"/>
  <c r="O57" i="1"/>
  <c r="N57" i="1"/>
  <c r="M57" i="1"/>
  <c r="L57" i="1"/>
  <c r="K57" i="1"/>
  <c r="J57" i="1" s="1"/>
  <c r="I57" i="1"/>
  <c r="H57" i="1"/>
  <c r="G57" i="1"/>
  <c r="F57" i="1"/>
  <c r="D57" i="1" s="1"/>
  <c r="E57" i="1"/>
  <c r="Q56" i="1"/>
  <c r="P56" i="1"/>
  <c r="O56" i="1"/>
  <c r="N56" i="1"/>
  <c r="M56" i="1"/>
  <c r="L56" i="1"/>
  <c r="J56" i="1" s="1"/>
  <c r="K56" i="1"/>
  <c r="I56" i="1"/>
  <c r="H56" i="1"/>
  <c r="G56" i="1"/>
  <c r="F56" i="1"/>
  <c r="E56" i="1"/>
  <c r="D56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 s="1"/>
  <c r="Q54" i="1"/>
  <c r="P54" i="1"/>
  <c r="O54" i="1"/>
  <c r="N54" i="1"/>
  <c r="M54" i="1"/>
  <c r="L54" i="1"/>
  <c r="K54" i="1"/>
  <c r="J54" i="1" s="1"/>
  <c r="I54" i="1"/>
  <c r="H54" i="1"/>
  <c r="G54" i="1"/>
  <c r="F54" i="1"/>
  <c r="E54" i="1"/>
  <c r="D54" i="1" s="1"/>
  <c r="Q53" i="1"/>
  <c r="P53" i="1"/>
  <c r="O53" i="1"/>
  <c r="N53" i="1"/>
  <c r="M53" i="1"/>
  <c r="L53" i="1"/>
  <c r="K53" i="1"/>
  <c r="J53" i="1" s="1"/>
  <c r="I53" i="1"/>
  <c r="H53" i="1"/>
  <c r="G53" i="1"/>
  <c r="F53" i="1"/>
  <c r="D53" i="1" s="1"/>
  <c r="E53" i="1"/>
  <c r="Q52" i="1"/>
  <c r="P52" i="1"/>
  <c r="O52" i="1"/>
  <c r="N52" i="1"/>
  <c r="M52" i="1"/>
  <c r="L52" i="1"/>
  <c r="J52" i="1" s="1"/>
  <c r="K52" i="1"/>
  <c r="I52" i="1"/>
  <c r="H52" i="1"/>
  <c r="G52" i="1"/>
  <c r="F52" i="1"/>
  <c r="E52" i="1"/>
  <c r="D52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 s="1"/>
  <c r="Q50" i="1"/>
  <c r="P50" i="1"/>
  <c r="O50" i="1"/>
  <c r="N50" i="1"/>
  <c r="M50" i="1"/>
  <c r="L50" i="1"/>
  <c r="K50" i="1"/>
  <c r="J50" i="1" s="1"/>
  <c r="I50" i="1"/>
  <c r="H50" i="1"/>
  <c r="G50" i="1"/>
  <c r="F50" i="1"/>
  <c r="E50" i="1"/>
  <c r="D50" i="1" s="1"/>
  <c r="Q49" i="1"/>
  <c r="P49" i="1"/>
  <c r="O49" i="1"/>
  <c r="N49" i="1"/>
  <c r="M49" i="1"/>
  <c r="L49" i="1"/>
  <c r="K49" i="1"/>
  <c r="J49" i="1" s="1"/>
  <c r="I49" i="1"/>
  <c r="H49" i="1"/>
  <c r="G49" i="1"/>
  <c r="F49" i="1"/>
  <c r="D49" i="1" s="1"/>
  <c r="E49" i="1"/>
  <c r="Q48" i="1"/>
  <c r="P48" i="1"/>
  <c r="O48" i="1"/>
  <c r="N48" i="1"/>
  <c r="M48" i="1"/>
  <c r="L48" i="1"/>
  <c r="J48" i="1" s="1"/>
  <c r="K48" i="1"/>
  <c r="I48" i="1"/>
  <c r="H48" i="1"/>
  <c r="G48" i="1"/>
  <c r="F48" i="1"/>
  <c r="E48" i="1"/>
  <c r="D48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 s="1"/>
  <c r="Q46" i="1"/>
  <c r="P46" i="1"/>
  <c r="O46" i="1"/>
  <c r="N46" i="1"/>
  <c r="M46" i="1"/>
  <c r="L46" i="1"/>
  <c r="K46" i="1"/>
  <c r="J46" i="1" s="1"/>
  <c r="I46" i="1"/>
  <c r="H46" i="1"/>
  <c r="G46" i="1"/>
  <c r="F46" i="1"/>
  <c r="E46" i="1"/>
  <c r="D46" i="1" s="1"/>
  <c r="Q45" i="1"/>
  <c r="P45" i="1"/>
  <c r="O45" i="1"/>
  <c r="N45" i="1"/>
  <c r="M45" i="1"/>
  <c r="L45" i="1"/>
  <c r="K45" i="1"/>
  <c r="J45" i="1" s="1"/>
  <c r="I45" i="1"/>
  <c r="H45" i="1"/>
  <c r="G45" i="1"/>
  <c r="F45" i="1"/>
  <c r="D45" i="1" s="1"/>
  <c r="E45" i="1"/>
  <c r="Q44" i="1"/>
  <c r="P44" i="1"/>
  <c r="O44" i="1"/>
  <c r="N44" i="1"/>
  <c r="M44" i="1"/>
  <c r="L44" i="1"/>
  <c r="K44" i="1"/>
  <c r="J44" i="1" s="1"/>
  <c r="I44" i="1"/>
  <c r="H44" i="1"/>
  <c r="G44" i="1"/>
  <c r="F44" i="1"/>
  <c r="E44" i="1"/>
  <c r="D44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 s="1"/>
  <c r="Q42" i="1"/>
  <c r="P42" i="1"/>
  <c r="O42" i="1"/>
  <c r="N42" i="1"/>
  <c r="M42" i="1"/>
  <c r="L42" i="1"/>
  <c r="K42" i="1"/>
  <c r="J42" i="1" s="1"/>
  <c r="I42" i="1"/>
  <c r="H42" i="1"/>
  <c r="G42" i="1"/>
  <c r="F42" i="1"/>
  <c r="E42" i="1"/>
  <c r="D42" i="1" s="1"/>
  <c r="Q41" i="1"/>
  <c r="P41" i="1"/>
  <c r="O41" i="1"/>
  <c r="N41" i="1"/>
  <c r="M41" i="1"/>
  <c r="L41" i="1"/>
  <c r="K41" i="1"/>
  <c r="J41" i="1" s="1"/>
  <c r="I41" i="1"/>
  <c r="H41" i="1"/>
  <c r="G41" i="1"/>
  <c r="F41" i="1"/>
  <c r="E41" i="1"/>
  <c r="D41" i="1" s="1"/>
  <c r="Q40" i="1"/>
  <c r="P40" i="1"/>
  <c r="O40" i="1"/>
  <c r="N40" i="1"/>
  <c r="M40" i="1"/>
  <c r="L40" i="1"/>
  <c r="K40" i="1"/>
  <c r="J40" i="1" s="1"/>
  <c r="I40" i="1"/>
  <c r="H40" i="1"/>
  <c r="G40" i="1"/>
  <c r="F40" i="1"/>
  <c r="E40" i="1"/>
  <c r="D40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 s="1"/>
  <c r="Q38" i="1"/>
  <c r="P38" i="1"/>
  <c r="O38" i="1"/>
  <c r="N38" i="1"/>
  <c r="M38" i="1"/>
  <c r="L38" i="1"/>
  <c r="K38" i="1"/>
  <c r="J38" i="1" s="1"/>
  <c r="I38" i="1"/>
  <c r="H38" i="1"/>
  <c r="G38" i="1"/>
  <c r="F38" i="1"/>
  <c r="E38" i="1"/>
  <c r="D38" i="1" s="1"/>
  <c r="Q37" i="1"/>
  <c r="P37" i="1"/>
  <c r="O37" i="1"/>
  <c r="N37" i="1"/>
  <c r="M37" i="1"/>
  <c r="L37" i="1"/>
  <c r="K37" i="1"/>
  <c r="J37" i="1" s="1"/>
  <c r="I37" i="1"/>
  <c r="H37" i="1"/>
  <c r="G37" i="1"/>
  <c r="F37" i="1"/>
  <c r="E37" i="1"/>
  <c r="D37" i="1" s="1"/>
  <c r="Q36" i="1"/>
  <c r="P36" i="1"/>
  <c r="O36" i="1"/>
  <c r="N36" i="1"/>
  <c r="M36" i="1"/>
  <c r="L36" i="1"/>
  <c r="K36" i="1"/>
  <c r="J36" i="1" s="1"/>
  <c r="I36" i="1"/>
  <c r="H36" i="1"/>
  <c r="G36" i="1"/>
  <c r="F36" i="1"/>
  <c r="E36" i="1"/>
  <c r="D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 s="1"/>
  <c r="Q34" i="1"/>
  <c r="Q74" i="1" s="1"/>
  <c r="P34" i="1"/>
  <c r="P74" i="1" s="1"/>
  <c r="O34" i="1"/>
  <c r="O74" i="1" s="1"/>
  <c r="N34" i="1"/>
  <c r="N74" i="1" s="1"/>
  <c r="M34" i="1"/>
  <c r="M74" i="1" s="1"/>
  <c r="L34" i="1"/>
  <c r="L74" i="1" s="1"/>
  <c r="K34" i="1"/>
  <c r="K74" i="1" s="1"/>
  <c r="I34" i="1"/>
  <c r="I74" i="1" s="1"/>
  <c r="H34" i="1"/>
  <c r="H74" i="1" s="1"/>
  <c r="G34" i="1"/>
  <c r="G74" i="1" s="1"/>
  <c r="F34" i="1"/>
  <c r="F74" i="1" s="1"/>
  <c r="E34" i="1"/>
  <c r="E74" i="1" s="1"/>
  <c r="Q32" i="1"/>
  <c r="P32" i="1"/>
  <c r="O32" i="1"/>
  <c r="N32" i="1"/>
  <c r="M32" i="1"/>
  <c r="L32" i="1"/>
  <c r="K32" i="1"/>
  <c r="J32" i="1" s="1"/>
  <c r="I32" i="1"/>
  <c r="H32" i="1"/>
  <c r="G32" i="1"/>
  <c r="F32" i="1"/>
  <c r="E32" i="1"/>
  <c r="D32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 s="1"/>
  <c r="Q30" i="1"/>
  <c r="P30" i="1"/>
  <c r="O30" i="1"/>
  <c r="N30" i="1"/>
  <c r="M30" i="1"/>
  <c r="L30" i="1"/>
  <c r="K30" i="1"/>
  <c r="J30" i="1" s="1"/>
  <c r="I30" i="1"/>
  <c r="H30" i="1"/>
  <c r="G30" i="1"/>
  <c r="F30" i="1"/>
  <c r="E30" i="1"/>
  <c r="D30" i="1" s="1"/>
  <c r="Q29" i="1"/>
  <c r="P29" i="1"/>
  <c r="O29" i="1"/>
  <c r="N29" i="1"/>
  <c r="M29" i="1"/>
  <c r="L29" i="1"/>
  <c r="K29" i="1"/>
  <c r="J29" i="1" s="1"/>
  <c r="I29" i="1"/>
  <c r="H29" i="1"/>
  <c r="G29" i="1"/>
  <c r="F29" i="1"/>
  <c r="E29" i="1"/>
  <c r="D29" i="1" s="1"/>
  <c r="Q28" i="1"/>
  <c r="P28" i="1"/>
  <c r="O28" i="1"/>
  <c r="N28" i="1"/>
  <c r="M28" i="1"/>
  <c r="L28" i="1"/>
  <c r="K28" i="1"/>
  <c r="J28" i="1" s="1"/>
  <c r="I28" i="1"/>
  <c r="H28" i="1"/>
  <c r="G28" i="1"/>
  <c r="F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 s="1"/>
  <c r="Q26" i="1"/>
  <c r="P26" i="1"/>
  <c r="O26" i="1"/>
  <c r="N26" i="1"/>
  <c r="M26" i="1"/>
  <c r="L26" i="1"/>
  <c r="K26" i="1"/>
  <c r="J26" i="1" s="1"/>
  <c r="I26" i="1"/>
  <c r="H26" i="1"/>
  <c r="G26" i="1"/>
  <c r="D26" i="1" s="1"/>
  <c r="F26" i="1"/>
  <c r="E26" i="1"/>
  <c r="Q25" i="1"/>
  <c r="P25" i="1"/>
  <c r="O25" i="1"/>
  <c r="N25" i="1"/>
  <c r="M25" i="1"/>
  <c r="J25" i="1" s="1"/>
  <c r="L25" i="1"/>
  <c r="K25" i="1"/>
  <c r="I25" i="1"/>
  <c r="H25" i="1"/>
  <c r="G25" i="1"/>
  <c r="F25" i="1"/>
  <c r="E25" i="1"/>
  <c r="D25" i="1" s="1"/>
  <c r="Q24" i="1"/>
  <c r="P24" i="1"/>
  <c r="O24" i="1"/>
  <c r="N24" i="1"/>
  <c r="M24" i="1"/>
  <c r="L24" i="1"/>
  <c r="K24" i="1"/>
  <c r="J24" i="1" s="1"/>
  <c r="I24" i="1"/>
  <c r="H24" i="1"/>
  <c r="G24" i="1"/>
  <c r="F24" i="1"/>
  <c r="E24" i="1"/>
  <c r="D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 s="1"/>
  <c r="Q22" i="1"/>
  <c r="P22" i="1"/>
  <c r="O22" i="1"/>
  <c r="N22" i="1"/>
  <c r="M22" i="1"/>
  <c r="L22" i="1"/>
  <c r="K22" i="1"/>
  <c r="J22" i="1" s="1"/>
  <c r="I22" i="1"/>
  <c r="H22" i="1"/>
  <c r="G22" i="1"/>
  <c r="D22" i="1" s="1"/>
  <c r="F22" i="1"/>
  <c r="E22" i="1"/>
  <c r="Q21" i="1"/>
  <c r="P21" i="1"/>
  <c r="O21" i="1"/>
  <c r="N21" i="1"/>
  <c r="M21" i="1"/>
  <c r="J21" i="1" s="1"/>
  <c r="L21" i="1"/>
  <c r="K21" i="1"/>
  <c r="I21" i="1"/>
  <c r="H21" i="1"/>
  <c r="G21" i="1"/>
  <c r="F21" i="1"/>
  <c r="E21" i="1"/>
  <c r="D21" i="1" s="1"/>
  <c r="Q20" i="1"/>
  <c r="P20" i="1"/>
  <c r="O20" i="1"/>
  <c r="N20" i="1"/>
  <c r="M20" i="1"/>
  <c r="L20" i="1"/>
  <c r="K20" i="1"/>
  <c r="J20" i="1" s="1"/>
  <c r="I20" i="1"/>
  <c r="H20" i="1"/>
  <c r="G20" i="1"/>
  <c r="F20" i="1"/>
  <c r="E20" i="1"/>
  <c r="D20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 s="1"/>
  <c r="Q18" i="1"/>
  <c r="P18" i="1"/>
  <c r="O18" i="1"/>
  <c r="N18" i="1"/>
  <c r="M18" i="1"/>
  <c r="L18" i="1"/>
  <c r="K18" i="1"/>
  <c r="J18" i="1" s="1"/>
  <c r="I18" i="1"/>
  <c r="H18" i="1"/>
  <c r="G18" i="1"/>
  <c r="D18" i="1" s="1"/>
  <c r="F18" i="1"/>
  <c r="E18" i="1"/>
  <c r="Q17" i="1"/>
  <c r="P17" i="1"/>
  <c r="O17" i="1"/>
  <c r="N17" i="1"/>
  <c r="M17" i="1"/>
  <c r="J17" i="1" s="1"/>
  <c r="L17" i="1"/>
  <c r="K17" i="1"/>
  <c r="I17" i="1"/>
  <c r="H17" i="1"/>
  <c r="G17" i="1"/>
  <c r="F17" i="1"/>
  <c r="E17" i="1"/>
  <c r="D17" i="1" s="1"/>
  <c r="Q16" i="1"/>
  <c r="P16" i="1"/>
  <c r="O16" i="1"/>
  <c r="N16" i="1"/>
  <c r="M16" i="1"/>
  <c r="L16" i="1"/>
  <c r="K16" i="1"/>
  <c r="J16" i="1" s="1"/>
  <c r="I16" i="1"/>
  <c r="H16" i="1"/>
  <c r="G16" i="1"/>
  <c r="F16" i="1"/>
  <c r="E16" i="1"/>
  <c r="D16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 s="1"/>
  <c r="Q14" i="1"/>
  <c r="P14" i="1"/>
  <c r="O14" i="1"/>
  <c r="N14" i="1"/>
  <c r="M14" i="1"/>
  <c r="L14" i="1"/>
  <c r="K14" i="1"/>
  <c r="J14" i="1" s="1"/>
  <c r="I14" i="1"/>
  <c r="H14" i="1"/>
  <c r="G14" i="1"/>
  <c r="D14" i="1" s="1"/>
  <c r="F14" i="1"/>
  <c r="E14" i="1"/>
  <c r="Q13" i="1"/>
  <c r="P13" i="1"/>
  <c r="O13" i="1"/>
  <c r="N13" i="1"/>
  <c r="M13" i="1"/>
  <c r="J13" i="1" s="1"/>
  <c r="L13" i="1"/>
  <c r="K13" i="1"/>
  <c r="I13" i="1"/>
  <c r="H13" i="1"/>
  <c r="G13" i="1"/>
  <c r="F13" i="1"/>
  <c r="E13" i="1"/>
  <c r="D13" i="1" s="1"/>
  <c r="Q12" i="1"/>
  <c r="P12" i="1"/>
  <c r="O12" i="1"/>
  <c r="N12" i="1"/>
  <c r="M12" i="1"/>
  <c r="L12" i="1"/>
  <c r="K12" i="1"/>
  <c r="J12" i="1" s="1"/>
  <c r="I12" i="1"/>
  <c r="H12" i="1"/>
  <c r="G12" i="1"/>
  <c r="F12" i="1"/>
  <c r="E12" i="1"/>
  <c r="D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 s="1"/>
  <c r="Q10" i="1"/>
  <c r="P10" i="1"/>
  <c r="O10" i="1"/>
  <c r="N10" i="1"/>
  <c r="M10" i="1"/>
  <c r="L10" i="1"/>
  <c r="K10" i="1"/>
  <c r="J10" i="1" s="1"/>
  <c r="I10" i="1"/>
  <c r="H10" i="1"/>
  <c r="G10" i="1"/>
  <c r="D10" i="1" s="1"/>
  <c r="F10" i="1"/>
  <c r="E10" i="1"/>
  <c r="Q9" i="1"/>
  <c r="P9" i="1"/>
  <c r="O9" i="1"/>
  <c r="N9" i="1"/>
  <c r="M9" i="1"/>
  <c r="J9" i="1" s="1"/>
  <c r="L9" i="1"/>
  <c r="K9" i="1"/>
  <c r="I9" i="1"/>
  <c r="H9" i="1"/>
  <c r="G9" i="1"/>
  <c r="F9" i="1"/>
  <c r="E9" i="1"/>
  <c r="D9" i="1" s="1"/>
  <c r="Q8" i="1"/>
  <c r="P8" i="1"/>
  <c r="O8" i="1"/>
  <c r="N8" i="1"/>
  <c r="M8" i="1"/>
  <c r="L8" i="1"/>
  <c r="K8" i="1"/>
  <c r="J8" i="1" s="1"/>
  <c r="I8" i="1"/>
  <c r="H8" i="1"/>
  <c r="G8" i="1"/>
  <c r="F8" i="1"/>
  <c r="E8" i="1"/>
  <c r="D8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 s="1"/>
  <c r="Q6" i="1"/>
  <c r="P6" i="1"/>
  <c r="O6" i="1"/>
  <c r="N6" i="1"/>
  <c r="M6" i="1"/>
  <c r="L6" i="1"/>
  <c r="K6" i="1"/>
  <c r="J6" i="1" s="1"/>
  <c r="I6" i="1"/>
  <c r="H6" i="1"/>
  <c r="G6" i="1"/>
  <c r="D6" i="1" s="1"/>
  <c r="F6" i="1"/>
  <c r="E6" i="1"/>
  <c r="Q5" i="1"/>
  <c r="Q33" i="1" s="1"/>
  <c r="Q75" i="1" s="1"/>
  <c r="P5" i="1"/>
  <c r="P33" i="1" s="1"/>
  <c r="O5" i="1"/>
  <c r="O33" i="1" s="1"/>
  <c r="N5" i="1"/>
  <c r="N33" i="1" s="1"/>
  <c r="N75" i="1" s="1"/>
  <c r="M5" i="1"/>
  <c r="M33" i="1" s="1"/>
  <c r="M75" i="1" s="1"/>
  <c r="L5" i="1"/>
  <c r="L33" i="1" s="1"/>
  <c r="L75" i="1" s="1"/>
  <c r="K5" i="1"/>
  <c r="K33" i="1" s="1"/>
  <c r="I5" i="1"/>
  <c r="I33" i="1" s="1"/>
  <c r="I75" i="1" s="1"/>
  <c r="H5" i="1"/>
  <c r="H33" i="1" s="1"/>
  <c r="H75" i="1" s="1"/>
  <c r="G5" i="1"/>
  <c r="G33" i="1" s="1"/>
  <c r="F5" i="1"/>
  <c r="F33" i="1" s="1"/>
  <c r="E5" i="1"/>
  <c r="E33" i="1" s="1"/>
  <c r="D74" i="1" l="1"/>
  <c r="O75" i="1"/>
  <c r="P75" i="1"/>
  <c r="J74" i="1"/>
  <c r="F75" i="1"/>
  <c r="D33" i="1"/>
  <c r="E75" i="1"/>
  <c r="G75" i="1"/>
  <c r="J33" i="1"/>
  <c r="J75" i="1" s="1"/>
  <c r="K75" i="1"/>
  <c r="J34" i="1"/>
  <c r="J5" i="1"/>
  <c r="D34" i="1"/>
  <c r="D5" i="1"/>
  <c r="D75" i="1" l="1"/>
</calcChain>
</file>

<file path=xl/sharedStrings.xml><?xml version="1.0" encoding="utf-8"?>
<sst xmlns="http://schemas.openxmlformats.org/spreadsheetml/2006/main" count="92" uniqueCount="87">
  <si>
    <t>東部医療圏</t>
    <rPh sb="0" eb="2">
      <t>トウブ</t>
    </rPh>
    <rPh sb="2" eb="5">
      <t>イリョウケン</t>
    </rPh>
    <phoneticPr fontId="3"/>
  </si>
  <si>
    <t>現状</t>
    <rPh sb="0" eb="2">
      <t>ゲンジョウ</t>
    </rPh>
    <phoneticPr fontId="3"/>
  </si>
  <si>
    <t>2025年の予定</t>
    <rPh sb="4" eb="5">
      <t>ネン</t>
    </rPh>
    <rPh sb="6" eb="8">
      <t>ヨテイ</t>
    </rPh>
    <phoneticPr fontId="3"/>
  </si>
  <si>
    <t>2020年7月1日時点の機能として、各医療機関が自主的に選択した機能の状況</t>
    <phoneticPr fontId="3"/>
  </si>
  <si>
    <t>2025年7月1日時点の機能の予定として、各医療機関が自主的に選択した機能の状況</t>
    <phoneticPr fontId="3"/>
  </si>
  <si>
    <t>Ｎｏ．</t>
    <phoneticPr fontId="3"/>
  </si>
  <si>
    <t>医療機関名</t>
    <phoneticPr fontId="3"/>
  </si>
  <si>
    <t>合計</t>
    <rPh sb="0" eb="2">
      <t>ゴウケイ</t>
    </rPh>
    <phoneticPr fontId="3"/>
  </si>
  <si>
    <t>高度
急性期</t>
    <phoneticPr fontId="3"/>
  </si>
  <si>
    <t>急性期</t>
    <phoneticPr fontId="3"/>
  </si>
  <si>
    <t>回復期</t>
    <phoneticPr fontId="3"/>
  </si>
  <si>
    <t>慢性期</t>
    <phoneticPr fontId="3"/>
  </si>
  <si>
    <t>休棟等</t>
    <phoneticPr fontId="3"/>
  </si>
  <si>
    <t>合計（※）</t>
    <rPh sb="0" eb="2">
      <t>ゴウケイ</t>
    </rPh>
    <phoneticPr fontId="3"/>
  </si>
  <si>
    <t>廃止予定</t>
    <rPh sb="0" eb="2">
      <t>ハイシ</t>
    </rPh>
    <rPh sb="2" eb="4">
      <t>ヨテイ</t>
    </rPh>
    <phoneticPr fontId="3"/>
  </si>
  <si>
    <t>介護保険
施設等</t>
    <phoneticPr fontId="3"/>
  </si>
  <si>
    <t>別府湾腎泌尿器病院</t>
    <phoneticPr fontId="3"/>
  </si>
  <si>
    <t>内田病院</t>
  </si>
  <si>
    <t>別府中央病院</t>
  </si>
  <si>
    <t>大分県厚生連鶴見病院</t>
  </si>
  <si>
    <t>野口病院</t>
  </si>
  <si>
    <t>独立行政法人国立病院機構別府医療センター</t>
  </si>
  <si>
    <t>清瀬病院</t>
  </si>
  <si>
    <t>畑病院</t>
  </si>
  <si>
    <t>国家公務員共済組合連合会　新別府病院</t>
  </si>
  <si>
    <t>別府温泉病院</t>
  </si>
  <si>
    <t>児玉病院</t>
  </si>
  <si>
    <t>黒木記念病院</t>
  </si>
  <si>
    <t>独立行政法人国立病院機構西別府病院</t>
  </si>
  <si>
    <t>九州大学病院別府病院</t>
  </si>
  <si>
    <t>中村病院</t>
  </si>
  <si>
    <t>石垣病院</t>
  </si>
  <si>
    <t>医療法人百善会　村橋病院</t>
  </si>
  <si>
    <t>農協共済別府リハビリテーションセンター</t>
  </si>
  <si>
    <t>医療法人財団親幸会浜脇記念病院</t>
  </si>
  <si>
    <t>社会福祉法人別府発達医療センター</t>
  </si>
  <si>
    <t>杵築中央病院</t>
  </si>
  <si>
    <t>杵築市立山香病院</t>
  </si>
  <si>
    <t>国東市民病院</t>
  </si>
  <si>
    <t>国見病院</t>
  </si>
  <si>
    <t>あおぞら病院</t>
  </si>
  <si>
    <t>鈴木病院</t>
  </si>
  <si>
    <t>日出児玉病院</t>
  </si>
  <si>
    <t>サンライズ酒井病院</t>
  </si>
  <si>
    <t>東部医療圏　（病院）</t>
    <phoneticPr fontId="3"/>
  </si>
  <si>
    <t>児玉耳鼻咽喉科クリニック</t>
  </si>
  <si>
    <t>医療法人清瞳会　岡田眼科医院</t>
  </si>
  <si>
    <t>古城循環器クリニック</t>
  </si>
  <si>
    <t>久保田クリニック</t>
  </si>
  <si>
    <t>うちくら内科</t>
  </si>
  <si>
    <t>垣迫内科医院</t>
  </si>
  <si>
    <t>安部第一医院</t>
  </si>
  <si>
    <t>佐藤整形外科医院</t>
  </si>
  <si>
    <t>千馬内科医院</t>
  </si>
  <si>
    <t>さかい内科医院</t>
  </si>
  <si>
    <t>宮崎クリニック</t>
  </si>
  <si>
    <t>木下医院</t>
  </si>
  <si>
    <t>安倍内科医院</t>
  </si>
  <si>
    <t>北崎医院</t>
  </si>
  <si>
    <t>大分県厚生連健康管理センター</t>
  </si>
  <si>
    <t>吉賀循環器内科</t>
  </si>
  <si>
    <t>渡邉医院</t>
  </si>
  <si>
    <t>ヒロセ内科医院</t>
  </si>
  <si>
    <t>たなか乳腺・外科・内科クリニック</t>
  </si>
  <si>
    <t>岡嶋医院</t>
  </si>
  <si>
    <t>松本小児科医院</t>
  </si>
  <si>
    <t>原嶋内科医院</t>
  </si>
  <si>
    <t>あおい産婦人科</t>
  </si>
  <si>
    <t>石川胃腸科医院</t>
  </si>
  <si>
    <t>武井医院</t>
  </si>
  <si>
    <t>くりやまレディースクリニック</t>
  </si>
  <si>
    <t>衛藤外科</t>
  </si>
  <si>
    <t>みやうちウィメンズクリニック</t>
  </si>
  <si>
    <t>きつき眼科</t>
  </si>
  <si>
    <t>国東中央クリニック</t>
  </si>
  <si>
    <t>あさひクリニック</t>
  </si>
  <si>
    <t>堀田医院</t>
  </si>
  <si>
    <t>福永胃腸科外科医院</t>
  </si>
  <si>
    <t>定村内科医院</t>
  </si>
  <si>
    <t>姫島村国民健康保険診療所</t>
  </si>
  <si>
    <t>日出中央医院</t>
  </si>
  <si>
    <t>土屋会　八重眼科医院</t>
  </si>
  <si>
    <t>こうまつ循環科内科クリニック</t>
  </si>
  <si>
    <t>村上神経内科クリニック</t>
  </si>
  <si>
    <t>福田内科医院</t>
  </si>
  <si>
    <t>東部医療圏（診療所）</t>
    <phoneticPr fontId="3"/>
  </si>
  <si>
    <t>東部医療圏　合計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</si>
</sst>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38" fontId="0" fillId="0" borderId="8" xfId="1" applyFont="1" applyBorder="1" applyAlignment="1">
      <alignment vertical="center" shrinkToFit="1"/>
    </xf>
    <xf numFmtId="38" fontId="0" fillId="0" borderId="9" xfId="1" applyFont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11" xfId="1" applyFont="1" applyBorder="1" applyAlignment="1">
      <alignment vertical="center" shrinkToFit="1"/>
    </xf>
    <xf numFmtId="38" fontId="0" fillId="0" borderId="12" xfId="1" applyFont="1" applyBorder="1" applyAlignment="1">
      <alignment vertical="center" shrinkToFit="1"/>
    </xf>
    <xf numFmtId="38" fontId="0" fillId="0" borderId="7" xfId="1" applyFont="1" applyFill="1" applyBorder="1" applyAlignment="1">
      <alignment vertical="center" shrinkToFit="1"/>
    </xf>
    <xf numFmtId="38" fontId="0" fillId="0" borderId="8" xfId="1" applyFont="1" applyFill="1" applyBorder="1" applyAlignment="1">
      <alignment vertical="center" shrinkToFit="1"/>
    </xf>
    <xf numFmtId="38" fontId="5" fillId="0" borderId="8" xfId="1" applyFont="1" applyBorder="1" applyAlignment="1">
      <alignment vertical="center" shrinkToFit="1"/>
    </xf>
    <xf numFmtId="0" fontId="6" fillId="0" borderId="0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vertical="center" shrinkToFit="1"/>
    </xf>
    <xf numFmtId="38" fontId="5" fillId="0" borderId="9" xfId="1" applyFont="1" applyFill="1" applyBorder="1" applyAlignment="1">
      <alignment vertical="center" shrinkToFit="1"/>
    </xf>
    <xf numFmtId="38" fontId="5" fillId="0" borderId="10" xfId="1" applyFont="1" applyFill="1" applyBorder="1" applyAlignment="1">
      <alignment vertical="center" shrinkToFit="1"/>
    </xf>
    <xf numFmtId="38" fontId="5" fillId="0" borderId="11" xfId="1" applyFont="1" applyFill="1" applyBorder="1" applyAlignment="1">
      <alignment vertical="center" shrinkToFit="1"/>
    </xf>
    <xf numFmtId="38" fontId="5" fillId="0" borderId="12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0" fontId="7" fillId="0" borderId="0" xfId="0" applyFont="1" applyFill="1">
      <alignment vertical="center"/>
    </xf>
    <xf numFmtId="0" fontId="0" fillId="0" borderId="0" xfId="0" applyBorder="1">
      <alignment vertical="center"/>
    </xf>
    <xf numFmtId="0" fontId="0" fillId="0" borderId="7" xfId="0" applyFill="1" applyBorder="1">
      <alignment vertical="center"/>
    </xf>
    <xf numFmtId="0" fontId="4" fillId="0" borderId="7" xfId="0" applyFont="1" applyBorder="1" applyAlignment="1">
      <alignment vertical="center" wrapText="1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vertical="center" shrinkToFit="1"/>
    </xf>
    <xf numFmtId="0" fontId="0" fillId="0" borderId="9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7" xfId="0" applyBorder="1" applyAlignment="1">
      <alignment vertical="center" wrapText="1" shrinkToFit="1"/>
    </xf>
    <xf numFmtId="0" fontId="8" fillId="0" borderId="7" xfId="0" applyFont="1" applyBorder="1" applyAlignment="1">
      <alignment vertical="center" wrapText="1" shrinkToFit="1"/>
    </xf>
    <xf numFmtId="38" fontId="4" fillId="0" borderId="8" xfId="1" applyFont="1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38" fontId="0" fillId="0" borderId="8" xfId="0" applyNumberFormat="1" applyFill="1" applyBorder="1" applyAlignment="1">
      <alignment vertical="center" shrinkToFit="1"/>
    </xf>
    <xf numFmtId="38" fontId="0" fillId="0" borderId="9" xfId="0" applyNumberFormat="1" applyFill="1" applyBorder="1" applyAlignment="1">
      <alignment vertical="center" shrinkToFit="1"/>
    </xf>
    <xf numFmtId="38" fontId="0" fillId="0" borderId="10" xfId="0" applyNumberFormat="1" applyFill="1" applyBorder="1" applyAlignment="1">
      <alignment vertical="center" shrinkToFit="1"/>
    </xf>
    <xf numFmtId="38" fontId="5" fillId="0" borderId="8" xfId="0" applyNumberFormat="1" applyFont="1" applyFill="1" applyBorder="1" applyAlignment="1">
      <alignment vertical="center" shrinkToFit="1"/>
    </xf>
    <xf numFmtId="38" fontId="5" fillId="0" borderId="9" xfId="0" applyNumberFormat="1" applyFont="1" applyFill="1" applyBorder="1" applyAlignment="1">
      <alignment vertical="center" shrinkToFit="1"/>
    </xf>
    <xf numFmtId="38" fontId="5" fillId="0" borderId="11" xfId="0" applyNumberFormat="1" applyFont="1" applyFill="1" applyBorder="1" applyAlignment="1">
      <alignment vertical="center" shrinkToFit="1"/>
    </xf>
    <xf numFmtId="38" fontId="5" fillId="0" borderId="12" xfId="0" applyNumberFormat="1" applyFont="1" applyFill="1" applyBorder="1" applyAlignment="1">
      <alignment vertical="center" shrinkToFit="1"/>
    </xf>
    <xf numFmtId="38" fontId="5" fillId="0" borderId="7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 shrinkToFit="1"/>
    </xf>
    <xf numFmtId="38" fontId="0" fillId="0" borderId="0" xfId="0" applyNumberFormat="1" applyFill="1" applyBorder="1" applyAlignment="1">
      <alignment vertical="center" shrinkToFit="1"/>
    </xf>
    <xf numFmtId="38" fontId="0" fillId="0" borderId="13" xfId="0" applyNumberFormat="1" applyFill="1" applyBorder="1" applyAlignment="1">
      <alignment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13" xfId="0" applyFill="1" applyBorder="1">
      <alignment vertical="center"/>
    </xf>
    <xf numFmtId="0" fontId="0" fillId="0" borderId="0" xfId="0" applyBorder="1" applyAlignment="1">
      <alignment vertical="center" wrapText="1" shrinkToFit="1"/>
    </xf>
    <xf numFmtId="0" fontId="0" fillId="0" borderId="13" xfId="0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 applyAlignment="1">
      <alignment vertical="center" shrinkToFit="1"/>
    </xf>
    <xf numFmtId="0" fontId="0" fillId="0" borderId="13" xfId="0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0" fillId="0" borderId="0" xfId="0" applyFill="1" applyBorder="1" applyAlignment="1">
      <alignment vertical="center" wrapText="1"/>
    </xf>
    <xf numFmtId="38" fontId="0" fillId="0" borderId="13" xfId="1" applyFont="1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20111/Desktop/&#20196;&#21644;&#65300;&#24180;&#24230;&#65288;&#27704;&#26494;/220408%20&#30149;&#24202;&#27231;&#33021;&#22577;&#21578;&#65288;&#35336;&#30011;&#29677;&#20966;&#29702;&#28168;&#12415;&#65289;/00_&#12304;&#20316;&#26989;&#29992;&#12305;R2&#20844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東部"/>
      <sheetName val="中部"/>
      <sheetName val="南部"/>
      <sheetName val="豊肥"/>
      <sheetName val="西部"/>
      <sheetName val="北部"/>
      <sheetName val="東部２"/>
      <sheetName val="中部２"/>
      <sheetName val="南部２"/>
      <sheetName val="豊肥２"/>
      <sheetName val="西部２"/>
      <sheetName val="北部２"/>
      <sheetName val="東部３"/>
      <sheetName val="中部３"/>
      <sheetName val="南部３"/>
      <sheetName val="豊肥３"/>
      <sheetName val="西部３"/>
      <sheetName val="北部３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A9" t="str">
            <v>別府湾腎泌尿器病院</v>
          </cell>
          <cell r="B9">
            <v>0</v>
          </cell>
          <cell r="C9">
            <v>60</v>
          </cell>
          <cell r="D9">
            <v>0</v>
          </cell>
          <cell r="E9">
            <v>0</v>
          </cell>
          <cell r="F9">
            <v>0</v>
          </cell>
          <cell r="H9">
            <v>60</v>
          </cell>
          <cell r="I9">
            <v>0</v>
          </cell>
          <cell r="J9">
            <v>60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60</v>
          </cell>
        </row>
        <row r="10">
          <cell r="A10" t="str">
            <v>内田病院</v>
          </cell>
          <cell r="B10">
            <v>0</v>
          </cell>
          <cell r="C10">
            <v>40</v>
          </cell>
          <cell r="D10">
            <v>41</v>
          </cell>
          <cell r="E10">
            <v>0</v>
          </cell>
          <cell r="F10">
            <v>0</v>
          </cell>
          <cell r="H10">
            <v>81</v>
          </cell>
          <cell r="I10">
            <v>0</v>
          </cell>
          <cell r="J10">
            <v>40</v>
          </cell>
          <cell r="K10">
            <v>41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81</v>
          </cell>
        </row>
        <row r="11">
          <cell r="A11" t="str">
            <v>別府中央病院</v>
          </cell>
          <cell r="B11">
            <v>0</v>
          </cell>
          <cell r="C11">
            <v>39</v>
          </cell>
          <cell r="D11">
            <v>0</v>
          </cell>
          <cell r="E11">
            <v>107</v>
          </cell>
          <cell r="F11">
            <v>0</v>
          </cell>
          <cell r="H11">
            <v>146</v>
          </cell>
          <cell r="I11">
            <v>0</v>
          </cell>
          <cell r="J11">
            <v>39</v>
          </cell>
          <cell r="K11">
            <v>0</v>
          </cell>
          <cell r="L11">
            <v>107</v>
          </cell>
          <cell r="M11">
            <v>0</v>
          </cell>
          <cell r="N11">
            <v>0</v>
          </cell>
          <cell r="O11">
            <v>0</v>
          </cell>
          <cell r="P11">
            <v>146</v>
          </cell>
        </row>
        <row r="12">
          <cell r="A12" t="str">
            <v>大分県厚生連鶴見病院</v>
          </cell>
          <cell r="B12">
            <v>88</v>
          </cell>
          <cell r="C12">
            <v>138</v>
          </cell>
          <cell r="D12">
            <v>0</v>
          </cell>
          <cell r="E12">
            <v>0</v>
          </cell>
          <cell r="F12">
            <v>0</v>
          </cell>
          <cell r="H12">
            <v>226</v>
          </cell>
          <cell r="I12">
            <v>88</v>
          </cell>
          <cell r="J12">
            <v>124</v>
          </cell>
          <cell r="K12">
            <v>0</v>
          </cell>
          <cell r="L12">
            <v>14</v>
          </cell>
          <cell r="M12">
            <v>0</v>
          </cell>
          <cell r="N12">
            <v>0</v>
          </cell>
          <cell r="O12">
            <v>0</v>
          </cell>
          <cell r="P12">
            <v>226</v>
          </cell>
        </row>
        <row r="13">
          <cell r="A13" t="str">
            <v>野口病院</v>
          </cell>
          <cell r="B13">
            <v>0</v>
          </cell>
          <cell r="C13">
            <v>120</v>
          </cell>
          <cell r="D13">
            <v>0</v>
          </cell>
          <cell r="E13">
            <v>0</v>
          </cell>
          <cell r="F13">
            <v>0</v>
          </cell>
          <cell r="H13">
            <v>120</v>
          </cell>
          <cell r="I13">
            <v>0</v>
          </cell>
          <cell r="J13">
            <v>120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120</v>
          </cell>
        </row>
        <row r="14">
          <cell r="A14" t="str">
            <v>独立行政法人国立病院機構別府医療センター</v>
          </cell>
          <cell r="B14">
            <v>139</v>
          </cell>
          <cell r="C14">
            <v>265</v>
          </cell>
          <cell r="D14">
            <v>0</v>
          </cell>
          <cell r="E14">
            <v>0</v>
          </cell>
          <cell r="F14">
            <v>56</v>
          </cell>
          <cell r="H14">
            <v>460</v>
          </cell>
          <cell r="I14">
            <v>139</v>
          </cell>
          <cell r="J14">
            <v>265</v>
          </cell>
          <cell r="K14">
            <v>0</v>
          </cell>
          <cell r="L14">
            <v>0</v>
          </cell>
          <cell r="M14">
            <v>0</v>
          </cell>
          <cell r="N14">
            <v>56</v>
          </cell>
          <cell r="O14">
            <v>0</v>
          </cell>
          <cell r="P14">
            <v>404</v>
          </cell>
        </row>
        <row r="15">
          <cell r="A15" t="str">
            <v>清瀬病院</v>
          </cell>
          <cell r="B15">
            <v>0</v>
          </cell>
          <cell r="C15">
            <v>40</v>
          </cell>
          <cell r="D15">
            <v>0</v>
          </cell>
          <cell r="E15">
            <v>0</v>
          </cell>
          <cell r="F15">
            <v>0</v>
          </cell>
          <cell r="H15">
            <v>40</v>
          </cell>
          <cell r="I15">
            <v>0</v>
          </cell>
          <cell r="J15">
            <v>40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40</v>
          </cell>
        </row>
        <row r="16">
          <cell r="A16" t="str">
            <v>畑病院</v>
          </cell>
          <cell r="B16">
            <v>0</v>
          </cell>
          <cell r="C16">
            <v>43</v>
          </cell>
          <cell r="D16">
            <v>0</v>
          </cell>
          <cell r="E16">
            <v>22</v>
          </cell>
          <cell r="F16">
            <v>0</v>
          </cell>
          <cell r="H16">
            <v>65</v>
          </cell>
          <cell r="I16">
            <v>0</v>
          </cell>
          <cell r="J16">
            <v>43</v>
          </cell>
          <cell r="K16">
            <v>0</v>
          </cell>
          <cell r="L16">
            <v>22</v>
          </cell>
          <cell r="M16">
            <v>0</v>
          </cell>
          <cell r="N16">
            <v>0</v>
          </cell>
          <cell r="O16">
            <v>0</v>
          </cell>
          <cell r="P16">
            <v>65</v>
          </cell>
        </row>
        <row r="17">
          <cell r="A17" t="str">
            <v>国家公務員共済組合連合会　新別府病院</v>
          </cell>
          <cell r="B17">
            <v>117</v>
          </cell>
          <cell r="C17">
            <v>152</v>
          </cell>
          <cell r="D17">
            <v>0</v>
          </cell>
          <cell r="E17">
            <v>0</v>
          </cell>
          <cell r="F17">
            <v>0</v>
          </cell>
          <cell r="H17">
            <v>269</v>
          </cell>
          <cell r="I17">
            <v>117</v>
          </cell>
          <cell r="J17">
            <v>152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269</v>
          </cell>
        </row>
        <row r="18">
          <cell r="A18" t="str">
            <v>別府温泉病院</v>
          </cell>
          <cell r="B18">
            <v>0</v>
          </cell>
          <cell r="C18">
            <v>0</v>
          </cell>
          <cell r="D18">
            <v>36</v>
          </cell>
          <cell r="E18">
            <v>0</v>
          </cell>
          <cell r="F18">
            <v>0</v>
          </cell>
          <cell r="H18">
            <v>36</v>
          </cell>
          <cell r="I18">
            <v>0</v>
          </cell>
          <cell r="J18">
            <v>0</v>
          </cell>
          <cell r="K18">
            <v>36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36</v>
          </cell>
        </row>
        <row r="19">
          <cell r="A19" t="str">
            <v>児玉病院</v>
          </cell>
          <cell r="B19">
            <v>0</v>
          </cell>
          <cell r="C19">
            <v>0</v>
          </cell>
          <cell r="D19">
            <v>41</v>
          </cell>
          <cell r="E19">
            <v>74</v>
          </cell>
          <cell r="F19">
            <v>0</v>
          </cell>
          <cell r="H19">
            <v>115</v>
          </cell>
          <cell r="I19">
            <v>0</v>
          </cell>
          <cell r="J19">
            <v>0</v>
          </cell>
          <cell r="K19">
            <v>41</v>
          </cell>
          <cell r="L19">
            <v>74</v>
          </cell>
          <cell r="M19">
            <v>0</v>
          </cell>
          <cell r="N19">
            <v>0</v>
          </cell>
          <cell r="O19">
            <v>0</v>
          </cell>
          <cell r="P19">
            <v>115</v>
          </cell>
        </row>
        <row r="20">
          <cell r="A20" t="str">
            <v>黒木記念病院</v>
          </cell>
          <cell r="B20">
            <v>0</v>
          </cell>
          <cell r="C20">
            <v>44</v>
          </cell>
          <cell r="D20">
            <v>130</v>
          </cell>
          <cell r="E20">
            <v>0</v>
          </cell>
          <cell r="F20">
            <v>0</v>
          </cell>
          <cell r="H20">
            <v>174</v>
          </cell>
          <cell r="I20">
            <v>0</v>
          </cell>
          <cell r="J20">
            <v>44</v>
          </cell>
          <cell r="K20">
            <v>130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174</v>
          </cell>
        </row>
        <row r="21">
          <cell r="A21" t="str">
            <v>独立行政法人国立病院機構西別府病院</v>
          </cell>
          <cell r="B21">
            <v>0</v>
          </cell>
          <cell r="C21">
            <v>0</v>
          </cell>
          <cell r="D21">
            <v>46</v>
          </cell>
          <cell r="E21">
            <v>254</v>
          </cell>
          <cell r="F21">
            <v>0</v>
          </cell>
          <cell r="H21">
            <v>300</v>
          </cell>
          <cell r="I21">
            <v>0</v>
          </cell>
          <cell r="J21">
            <v>0</v>
          </cell>
          <cell r="K21">
            <v>0</v>
          </cell>
          <cell r="L21">
            <v>269</v>
          </cell>
          <cell r="M21">
            <v>0</v>
          </cell>
          <cell r="N21">
            <v>0</v>
          </cell>
          <cell r="O21">
            <v>0</v>
          </cell>
          <cell r="P21">
            <v>269</v>
          </cell>
        </row>
        <row r="22">
          <cell r="A22" t="str">
            <v>九州大学病院別府病院</v>
          </cell>
          <cell r="B22">
            <v>0</v>
          </cell>
          <cell r="C22">
            <v>140</v>
          </cell>
          <cell r="D22">
            <v>0</v>
          </cell>
          <cell r="E22">
            <v>0</v>
          </cell>
          <cell r="F22">
            <v>0</v>
          </cell>
          <cell r="H22">
            <v>140</v>
          </cell>
          <cell r="I22">
            <v>0</v>
          </cell>
          <cell r="J22">
            <v>140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140</v>
          </cell>
        </row>
        <row r="23">
          <cell r="A23" t="str">
            <v>中村病院</v>
          </cell>
          <cell r="B23">
            <v>0</v>
          </cell>
          <cell r="C23">
            <v>106</v>
          </cell>
          <cell r="D23">
            <v>0</v>
          </cell>
          <cell r="E23">
            <v>47</v>
          </cell>
          <cell r="F23">
            <v>0</v>
          </cell>
          <cell r="H23">
            <v>153</v>
          </cell>
          <cell r="I23">
            <v>0</v>
          </cell>
          <cell r="J23">
            <v>55</v>
          </cell>
          <cell r="K23">
            <v>51</v>
          </cell>
          <cell r="L23">
            <v>47</v>
          </cell>
          <cell r="M23">
            <v>0</v>
          </cell>
          <cell r="N23">
            <v>0</v>
          </cell>
          <cell r="O23">
            <v>0</v>
          </cell>
          <cell r="P23">
            <v>153</v>
          </cell>
        </row>
        <row r="24">
          <cell r="A24" t="str">
            <v>石垣病院</v>
          </cell>
          <cell r="B24">
            <v>0</v>
          </cell>
          <cell r="C24">
            <v>59</v>
          </cell>
          <cell r="D24">
            <v>0</v>
          </cell>
          <cell r="E24">
            <v>0</v>
          </cell>
          <cell r="F24">
            <v>0</v>
          </cell>
          <cell r="H24">
            <v>59</v>
          </cell>
          <cell r="I24">
            <v>0</v>
          </cell>
          <cell r="J24">
            <v>59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59</v>
          </cell>
        </row>
        <row r="25">
          <cell r="A25" t="str">
            <v>医療法人百善会　村橋病院</v>
          </cell>
          <cell r="B25">
            <v>0</v>
          </cell>
          <cell r="C25">
            <v>0</v>
          </cell>
          <cell r="D25">
            <v>0</v>
          </cell>
          <cell r="E25">
            <v>80</v>
          </cell>
          <cell r="F25">
            <v>0</v>
          </cell>
          <cell r="H25">
            <v>80</v>
          </cell>
          <cell r="I25">
            <v>0</v>
          </cell>
          <cell r="J25">
            <v>0</v>
          </cell>
          <cell r="K25">
            <v>0</v>
          </cell>
          <cell r="L25">
            <v>80</v>
          </cell>
          <cell r="M25">
            <v>0</v>
          </cell>
          <cell r="N25">
            <v>0</v>
          </cell>
          <cell r="O25">
            <v>0</v>
          </cell>
          <cell r="P25">
            <v>80</v>
          </cell>
        </row>
        <row r="26">
          <cell r="A26" t="str">
            <v>農協共済別府リハビリテーションセンター</v>
          </cell>
          <cell r="B26">
            <v>0</v>
          </cell>
          <cell r="C26">
            <v>0</v>
          </cell>
          <cell r="D26">
            <v>116</v>
          </cell>
          <cell r="E26">
            <v>0</v>
          </cell>
          <cell r="F26">
            <v>0</v>
          </cell>
          <cell r="H26">
            <v>116</v>
          </cell>
          <cell r="I26">
            <v>0</v>
          </cell>
          <cell r="J26">
            <v>0</v>
          </cell>
          <cell r="K26">
            <v>116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116</v>
          </cell>
        </row>
        <row r="27">
          <cell r="A27" t="str">
            <v>医療法人財団親幸会浜脇記念病院</v>
          </cell>
          <cell r="B27">
            <v>0</v>
          </cell>
          <cell r="C27">
            <v>0</v>
          </cell>
          <cell r="D27">
            <v>0</v>
          </cell>
          <cell r="E27">
            <v>96</v>
          </cell>
          <cell r="F27">
            <v>0</v>
          </cell>
          <cell r="H27">
            <v>96</v>
          </cell>
          <cell r="I27">
            <v>0</v>
          </cell>
          <cell r="J27">
            <v>0</v>
          </cell>
          <cell r="K27">
            <v>0</v>
          </cell>
          <cell r="L27">
            <v>96</v>
          </cell>
          <cell r="M27">
            <v>0</v>
          </cell>
          <cell r="N27">
            <v>0</v>
          </cell>
          <cell r="O27">
            <v>0</v>
          </cell>
          <cell r="P27">
            <v>96</v>
          </cell>
        </row>
        <row r="28">
          <cell r="A28" t="str">
            <v>社会福祉法人別府発達医療センター</v>
          </cell>
          <cell r="B28">
            <v>0</v>
          </cell>
          <cell r="C28">
            <v>0</v>
          </cell>
          <cell r="D28">
            <v>0</v>
          </cell>
          <cell r="E28">
            <v>120</v>
          </cell>
          <cell r="F28">
            <v>0</v>
          </cell>
          <cell r="H28">
            <v>120</v>
          </cell>
          <cell r="I28">
            <v>0</v>
          </cell>
          <cell r="J28">
            <v>0</v>
          </cell>
          <cell r="K28">
            <v>0</v>
          </cell>
          <cell r="L28">
            <v>120</v>
          </cell>
          <cell r="M28">
            <v>0</v>
          </cell>
          <cell r="N28">
            <v>0</v>
          </cell>
          <cell r="O28">
            <v>0</v>
          </cell>
          <cell r="P28">
            <v>120</v>
          </cell>
        </row>
        <row r="29">
          <cell r="A29" t="str">
            <v>杵築中央病院</v>
          </cell>
          <cell r="B29">
            <v>0</v>
          </cell>
          <cell r="C29">
            <v>60</v>
          </cell>
          <cell r="D29">
            <v>0</v>
          </cell>
          <cell r="E29">
            <v>0</v>
          </cell>
          <cell r="F29">
            <v>0</v>
          </cell>
          <cell r="H29">
            <v>60</v>
          </cell>
          <cell r="I29">
            <v>0</v>
          </cell>
          <cell r="J29">
            <v>60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60</v>
          </cell>
        </row>
        <row r="30">
          <cell r="A30" t="str">
            <v>杵築市立山香病院</v>
          </cell>
          <cell r="B30">
            <v>0</v>
          </cell>
          <cell r="C30">
            <v>116</v>
          </cell>
          <cell r="D30">
            <v>0</v>
          </cell>
          <cell r="E30">
            <v>22</v>
          </cell>
          <cell r="F30">
            <v>0</v>
          </cell>
          <cell r="H30">
            <v>138</v>
          </cell>
          <cell r="I30">
            <v>0</v>
          </cell>
          <cell r="J30">
            <v>44</v>
          </cell>
          <cell r="K30">
            <v>114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158</v>
          </cell>
        </row>
        <row r="31">
          <cell r="A31" t="str">
            <v>国東市民病院</v>
          </cell>
          <cell r="B31">
            <v>0</v>
          </cell>
          <cell r="C31">
            <v>103</v>
          </cell>
          <cell r="D31">
            <v>101</v>
          </cell>
          <cell r="E31">
            <v>0</v>
          </cell>
          <cell r="F31">
            <v>0</v>
          </cell>
          <cell r="H31">
            <v>204</v>
          </cell>
          <cell r="I31">
            <v>0</v>
          </cell>
          <cell r="J31">
            <v>103</v>
          </cell>
          <cell r="K31">
            <v>101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204</v>
          </cell>
        </row>
        <row r="32">
          <cell r="A32" t="str">
            <v>国見病院</v>
          </cell>
          <cell r="B32">
            <v>0</v>
          </cell>
          <cell r="C32">
            <v>0</v>
          </cell>
          <cell r="D32">
            <v>0</v>
          </cell>
          <cell r="E32">
            <v>30</v>
          </cell>
          <cell r="F32">
            <v>0</v>
          </cell>
          <cell r="H32">
            <v>30</v>
          </cell>
          <cell r="I32">
            <v>0</v>
          </cell>
          <cell r="J32">
            <v>0</v>
          </cell>
          <cell r="K32">
            <v>0</v>
          </cell>
          <cell r="L32">
            <v>30</v>
          </cell>
          <cell r="M32">
            <v>0</v>
          </cell>
          <cell r="N32">
            <v>0</v>
          </cell>
          <cell r="O32">
            <v>0</v>
          </cell>
          <cell r="P32">
            <v>30</v>
          </cell>
        </row>
        <row r="33">
          <cell r="A33" t="str">
            <v>あおぞら病院</v>
          </cell>
          <cell r="B33">
            <v>0</v>
          </cell>
          <cell r="C33">
            <v>30</v>
          </cell>
          <cell r="D33">
            <v>0</v>
          </cell>
          <cell r="E33">
            <v>24</v>
          </cell>
          <cell r="F33">
            <v>0</v>
          </cell>
          <cell r="H33">
            <v>54</v>
          </cell>
          <cell r="I33">
            <v>0</v>
          </cell>
          <cell r="J33">
            <v>30</v>
          </cell>
          <cell r="K33">
            <v>0</v>
          </cell>
          <cell r="L33">
            <v>24</v>
          </cell>
          <cell r="M33">
            <v>0</v>
          </cell>
          <cell r="N33">
            <v>0</v>
          </cell>
          <cell r="O33">
            <v>0</v>
          </cell>
          <cell r="P33">
            <v>54</v>
          </cell>
        </row>
        <row r="34">
          <cell r="A34" t="str">
            <v>鈴木病院</v>
          </cell>
          <cell r="B34">
            <v>0</v>
          </cell>
          <cell r="C34">
            <v>40</v>
          </cell>
          <cell r="D34">
            <v>0</v>
          </cell>
          <cell r="E34">
            <v>0</v>
          </cell>
          <cell r="F34">
            <v>0</v>
          </cell>
          <cell r="H34">
            <v>40</v>
          </cell>
          <cell r="I34">
            <v>0</v>
          </cell>
          <cell r="J34">
            <v>40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40</v>
          </cell>
        </row>
        <row r="35">
          <cell r="A35" t="str">
            <v>日出児玉病院</v>
          </cell>
          <cell r="B35">
            <v>0</v>
          </cell>
          <cell r="C35">
            <v>56</v>
          </cell>
          <cell r="D35">
            <v>0</v>
          </cell>
          <cell r="E35">
            <v>0</v>
          </cell>
          <cell r="F35">
            <v>0</v>
          </cell>
          <cell r="H35">
            <v>56</v>
          </cell>
          <cell r="I35">
            <v>0</v>
          </cell>
          <cell r="J35">
            <v>56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56</v>
          </cell>
        </row>
        <row r="36">
          <cell r="A36" t="str">
            <v>サンライズ酒井病院</v>
          </cell>
          <cell r="B36">
            <v>0</v>
          </cell>
          <cell r="C36">
            <v>58</v>
          </cell>
          <cell r="D36">
            <v>84</v>
          </cell>
          <cell r="E36">
            <v>0</v>
          </cell>
          <cell r="F36">
            <v>0</v>
          </cell>
          <cell r="H36">
            <v>142</v>
          </cell>
          <cell r="I36">
            <v>0</v>
          </cell>
          <cell r="J36">
            <v>58</v>
          </cell>
          <cell r="K36">
            <v>84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142</v>
          </cell>
        </row>
      </sheetData>
      <sheetData sheetId="7"/>
      <sheetData sheetId="8"/>
      <sheetData sheetId="9"/>
      <sheetData sheetId="10"/>
      <sheetData sheetId="11"/>
      <sheetData sheetId="12">
        <row r="37">
          <cell r="A37" t="str">
            <v>児玉耳鼻咽喉科クリニック</v>
          </cell>
          <cell r="B37">
            <v>0</v>
          </cell>
          <cell r="C37">
            <v>9</v>
          </cell>
          <cell r="D37">
            <v>0</v>
          </cell>
          <cell r="E37">
            <v>0</v>
          </cell>
          <cell r="F37">
            <v>0</v>
          </cell>
          <cell r="H37">
            <v>9</v>
          </cell>
          <cell r="I37">
            <v>0</v>
          </cell>
          <cell r="J37">
            <v>9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9</v>
          </cell>
        </row>
        <row r="38">
          <cell r="A38" t="str">
            <v>医療法人清瞳会　岡田眼科医院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19</v>
          </cell>
          <cell r="H38">
            <v>19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19</v>
          </cell>
          <cell r="N38">
            <v>0</v>
          </cell>
          <cell r="O38">
            <v>0</v>
          </cell>
          <cell r="P38">
            <v>19</v>
          </cell>
        </row>
        <row r="39">
          <cell r="A39" t="str">
            <v>古城循環器クリニック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19</v>
          </cell>
          <cell r="H39">
            <v>19</v>
          </cell>
          <cell r="I39">
            <v>0</v>
          </cell>
          <cell r="J39">
            <v>0</v>
          </cell>
          <cell r="K39">
            <v>19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19</v>
          </cell>
        </row>
        <row r="40">
          <cell r="A40" t="str">
            <v>久保田クリニック</v>
          </cell>
          <cell r="B40">
            <v>0</v>
          </cell>
          <cell r="C40">
            <v>19</v>
          </cell>
          <cell r="D40">
            <v>0</v>
          </cell>
          <cell r="E40">
            <v>0</v>
          </cell>
          <cell r="F40">
            <v>0</v>
          </cell>
          <cell r="H40">
            <v>19</v>
          </cell>
          <cell r="I40">
            <v>0</v>
          </cell>
          <cell r="J40">
            <v>19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19</v>
          </cell>
        </row>
        <row r="41">
          <cell r="A41" t="str">
            <v>うちくら内科</v>
          </cell>
          <cell r="B41">
            <v>0</v>
          </cell>
          <cell r="C41">
            <v>0</v>
          </cell>
          <cell r="D41">
            <v>0</v>
          </cell>
          <cell r="E41">
            <v>19</v>
          </cell>
          <cell r="F41">
            <v>0</v>
          </cell>
          <cell r="H41">
            <v>19</v>
          </cell>
          <cell r="I41">
            <v>0</v>
          </cell>
          <cell r="J41">
            <v>0</v>
          </cell>
          <cell r="K41">
            <v>0</v>
          </cell>
          <cell r="L41">
            <v>19</v>
          </cell>
          <cell r="M41">
            <v>0</v>
          </cell>
          <cell r="N41">
            <v>0</v>
          </cell>
          <cell r="O41">
            <v>0</v>
          </cell>
          <cell r="P41">
            <v>19</v>
          </cell>
        </row>
        <row r="42">
          <cell r="A42" t="str">
            <v>垣迫内科医院</v>
          </cell>
          <cell r="B42">
            <v>0</v>
          </cell>
          <cell r="C42">
            <v>19</v>
          </cell>
          <cell r="D42">
            <v>0</v>
          </cell>
          <cell r="E42">
            <v>0</v>
          </cell>
          <cell r="F42">
            <v>0</v>
          </cell>
          <cell r="H42">
            <v>19</v>
          </cell>
          <cell r="I42">
            <v>0</v>
          </cell>
          <cell r="J42">
            <v>19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19</v>
          </cell>
        </row>
        <row r="43">
          <cell r="A43" t="str">
            <v>安部第一医院</v>
          </cell>
          <cell r="B43">
            <v>0</v>
          </cell>
          <cell r="C43">
            <v>0</v>
          </cell>
          <cell r="D43">
            <v>0</v>
          </cell>
          <cell r="E43">
            <v>19</v>
          </cell>
          <cell r="F43">
            <v>0</v>
          </cell>
          <cell r="H43">
            <v>19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A44" t="str">
            <v>佐藤整形外科医院</v>
          </cell>
          <cell r="B44">
            <v>0</v>
          </cell>
          <cell r="C44">
            <v>0</v>
          </cell>
          <cell r="D44">
            <v>0</v>
          </cell>
          <cell r="E44">
            <v>19</v>
          </cell>
          <cell r="F44">
            <v>0</v>
          </cell>
          <cell r="H44">
            <v>19</v>
          </cell>
          <cell r="I44">
            <v>0</v>
          </cell>
          <cell r="J44">
            <v>0</v>
          </cell>
          <cell r="K44">
            <v>0</v>
          </cell>
          <cell r="L44">
            <v>19</v>
          </cell>
          <cell r="M44">
            <v>0</v>
          </cell>
          <cell r="N44">
            <v>0</v>
          </cell>
          <cell r="O44">
            <v>0</v>
          </cell>
          <cell r="P44">
            <v>19</v>
          </cell>
        </row>
        <row r="45">
          <cell r="A45" t="str">
            <v>千馬内科医院</v>
          </cell>
          <cell r="B45">
            <v>0</v>
          </cell>
          <cell r="C45">
            <v>0</v>
          </cell>
          <cell r="D45">
            <v>19</v>
          </cell>
          <cell r="E45">
            <v>0</v>
          </cell>
          <cell r="F45">
            <v>0</v>
          </cell>
          <cell r="H45">
            <v>19</v>
          </cell>
          <cell r="I45">
            <v>0</v>
          </cell>
          <cell r="J45">
            <v>0</v>
          </cell>
          <cell r="K45">
            <v>19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19</v>
          </cell>
        </row>
        <row r="46">
          <cell r="A46" t="str">
            <v>さかい内科医院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19</v>
          </cell>
          <cell r="H46">
            <v>19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19</v>
          </cell>
          <cell r="N46">
            <v>0</v>
          </cell>
          <cell r="O46">
            <v>0</v>
          </cell>
          <cell r="P46">
            <v>19</v>
          </cell>
        </row>
        <row r="47">
          <cell r="A47" t="str">
            <v>宮崎クリニック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15</v>
          </cell>
          <cell r="H47">
            <v>15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A48" t="str">
            <v>木下医院</v>
          </cell>
          <cell r="B48">
            <v>0</v>
          </cell>
          <cell r="C48">
            <v>0</v>
          </cell>
          <cell r="D48">
            <v>0</v>
          </cell>
          <cell r="E48">
            <v>19</v>
          </cell>
          <cell r="F48">
            <v>0</v>
          </cell>
          <cell r="H48">
            <v>19</v>
          </cell>
          <cell r="I48">
            <v>0</v>
          </cell>
          <cell r="J48">
            <v>0</v>
          </cell>
          <cell r="K48">
            <v>0</v>
          </cell>
          <cell r="L48">
            <v>19</v>
          </cell>
          <cell r="M48">
            <v>0</v>
          </cell>
          <cell r="N48">
            <v>0</v>
          </cell>
          <cell r="O48">
            <v>0</v>
          </cell>
          <cell r="P48">
            <v>19</v>
          </cell>
        </row>
        <row r="49">
          <cell r="A49" t="str">
            <v>安倍内科医院</v>
          </cell>
          <cell r="B49">
            <v>0</v>
          </cell>
          <cell r="C49">
            <v>0</v>
          </cell>
          <cell r="D49">
            <v>19</v>
          </cell>
          <cell r="E49">
            <v>0</v>
          </cell>
          <cell r="F49">
            <v>0</v>
          </cell>
          <cell r="H49">
            <v>19</v>
          </cell>
          <cell r="I49">
            <v>0</v>
          </cell>
          <cell r="J49">
            <v>0</v>
          </cell>
          <cell r="K49">
            <v>19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19</v>
          </cell>
        </row>
        <row r="50">
          <cell r="A50" t="str">
            <v>北崎医院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11</v>
          </cell>
          <cell r="H50">
            <v>11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11</v>
          </cell>
          <cell r="N50">
            <v>0</v>
          </cell>
          <cell r="O50">
            <v>0</v>
          </cell>
          <cell r="P50">
            <v>11</v>
          </cell>
        </row>
        <row r="51">
          <cell r="A51" t="str">
            <v>大分県厚生連健康管理センター</v>
          </cell>
          <cell r="B51">
            <v>0</v>
          </cell>
          <cell r="C51">
            <v>0</v>
          </cell>
          <cell r="D51">
            <v>0</v>
          </cell>
          <cell r="E51">
            <v>19</v>
          </cell>
          <cell r="F51">
            <v>0</v>
          </cell>
          <cell r="H51">
            <v>19</v>
          </cell>
          <cell r="I51">
            <v>0</v>
          </cell>
          <cell r="J51">
            <v>0</v>
          </cell>
          <cell r="K51">
            <v>0</v>
          </cell>
          <cell r="L51">
            <v>19</v>
          </cell>
          <cell r="M51">
            <v>0</v>
          </cell>
          <cell r="N51">
            <v>0</v>
          </cell>
          <cell r="O51">
            <v>0</v>
          </cell>
          <cell r="P51">
            <v>19</v>
          </cell>
        </row>
        <row r="52">
          <cell r="A52" t="str">
            <v>吉賀循環器内科</v>
          </cell>
          <cell r="B52">
            <v>0</v>
          </cell>
          <cell r="C52">
            <v>0</v>
          </cell>
          <cell r="D52">
            <v>0</v>
          </cell>
          <cell r="E52">
            <v>14</v>
          </cell>
          <cell r="F52">
            <v>0</v>
          </cell>
          <cell r="H52">
            <v>14</v>
          </cell>
          <cell r="I52">
            <v>0</v>
          </cell>
          <cell r="J52">
            <v>0</v>
          </cell>
          <cell r="K52">
            <v>0</v>
          </cell>
          <cell r="L52">
            <v>8</v>
          </cell>
          <cell r="M52">
            <v>0</v>
          </cell>
          <cell r="N52">
            <v>0</v>
          </cell>
          <cell r="O52">
            <v>0</v>
          </cell>
          <cell r="P52">
            <v>8</v>
          </cell>
        </row>
        <row r="53">
          <cell r="A53" t="str">
            <v>渡邉医院</v>
          </cell>
          <cell r="B53">
            <v>0</v>
          </cell>
          <cell r="C53">
            <v>0</v>
          </cell>
          <cell r="D53">
            <v>0</v>
          </cell>
          <cell r="E53">
            <v>18</v>
          </cell>
          <cell r="F53">
            <v>0</v>
          </cell>
          <cell r="H53">
            <v>18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</row>
        <row r="54">
          <cell r="A54" t="str">
            <v>ヒロセ内科医院</v>
          </cell>
          <cell r="B54">
            <v>0</v>
          </cell>
          <cell r="C54">
            <v>0</v>
          </cell>
          <cell r="D54">
            <v>17</v>
          </cell>
          <cell r="E54">
            <v>0</v>
          </cell>
          <cell r="F54">
            <v>0</v>
          </cell>
          <cell r="H54">
            <v>17</v>
          </cell>
          <cell r="I54">
            <v>0</v>
          </cell>
          <cell r="J54">
            <v>0</v>
          </cell>
          <cell r="K54">
            <v>17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17</v>
          </cell>
        </row>
        <row r="55">
          <cell r="A55" t="str">
            <v>たなか乳腺・外科・内科クリニック</v>
          </cell>
          <cell r="B55">
            <v>0</v>
          </cell>
          <cell r="C55">
            <v>0</v>
          </cell>
          <cell r="D55">
            <v>0</v>
          </cell>
          <cell r="E55">
            <v>19</v>
          </cell>
          <cell r="F55">
            <v>0</v>
          </cell>
          <cell r="H55">
            <v>19</v>
          </cell>
          <cell r="I55">
            <v>0</v>
          </cell>
          <cell r="J55">
            <v>0</v>
          </cell>
          <cell r="K55">
            <v>0</v>
          </cell>
          <cell r="L55">
            <v>19</v>
          </cell>
          <cell r="M55">
            <v>0</v>
          </cell>
          <cell r="N55">
            <v>0</v>
          </cell>
          <cell r="O55">
            <v>0</v>
          </cell>
          <cell r="P55">
            <v>19</v>
          </cell>
        </row>
        <row r="56">
          <cell r="A56" t="str">
            <v>岡嶋医院</v>
          </cell>
          <cell r="B56">
            <v>0</v>
          </cell>
          <cell r="C56">
            <v>0</v>
          </cell>
          <cell r="D56">
            <v>19</v>
          </cell>
          <cell r="E56">
            <v>0</v>
          </cell>
          <cell r="F56">
            <v>0</v>
          </cell>
          <cell r="H56">
            <v>19</v>
          </cell>
          <cell r="I56">
            <v>0</v>
          </cell>
          <cell r="J56">
            <v>0</v>
          </cell>
          <cell r="K56">
            <v>19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19</v>
          </cell>
        </row>
        <row r="57">
          <cell r="A57" t="str">
            <v>松本小児科医院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7</v>
          </cell>
          <cell r="H57">
            <v>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7</v>
          </cell>
          <cell r="N57">
            <v>0</v>
          </cell>
          <cell r="O57">
            <v>0</v>
          </cell>
          <cell r="P57">
            <v>7</v>
          </cell>
        </row>
        <row r="58">
          <cell r="A58" t="str">
            <v>原嶋内科医院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19</v>
          </cell>
          <cell r="H58">
            <v>19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19</v>
          </cell>
          <cell r="N58">
            <v>0</v>
          </cell>
          <cell r="O58">
            <v>0</v>
          </cell>
          <cell r="P58">
            <v>19</v>
          </cell>
        </row>
        <row r="59">
          <cell r="A59" t="str">
            <v>あおい産婦人科</v>
          </cell>
          <cell r="B59">
            <v>0</v>
          </cell>
          <cell r="C59">
            <v>14</v>
          </cell>
          <cell r="D59">
            <v>0</v>
          </cell>
          <cell r="E59">
            <v>0</v>
          </cell>
          <cell r="F59">
            <v>0</v>
          </cell>
          <cell r="H59">
            <v>14</v>
          </cell>
          <cell r="I59">
            <v>0</v>
          </cell>
          <cell r="J59">
            <v>14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14</v>
          </cell>
        </row>
        <row r="60">
          <cell r="A60" t="str">
            <v>石川胃腸科医院</v>
          </cell>
          <cell r="B60">
            <v>0</v>
          </cell>
          <cell r="C60">
            <v>19</v>
          </cell>
          <cell r="D60">
            <v>0</v>
          </cell>
          <cell r="E60">
            <v>0</v>
          </cell>
          <cell r="F60">
            <v>0</v>
          </cell>
          <cell r="H60">
            <v>19</v>
          </cell>
          <cell r="I60">
            <v>0</v>
          </cell>
          <cell r="J60">
            <v>19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19</v>
          </cell>
        </row>
        <row r="61">
          <cell r="A61" t="str">
            <v>武井医院</v>
          </cell>
          <cell r="B61">
            <v>0</v>
          </cell>
          <cell r="C61">
            <v>0</v>
          </cell>
          <cell r="D61">
            <v>0</v>
          </cell>
          <cell r="E61">
            <v>19</v>
          </cell>
          <cell r="F61">
            <v>0</v>
          </cell>
          <cell r="H61">
            <v>19</v>
          </cell>
          <cell r="I61">
            <v>0</v>
          </cell>
          <cell r="J61">
            <v>0</v>
          </cell>
          <cell r="K61">
            <v>0</v>
          </cell>
          <cell r="L61">
            <v>19</v>
          </cell>
          <cell r="M61">
            <v>0</v>
          </cell>
          <cell r="N61">
            <v>0</v>
          </cell>
          <cell r="O61">
            <v>0</v>
          </cell>
          <cell r="P61">
            <v>19</v>
          </cell>
        </row>
        <row r="62">
          <cell r="A62" t="str">
            <v>くりやまレディースクリニック</v>
          </cell>
          <cell r="B62">
            <v>0</v>
          </cell>
          <cell r="C62">
            <v>13</v>
          </cell>
          <cell r="D62">
            <v>0</v>
          </cell>
          <cell r="E62">
            <v>0</v>
          </cell>
          <cell r="F62">
            <v>0</v>
          </cell>
          <cell r="H62">
            <v>13</v>
          </cell>
          <cell r="I62">
            <v>0</v>
          </cell>
          <cell r="J62">
            <v>13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13</v>
          </cell>
        </row>
        <row r="63">
          <cell r="A63" t="str">
            <v>衛藤外科</v>
          </cell>
          <cell r="B63">
            <v>0</v>
          </cell>
          <cell r="C63">
            <v>0</v>
          </cell>
          <cell r="D63">
            <v>0</v>
          </cell>
          <cell r="E63">
            <v>5</v>
          </cell>
          <cell r="F63">
            <v>0</v>
          </cell>
          <cell r="H63">
            <v>5</v>
          </cell>
          <cell r="I63">
            <v>0</v>
          </cell>
          <cell r="J63">
            <v>0</v>
          </cell>
          <cell r="K63">
            <v>0</v>
          </cell>
          <cell r="L63">
            <v>5</v>
          </cell>
          <cell r="M63">
            <v>0</v>
          </cell>
          <cell r="N63">
            <v>0</v>
          </cell>
          <cell r="O63">
            <v>0</v>
          </cell>
          <cell r="P63">
            <v>5</v>
          </cell>
        </row>
        <row r="64">
          <cell r="A64" t="str">
            <v>みやうちウィメンズクリニック</v>
          </cell>
          <cell r="B64">
            <v>0</v>
          </cell>
          <cell r="C64">
            <v>19</v>
          </cell>
          <cell r="D64">
            <v>0</v>
          </cell>
          <cell r="E64">
            <v>0</v>
          </cell>
          <cell r="F64">
            <v>0</v>
          </cell>
          <cell r="H64">
            <v>19</v>
          </cell>
          <cell r="I64">
            <v>0</v>
          </cell>
          <cell r="J64">
            <v>19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19</v>
          </cell>
        </row>
        <row r="65">
          <cell r="A65" t="str">
            <v>きつき眼科</v>
          </cell>
          <cell r="B65">
            <v>0</v>
          </cell>
          <cell r="C65">
            <v>6</v>
          </cell>
          <cell r="D65">
            <v>0</v>
          </cell>
          <cell r="E65">
            <v>0</v>
          </cell>
          <cell r="F65">
            <v>0</v>
          </cell>
          <cell r="H65">
            <v>6</v>
          </cell>
          <cell r="I65">
            <v>0</v>
          </cell>
          <cell r="J65">
            <v>6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6</v>
          </cell>
        </row>
        <row r="66">
          <cell r="A66" t="str">
            <v>国東中央クリニック</v>
          </cell>
          <cell r="B66">
            <v>0</v>
          </cell>
          <cell r="C66">
            <v>0</v>
          </cell>
          <cell r="D66">
            <v>0</v>
          </cell>
          <cell r="E66">
            <v>19</v>
          </cell>
          <cell r="F66">
            <v>0</v>
          </cell>
          <cell r="H66">
            <v>19</v>
          </cell>
          <cell r="I66">
            <v>0</v>
          </cell>
          <cell r="J66">
            <v>0</v>
          </cell>
          <cell r="K66">
            <v>0</v>
          </cell>
          <cell r="L66">
            <v>19</v>
          </cell>
          <cell r="M66">
            <v>0</v>
          </cell>
          <cell r="N66">
            <v>0</v>
          </cell>
          <cell r="O66">
            <v>0</v>
          </cell>
          <cell r="P66">
            <v>19</v>
          </cell>
        </row>
        <row r="67">
          <cell r="A67" t="str">
            <v>あさひクリニック</v>
          </cell>
          <cell r="B67">
            <v>0</v>
          </cell>
          <cell r="C67">
            <v>0</v>
          </cell>
          <cell r="D67">
            <v>0</v>
          </cell>
          <cell r="E67">
            <v>17</v>
          </cell>
          <cell r="F67">
            <v>0</v>
          </cell>
          <cell r="H67">
            <v>17</v>
          </cell>
          <cell r="I67">
            <v>0</v>
          </cell>
          <cell r="J67">
            <v>0</v>
          </cell>
          <cell r="K67">
            <v>0</v>
          </cell>
          <cell r="L67">
            <v>17</v>
          </cell>
          <cell r="M67">
            <v>0</v>
          </cell>
          <cell r="N67">
            <v>0</v>
          </cell>
          <cell r="O67">
            <v>0</v>
          </cell>
          <cell r="P67">
            <v>17</v>
          </cell>
        </row>
        <row r="68">
          <cell r="A68" t="str">
            <v>堀田医院</v>
          </cell>
          <cell r="B68">
            <v>0</v>
          </cell>
          <cell r="C68">
            <v>0</v>
          </cell>
          <cell r="D68">
            <v>0</v>
          </cell>
          <cell r="E68">
            <v>19</v>
          </cell>
          <cell r="F68">
            <v>0</v>
          </cell>
          <cell r="H68">
            <v>19</v>
          </cell>
          <cell r="I68">
            <v>0</v>
          </cell>
          <cell r="J68">
            <v>0</v>
          </cell>
          <cell r="K68">
            <v>0</v>
          </cell>
          <cell r="L68">
            <v>19</v>
          </cell>
          <cell r="M68">
            <v>0</v>
          </cell>
          <cell r="N68">
            <v>0</v>
          </cell>
          <cell r="O68">
            <v>0</v>
          </cell>
          <cell r="P68">
            <v>19</v>
          </cell>
        </row>
        <row r="69">
          <cell r="A69" t="str">
            <v>福永胃腸科外科医院</v>
          </cell>
          <cell r="B69">
            <v>0</v>
          </cell>
          <cell r="C69">
            <v>19</v>
          </cell>
          <cell r="D69">
            <v>0</v>
          </cell>
          <cell r="E69">
            <v>0</v>
          </cell>
          <cell r="F69">
            <v>0</v>
          </cell>
          <cell r="H69">
            <v>19</v>
          </cell>
          <cell r="I69">
            <v>0</v>
          </cell>
          <cell r="J69">
            <v>9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9</v>
          </cell>
        </row>
        <row r="70">
          <cell r="A70" t="str">
            <v>定村内科医院</v>
          </cell>
          <cell r="B70">
            <v>0</v>
          </cell>
          <cell r="C70">
            <v>0</v>
          </cell>
          <cell r="D70">
            <v>18</v>
          </cell>
          <cell r="E70">
            <v>0</v>
          </cell>
          <cell r="F70">
            <v>0</v>
          </cell>
          <cell r="H70">
            <v>18</v>
          </cell>
          <cell r="I70">
            <v>0</v>
          </cell>
          <cell r="J70">
            <v>0</v>
          </cell>
          <cell r="K70">
            <v>18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18</v>
          </cell>
        </row>
        <row r="71">
          <cell r="A71" t="str">
            <v>姫島村国民健康保険診療所</v>
          </cell>
          <cell r="B71">
            <v>0</v>
          </cell>
          <cell r="C71">
            <v>0</v>
          </cell>
          <cell r="D71">
            <v>10</v>
          </cell>
          <cell r="E71">
            <v>0</v>
          </cell>
          <cell r="F71">
            <v>0</v>
          </cell>
          <cell r="H71">
            <v>10</v>
          </cell>
          <cell r="I71">
            <v>0</v>
          </cell>
          <cell r="J71">
            <v>0</v>
          </cell>
          <cell r="K71">
            <v>10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10</v>
          </cell>
        </row>
        <row r="72">
          <cell r="A72" t="str">
            <v>日出中央医院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19</v>
          </cell>
          <cell r="H72">
            <v>19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</row>
        <row r="73">
          <cell r="A73" t="str">
            <v>土屋会　八重眼科医院</v>
          </cell>
          <cell r="B73">
            <v>0</v>
          </cell>
          <cell r="C73">
            <v>4</v>
          </cell>
          <cell r="D73">
            <v>0</v>
          </cell>
          <cell r="E73">
            <v>0</v>
          </cell>
          <cell r="F73">
            <v>0</v>
          </cell>
          <cell r="H73">
            <v>4</v>
          </cell>
          <cell r="I73">
            <v>0</v>
          </cell>
          <cell r="J73">
            <v>4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4</v>
          </cell>
        </row>
        <row r="74">
          <cell r="A74" t="str">
            <v>こうまつ循環科内科クリニック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2</v>
          </cell>
          <cell r="H74">
            <v>2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2</v>
          </cell>
          <cell r="N74">
            <v>0</v>
          </cell>
          <cell r="O74">
            <v>0</v>
          </cell>
          <cell r="P74">
            <v>2</v>
          </cell>
        </row>
        <row r="75">
          <cell r="A75" t="str">
            <v>村上神経内科クリニック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19</v>
          </cell>
          <cell r="H75">
            <v>19</v>
          </cell>
          <cell r="I75">
            <v>0</v>
          </cell>
          <cell r="J75">
            <v>0</v>
          </cell>
          <cell r="K75">
            <v>19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19</v>
          </cell>
        </row>
        <row r="76">
          <cell r="A76" t="str">
            <v>福田内科医院</v>
          </cell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19</v>
          </cell>
          <cell r="H76">
            <v>19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19</v>
          </cell>
          <cell r="N76">
            <v>0</v>
          </cell>
          <cell r="O76">
            <v>0</v>
          </cell>
          <cell r="P76">
            <v>19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15"/>
  <sheetViews>
    <sheetView tabSelected="1" zoomScale="80" zoomScaleNormal="80" zoomScaleSheetLayoutView="80" workbookViewId="0">
      <selection activeCell="T22" sqref="T22"/>
    </sheetView>
  </sheetViews>
  <sheetFormatPr defaultRowHeight="18.75" x14ac:dyDescent="0.4"/>
  <cols>
    <col min="1" max="1" width="1.125" style="41" customWidth="1"/>
    <col min="2" max="2" width="4.625" style="41" customWidth="1"/>
    <col min="3" max="3" width="42.375" style="7" customWidth="1"/>
    <col min="4" max="4" width="11" style="41" customWidth="1"/>
    <col min="5" max="8" width="11" style="70" customWidth="1"/>
    <col min="9" max="9" width="11" style="41" customWidth="1"/>
    <col min="10" max="10" width="10.5" style="52" customWidth="1"/>
    <col min="11" max="11" width="10.5" style="68" customWidth="1"/>
    <col min="12" max="14" width="10.5" style="70" customWidth="1"/>
    <col min="15" max="17" width="10.5" customWidth="1"/>
  </cols>
  <sheetData>
    <row r="1" spans="2:17" ht="36.75" customHeight="1" x14ac:dyDescent="0.4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2:17" ht="17.25" customHeight="1" x14ac:dyDescent="0.4">
      <c r="B2" s="2"/>
      <c r="C2" s="3"/>
      <c r="D2" s="4" t="s">
        <v>1</v>
      </c>
      <c r="E2" s="5"/>
      <c r="F2" s="5"/>
      <c r="G2" s="5"/>
      <c r="H2" s="5"/>
      <c r="I2" s="6"/>
      <c r="J2" s="4" t="s">
        <v>2</v>
      </c>
      <c r="K2" s="5"/>
      <c r="L2" s="5"/>
      <c r="M2" s="5"/>
      <c r="N2" s="5"/>
      <c r="O2" s="5"/>
      <c r="P2" s="5"/>
      <c r="Q2" s="6"/>
    </row>
    <row r="3" spans="2:17" ht="17.25" customHeight="1" x14ac:dyDescent="0.4">
      <c r="B3" s="2"/>
      <c r="D3" s="8" t="s">
        <v>3</v>
      </c>
      <c r="E3" s="9"/>
      <c r="F3" s="9"/>
      <c r="G3" s="9"/>
      <c r="H3" s="9"/>
      <c r="I3" s="10"/>
      <c r="J3" s="11" t="s">
        <v>4</v>
      </c>
      <c r="K3" s="12"/>
      <c r="L3" s="12"/>
      <c r="M3" s="12"/>
      <c r="N3" s="12"/>
      <c r="O3" s="12"/>
      <c r="P3" s="12"/>
      <c r="Q3" s="13"/>
    </row>
    <row r="4" spans="2:17" ht="29.25" customHeight="1" x14ac:dyDescent="0.4">
      <c r="B4" s="14" t="s">
        <v>5</v>
      </c>
      <c r="C4" s="15" t="s">
        <v>6</v>
      </c>
      <c r="D4" s="16" t="s">
        <v>7</v>
      </c>
      <c r="E4" s="17" t="s">
        <v>8</v>
      </c>
      <c r="F4" s="18" t="s">
        <v>9</v>
      </c>
      <c r="G4" s="18" t="s">
        <v>10</v>
      </c>
      <c r="H4" s="18" t="s">
        <v>11</v>
      </c>
      <c r="I4" s="19" t="s">
        <v>12</v>
      </c>
      <c r="J4" s="16" t="s">
        <v>13</v>
      </c>
      <c r="K4" s="17" t="s">
        <v>8</v>
      </c>
      <c r="L4" s="18" t="s">
        <v>9</v>
      </c>
      <c r="M4" s="18" t="s">
        <v>10</v>
      </c>
      <c r="N4" s="18" t="s">
        <v>11</v>
      </c>
      <c r="O4" s="20" t="s">
        <v>12</v>
      </c>
      <c r="P4" s="21" t="s">
        <v>14</v>
      </c>
      <c r="Q4" s="15" t="s">
        <v>15</v>
      </c>
    </row>
    <row r="5" spans="2:17" ht="18" customHeight="1" x14ac:dyDescent="0.4">
      <c r="B5" s="22">
        <v>1</v>
      </c>
      <c r="C5" s="22" t="s">
        <v>16</v>
      </c>
      <c r="D5" s="23">
        <f>SUM(E5:I5)</f>
        <v>60</v>
      </c>
      <c r="E5" s="24">
        <f>VLOOKUP(C5,[1]東部２!$A$9:$P$36,2,FALSE)</f>
        <v>0</v>
      </c>
      <c r="F5" s="24">
        <f>VLOOKUP(C5,[1]東部２!$A$9:$P$36,3,FALSE)</f>
        <v>60</v>
      </c>
      <c r="G5" s="24">
        <f>VLOOKUP(C5,[1]東部２!$A$9:$P$36,4,FALSE)</f>
        <v>0</v>
      </c>
      <c r="H5" s="24">
        <f>VLOOKUP(C5,[1]東部２!$A$9:$P$36,5,FALSE)</f>
        <v>0</v>
      </c>
      <c r="I5" s="25">
        <f>VLOOKUP(C5,[1]東部２!$A$9:$P$36,6,FALSE)</f>
        <v>0</v>
      </c>
      <c r="J5" s="23">
        <f>SUM(K5:Q5)</f>
        <v>60</v>
      </c>
      <c r="K5" s="24">
        <f>VLOOKUP(C5,[1]東部２!$A$9:$P$36,9,FALSE)</f>
        <v>0</v>
      </c>
      <c r="L5" s="24">
        <f>VLOOKUP(C5,[1]東部２!$A$9:$P$36,10,FALSE)</f>
        <v>60</v>
      </c>
      <c r="M5" s="24">
        <f>VLOOKUP(C5,[1]東部２!$A$9:$P$36,11,FALSE)</f>
        <v>0</v>
      </c>
      <c r="N5" s="24">
        <f>VLOOKUP(C5,[1]東部２!$A$9:$P$36,12,FALSE)</f>
        <v>0</v>
      </c>
      <c r="O5" s="26">
        <f>VLOOKUP(C5,[1]東部２!$A$9:$P$36,13,FALSE)</f>
        <v>0</v>
      </c>
      <c r="P5" s="27">
        <f>VLOOKUP(C5,[1]東部２!$A$9:$P$36,14,FALSE)</f>
        <v>0</v>
      </c>
      <c r="Q5" s="28">
        <f>VLOOKUP(C5,[1]東部２!$A$9:$P$36,15,FALSE)</f>
        <v>0</v>
      </c>
    </row>
    <row r="6" spans="2:17" ht="18" customHeight="1" x14ac:dyDescent="0.4">
      <c r="B6" s="22">
        <v>2</v>
      </c>
      <c r="C6" s="22" t="s">
        <v>17</v>
      </c>
      <c r="D6" s="23">
        <f t="shared" ref="D6:D31" si="0">SUM(E6:I6)</f>
        <v>81</v>
      </c>
      <c r="E6" s="24">
        <f>VLOOKUP(C6,[1]東部２!$A$9:$P$36,2,FALSE)</f>
        <v>0</v>
      </c>
      <c r="F6" s="24">
        <f>VLOOKUP(C6,[1]東部２!$A$9:$P$36,3,FALSE)</f>
        <v>40</v>
      </c>
      <c r="G6" s="24">
        <f>VLOOKUP(C6,[1]東部２!$A$9:$P$36,4,FALSE)</f>
        <v>41</v>
      </c>
      <c r="H6" s="24">
        <f>VLOOKUP(C6,[1]東部２!$A$9:$P$36,5,FALSE)</f>
        <v>0</v>
      </c>
      <c r="I6" s="25">
        <f>VLOOKUP(C6,[1]東部２!$A$9:$P$36,6,FALSE)</f>
        <v>0</v>
      </c>
      <c r="J6" s="23">
        <f t="shared" ref="J6:J28" si="1">SUM(K6:Q6)</f>
        <v>81</v>
      </c>
      <c r="K6" s="24">
        <f>VLOOKUP(C6,[1]東部２!$A$9:$P$36,9,FALSE)</f>
        <v>0</v>
      </c>
      <c r="L6" s="24">
        <f>VLOOKUP(C6,[1]東部２!$A$9:$P$36,10,FALSE)</f>
        <v>40</v>
      </c>
      <c r="M6" s="24">
        <f>VLOOKUP(C6,[1]東部２!$A$9:$P$36,11,FALSE)</f>
        <v>41</v>
      </c>
      <c r="N6" s="24">
        <f>VLOOKUP(C6,[1]東部２!$A$9:$P$36,12,FALSE)</f>
        <v>0</v>
      </c>
      <c r="O6" s="26">
        <f>VLOOKUP(C6,[1]東部２!$A$9:$P$36,13,FALSE)</f>
        <v>0</v>
      </c>
      <c r="P6" s="27">
        <f>VLOOKUP(C6,[1]東部２!$A$9:$P$36,14,FALSE)</f>
        <v>0</v>
      </c>
      <c r="Q6" s="28">
        <f>VLOOKUP(C6,[1]東部２!$A$9:$P$36,15,FALSE)</f>
        <v>0</v>
      </c>
    </row>
    <row r="7" spans="2:17" ht="18" customHeight="1" x14ac:dyDescent="0.4">
      <c r="B7" s="22">
        <v>3</v>
      </c>
      <c r="C7" s="22" t="s">
        <v>18</v>
      </c>
      <c r="D7" s="23">
        <f t="shared" si="0"/>
        <v>146</v>
      </c>
      <c r="E7" s="24">
        <f>VLOOKUP(C7,[1]東部２!$A$9:$P$36,2,FALSE)</f>
        <v>0</v>
      </c>
      <c r="F7" s="24">
        <f>VLOOKUP(C7,[1]東部２!$A$9:$P$36,3,FALSE)</f>
        <v>39</v>
      </c>
      <c r="G7" s="24">
        <f>VLOOKUP(C7,[1]東部２!$A$9:$P$36,4,FALSE)</f>
        <v>0</v>
      </c>
      <c r="H7" s="24">
        <f>VLOOKUP(C7,[1]東部２!$A$9:$P$36,5,FALSE)</f>
        <v>107</v>
      </c>
      <c r="I7" s="25">
        <f>VLOOKUP(C7,[1]東部２!$A$9:$P$36,6,FALSE)</f>
        <v>0</v>
      </c>
      <c r="J7" s="29">
        <f t="shared" si="1"/>
        <v>146</v>
      </c>
      <c r="K7" s="24">
        <f>VLOOKUP(C7,[1]東部２!$A$9:$P$36,9,FALSE)</f>
        <v>0</v>
      </c>
      <c r="L7" s="24">
        <f>VLOOKUP(C7,[1]東部２!$A$9:$P$36,10,FALSE)</f>
        <v>39</v>
      </c>
      <c r="M7" s="24">
        <f>VLOOKUP(C7,[1]東部２!$A$9:$P$36,11,FALSE)</f>
        <v>0</v>
      </c>
      <c r="N7" s="24">
        <f>VLOOKUP(C7,[1]東部２!$A$9:$P$36,12,FALSE)</f>
        <v>107</v>
      </c>
      <c r="O7" s="26">
        <f>VLOOKUP(C7,[1]東部２!$A$9:$P$36,13,FALSE)</f>
        <v>0</v>
      </c>
      <c r="P7" s="27">
        <f>VLOOKUP(C7,[1]東部２!$A$9:$P$36,14,FALSE)</f>
        <v>0</v>
      </c>
      <c r="Q7" s="28">
        <f>VLOOKUP(C7,[1]東部２!$A$9:$P$36,15,FALSE)</f>
        <v>0</v>
      </c>
    </row>
    <row r="8" spans="2:17" ht="18" customHeight="1" x14ac:dyDescent="0.4">
      <c r="B8" s="22">
        <v>4</v>
      </c>
      <c r="C8" s="22" t="s">
        <v>19</v>
      </c>
      <c r="D8" s="23">
        <f t="shared" si="0"/>
        <v>226</v>
      </c>
      <c r="E8" s="24">
        <f>VLOOKUP(C8,[1]東部２!$A$9:$P$36,2,FALSE)</f>
        <v>88</v>
      </c>
      <c r="F8" s="24">
        <f>VLOOKUP(C8,[1]東部２!$A$9:$P$36,3,FALSE)</f>
        <v>138</v>
      </c>
      <c r="G8" s="24">
        <f>VLOOKUP(C8,[1]東部２!$A$9:$P$36,4,FALSE)</f>
        <v>0</v>
      </c>
      <c r="H8" s="24">
        <f>VLOOKUP(C8,[1]東部２!$A$9:$P$36,5,FALSE)</f>
        <v>0</v>
      </c>
      <c r="I8" s="25">
        <f>VLOOKUP(C8,[1]東部２!$A$9:$P$36,6,FALSE)</f>
        <v>0</v>
      </c>
      <c r="J8" s="29">
        <f t="shared" si="1"/>
        <v>226</v>
      </c>
      <c r="K8" s="24">
        <f>VLOOKUP(C8,[1]東部２!$A$9:$P$36,9,FALSE)</f>
        <v>88</v>
      </c>
      <c r="L8" s="24">
        <f>VLOOKUP(C8,[1]東部２!$A$9:$P$36,10,FALSE)</f>
        <v>124</v>
      </c>
      <c r="M8" s="24">
        <f>VLOOKUP(C8,[1]東部２!$A$9:$P$36,11,FALSE)</f>
        <v>0</v>
      </c>
      <c r="N8" s="24">
        <f>VLOOKUP(C8,[1]東部２!$A$9:$P$36,12,FALSE)</f>
        <v>14</v>
      </c>
      <c r="O8" s="26">
        <f>VLOOKUP(C8,[1]東部２!$A$9:$P$36,13,FALSE)</f>
        <v>0</v>
      </c>
      <c r="P8" s="27">
        <f>VLOOKUP(C8,[1]東部２!$A$9:$P$36,14,FALSE)</f>
        <v>0</v>
      </c>
      <c r="Q8" s="28">
        <f>VLOOKUP(C8,[1]東部２!$A$9:$P$36,15,FALSE)</f>
        <v>0</v>
      </c>
    </row>
    <row r="9" spans="2:17" ht="18" customHeight="1" x14ac:dyDescent="0.4">
      <c r="B9" s="22">
        <v>5</v>
      </c>
      <c r="C9" s="22" t="s">
        <v>20</v>
      </c>
      <c r="D9" s="23">
        <f t="shared" si="0"/>
        <v>120</v>
      </c>
      <c r="E9" s="24">
        <f>VLOOKUP(C9,[1]東部２!$A$9:$P$36,2,FALSE)</f>
        <v>0</v>
      </c>
      <c r="F9" s="24">
        <f>VLOOKUP(C9,[1]東部２!$A$9:$P$36,3,FALSE)</f>
        <v>120</v>
      </c>
      <c r="G9" s="24">
        <f>VLOOKUP(C9,[1]東部２!$A$9:$P$36,4,FALSE)</f>
        <v>0</v>
      </c>
      <c r="H9" s="24">
        <f>VLOOKUP(C9,[1]東部２!$A$9:$P$36,5,FALSE)</f>
        <v>0</v>
      </c>
      <c r="I9" s="25">
        <f>VLOOKUP(C9,[1]東部２!$A$9:$P$36,6,FALSE)</f>
        <v>0</v>
      </c>
      <c r="J9" s="29">
        <f t="shared" si="1"/>
        <v>120</v>
      </c>
      <c r="K9" s="24">
        <f>VLOOKUP(C9,[1]東部２!$A$9:$P$36,9,FALSE)</f>
        <v>0</v>
      </c>
      <c r="L9" s="24">
        <f>VLOOKUP(C9,[1]東部２!$A$9:$P$36,10,FALSE)</f>
        <v>120</v>
      </c>
      <c r="M9" s="24">
        <f>VLOOKUP(C9,[1]東部２!$A$9:$P$36,11,FALSE)</f>
        <v>0</v>
      </c>
      <c r="N9" s="24">
        <f>VLOOKUP(C9,[1]東部２!$A$9:$P$36,12,FALSE)</f>
        <v>0</v>
      </c>
      <c r="O9" s="26">
        <f>VLOOKUP(C9,[1]東部２!$A$9:$P$36,13,FALSE)</f>
        <v>0</v>
      </c>
      <c r="P9" s="27">
        <f>VLOOKUP(C9,[1]東部２!$A$9:$P$36,14,FALSE)</f>
        <v>0</v>
      </c>
      <c r="Q9" s="28">
        <f>VLOOKUP(C9,[1]東部２!$A$9:$P$36,15,FALSE)</f>
        <v>0</v>
      </c>
    </row>
    <row r="10" spans="2:17" ht="18" customHeight="1" x14ac:dyDescent="0.4">
      <c r="B10" s="22">
        <v>6</v>
      </c>
      <c r="C10" s="22" t="s">
        <v>21</v>
      </c>
      <c r="D10" s="30">
        <f t="shared" si="0"/>
        <v>460</v>
      </c>
      <c r="E10" s="24">
        <f>VLOOKUP(C10,[1]東部２!$A$9:$P$36,2,FALSE)</f>
        <v>139</v>
      </c>
      <c r="F10" s="24">
        <f>VLOOKUP(C10,[1]東部２!$A$9:$P$36,3,FALSE)</f>
        <v>265</v>
      </c>
      <c r="G10" s="24">
        <f>VLOOKUP(C10,[1]東部２!$A$9:$P$36,4,FALSE)</f>
        <v>0</v>
      </c>
      <c r="H10" s="24">
        <f>VLOOKUP(C10,[1]東部２!$A$9:$P$36,5,FALSE)</f>
        <v>0</v>
      </c>
      <c r="I10" s="25">
        <f>VLOOKUP(C10,[1]東部２!$A$9:$P$36,6,FALSE)</f>
        <v>56</v>
      </c>
      <c r="J10" s="29">
        <f t="shared" si="1"/>
        <v>460</v>
      </c>
      <c r="K10" s="24">
        <f>VLOOKUP(C10,[1]東部２!$A$9:$P$36,9,FALSE)</f>
        <v>139</v>
      </c>
      <c r="L10" s="24">
        <f>VLOOKUP(C10,[1]東部２!$A$9:$P$36,10,FALSE)</f>
        <v>265</v>
      </c>
      <c r="M10" s="24">
        <f>VLOOKUP(C10,[1]東部２!$A$9:$P$36,11,FALSE)</f>
        <v>0</v>
      </c>
      <c r="N10" s="24">
        <f>VLOOKUP(C10,[1]東部２!$A$9:$P$36,12,FALSE)</f>
        <v>0</v>
      </c>
      <c r="O10" s="26">
        <f>VLOOKUP(C10,[1]東部２!$A$9:$P$36,13,FALSE)</f>
        <v>0</v>
      </c>
      <c r="P10" s="27">
        <f>VLOOKUP(C10,[1]東部２!$A$9:$P$36,14,FALSE)</f>
        <v>56</v>
      </c>
      <c r="Q10" s="28">
        <f>VLOOKUP(C10,[1]東部２!$A$9:$P$36,15,FALSE)</f>
        <v>0</v>
      </c>
    </row>
    <row r="11" spans="2:17" ht="18" customHeight="1" x14ac:dyDescent="0.4">
      <c r="B11" s="22">
        <v>7</v>
      </c>
      <c r="C11" s="22" t="s">
        <v>22</v>
      </c>
      <c r="D11" s="30">
        <f t="shared" si="0"/>
        <v>40</v>
      </c>
      <c r="E11" s="24">
        <f>VLOOKUP(C11,[1]東部２!$A$9:$P$36,2,FALSE)</f>
        <v>0</v>
      </c>
      <c r="F11" s="24">
        <f>VLOOKUP(C11,[1]東部２!$A$9:$P$36,3,FALSE)</f>
        <v>40</v>
      </c>
      <c r="G11" s="24">
        <f>VLOOKUP(C11,[1]東部２!$A$9:$P$36,4,FALSE)</f>
        <v>0</v>
      </c>
      <c r="H11" s="24">
        <f>VLOOKUP(C11,[1]東部２!$A$9:$P$36,5,FALSE)</f>
        <v>0</v>
      </c>
      <c r="I11" s="25">
        <f>VLOOKUP(C11,[1]東部２!$A$9:$P$36,6,FALSE)</f>
        <v>0</v>
      </c>
      <c r="J11" s="29">
        <f t="shared" si="1"/>
        <v>40</v>
      </c>
      <c r="K11" s="24">
        <f>VLOOKUP(C11,[1]東部２!$A$9:$P$36,9,FALSE)</f>
        <v>0</v>
      </c>
      <c r="L11" s="24">
        <f>VLOOKUP(C11,[1]東部２!$A$9:$P$36,10,FALSE)</f>
        <v>40</v>
      </c>
      <c r="M11" s="24">
        <f>VLOOKUP(C11,[1]東部２!$A$9:$P$36,11,FALSE)</f>
        <v>0</v>
      </c>
      <c r="N11" s="24">
        <f>VLOOKUP(C11,[1]東部２!$A$9:$P$36,12,FALSE)</f>
        <v>0</v>
      </c>
      <c r="O11" s="26">
        <f>VLOOKUP(C11,[1]東部２!$A$9:$P$36,13,FALSE)</f>
        <v>0</v>
      </c>
      <c r="P11" s="27">
        <f>VLOOKUP(C11,[1]東部２!$A$9:$P$36,14,FALSE)</f>
        <v>0</v>
      </c>
      <c r="Q11" s="28">
        <f>VLOOKUP(C11,[1]東部２!$A$9:$P$36,15,FALSE)</f>
        <v>0</v>
      </c>
    </row>
    <row r="12" spans="2:17" ht="18" customHeight="1" x14ac:dyDescent="0.4">
      <c r="B12" s="22">
        <v>8</v>
      </c>
      <c r="C12" s="22" t="s">
        <v>23</v>
      </c>
      <c r="D12" s="30">
        <f t="shared" si="0"/>
        <v>65</v>
      </c>
      <c r="E12" s="24">
        <f>VLOOKUP(C12,[1]東部２!$A$9:$P$36,2,FALSE)</f>
        <v>0</v>
      </c>
      <c r="F12" s="24">
        <f>VLOOKUP(C12,[1]東部２!$A$9:$P$36,3,FALSE)</f>
        <v>43</v>
      </c>
      <c r="G12" s="24">
        <f>VLOOKUP(C12,[1]東部２!$A$9:$P$36,4,FALSE)</f>
        <v>0</v>
      </c>
      <c r="H12" s="24">
        <f>VLOOKUP(C12,[1]東部２!$A$9:$P$36,5,FALSE)</f>
        <v>22</v>
      </c>
      <c r="I12" s="25">
        <f>VLOOKUP(C12,[1]東部２!$A$9:$P$36,6,FALSE)</f>
        <v>0</v>
      </c>
      <c r="J12" s="29">
        <f t="shared" si="1"/>
        <v>65</v>
      </c>
      <c r="K12" s="24">
        <f>VLOOKUP(C12,[1]東部２!$A$9:$P$36,9,FALSE)</f>
        <v>0</v>
      </c>
      <c r="L12" s="24">
        <f>VLOOKUP(C12,[1]東部２!$A$9:$P$36,10,FALSE)</f>
        <v>43</v>
      </c>
      <c r="M12" s="24">
        <f>VLOOKUP(C12,[1]東部２!$A$9:$P$36,11,FALSE)</f>
        <v>0</v>
      </c>
      <c r="N12" s="24">
        <f>VLOOKUP(C12,[1]東部２!$A$9:$P$36,12,FALSE)</f>
        <v>22</v>
      </c>
      <c r="O12" s="26">
        <f>VLOOKUP(C12,[1]東部２!$A$9:$P$36,13,FALSE)</f>
        <v>0</v>
      </c>
      <c r="P12" s="27">
        <f>VLOOKUP(C12,[1]東部２!$A$9:$P$36,14,FALSE)</f>
        <v>0</v>
      </c>
      <c r="Q12" s="28">
        <f>VLOOKUP(C12,[1]東部２!$A$9:$P$36,15,FALSE)</f>
        <v>0</v>
      </c>
    </row>
    <row r="13" spans="2:17" ht="18" customHeight="1" x14ac:dyDescent="0.4">
      <c r="B13" s="22">
        <v>9</v>
      </c>
      <c r="C13" s="22" t="s">
        <v>24</v>
      </c>
      <c r="D13" s="30">
        <f t="shared" si="0"/>
        <v>269</v>
      </c>
      <c r="E13" s="24">
        <f>VLOOKUP(C13,[1]東部２!$A$9:$P$36,2,FALSE)</f>
        <v>117</v>
      </c>
      <c r="F13" s="24">
        <f>VLOOKUP(C13,[1]東部２!$A$9:$P$36,3,FALSE)</f>
        <v>152</v>
      </c>
      <c r="G13" s="24">
        <f>VLOOKUP(C13,[1]東部２!$A$9:$P$36,4,FALSE)</f>
        <v>0</v>
      </c>
      <c r="H13" s="24">
        <f>VLOOKUP(C13,[1]東部２!$A$9:$P$36,5,FALSE)</f>
        <v>0</v>
      </c>
      <c r="I13" s="25">
        <f>VLOOKUP(C13,[1]東部２!$A$9:$P$36,6,FALSE)</f>
        <v>0</v>
      </c>
      <c r="J13" s="29">
        <f t="shared" si="1"/>
        <v>269</v>
      </c>
      <c r="K13" s="24">
        <f>VLOOKUP(C13,[1]東部２!$A$9:$P$36,9,FALSE)</f>
        <v>117</v>
      </c>
      <c r="L13" s="24">
        <f>VLOOKUP(C13,[1]東部２!$A$9:$P$36,10,FALSE)</f>
        <v>152</v>
      </c>
      <c r="M13" s="24">
        <f>VLOOKUP(C13,[1]東部２!$A$9:$P$36,11,FALSE)</f>
        <v>0</v>
      </c>
      <c r="N13" s="24">
        <f>VLOOKUP(C13,[1]東部２!$A$9:$P$36,12,FALSE)</f>
        <v>0</v>
      </c>
      <c r="O13" s="26">
        <f>VLOOKUP(C13,[1]東部２!$A$9:$P$36,13,FALSE)</f>
        <v>0</v>
      </c>
      <c r="P13" s="27">
        <f>VLOOKUP(C13,[1]東部２!$A$9:$P$36,14,FALSE)</f>
        <v>0</v>
      </c>
      <c r="Q13" s="28">
        <f>VLOOKUP(C13,[1]東部２!$A$9:$P$36,15,FALSE)</f>
        <v>0</v>
      </c>
    </row>
    <row r="14" spans="2:17" ht="18" customHeight="1" x14ac:dyDescent="0.4">
      <c r="B14" s="22">
        <v>10</v>
      </c>
      <c r="C14" s="22" t="s">
        <v>25</v>
      </c>
      <c r="D14" s="30">
        <f t="shared" si="0"/>
        <v>36</v>
      </c>
      <c r="E14" s="24">
        <f>VLOOKUP(C14,[1]東部２!$A$9:$P$36,2,FALSE)</f>
        <v>0</v>
      </c>
      <c r="F14" s="24">
        <f>VLOOKUP(C14,[1]東部２!$A$9:$P$36,3,FALSE)</f>
        <v>0</v>
      </c>
      <c r="G14" s="24">
        <f>VLOOKUP(C14,[1]東部２!$A$9:$P$36,4,FALSE)</f>
        <v>36</v>
      </c>
      <c r="H14" s="24">
        <f>VLOOKUP(C14,[1]東部２!$A$9:$P$36,5,FALSE)</f>
        <v>0</v>
      </c>
      <c r="I14" s="25">
        <f>VLOOKUP(C14,[1]東部２!$A$9:$P$36,6,FALSE)</f>
        <v>0</v>
      </c>
      <c r="J14" s="29">
        <f t="shared" si="1"/>
        <v>36</v>
      </c>
      <c r="K14" s="24">
        <f>VLOOKUP(C14,[1]東部２!$A$9:$P$36,9,FALSE)</f>
        <v>0</v>
      </c>
      <c r="L14" s="24">
        <f>VLOOKUP(C14,[1]東部２!$A$9:$P$36,10,FALSE)</f>
        <v>0</v>
      </c>
      <c r="M14" s="24">
        <f>VLOOKUP(C14,[1]東部２!$A$9:$P$36,11,FALSE)</f>
        <v>36</v>
      </c>
      <c r="N14" s="24">
        <f>VLOOKUP(C14,[1]東部２!$A$9:$P$36,12,FALSE)</f>
        <v>0</v>
      </c>
      <c r="O14" s="26">
        <f>VLOOKUP(C14,[1]東部２!$A$9:$P$36,13,FALSE)</f>
        <v>0</v>
      </c>
      <c r="P14" s="27">
        <f>VLOOKUP(C14,[1]東部２!$A$9:$P$36,14,FALSE)</f>
        <v>0</v>
      </c>
      <c r="Q14" s="28">
        <f>VLOOKUP(C14,[1]東部２!$A$9:$P$36,15,FALSE)</f>
        <v>0</v>
      </c>
    </row>
    <row r="15" spans="2:17" ht="18" customHeight="1" x14ac:dyDescent="0.4">
      <c r="B15" s="22">
        <v>11</v>
      </c>
      <c r="C15" s="22" t="s">
        <v>26</v>
      </c>
      <c r="D15" s="30">
        <f t="shared" si="0"/>
        <v>115</v>
      </c>
      <c r="E15" s="24">
        <f>VLOOKUP(C15,[1]東部２!$A$9:$P$36,2,FALSE)</f>
        <v>0</v>
      </c>
      <c r="F15" s="24">
        <f>VLOOKUP(C15,[1]東部２!$A$9:$P$36,3,FALSE)</f>
        <v>0</v>
      </c>
      <c r="G15" s="24">
        <f>VLOOKUP(C15,[1]東部２!$A$9:$P$36,4,FALSE)</f>
        <v>41</v>
      </c>
      <c r="H15" s="24">
        <f>VLOOKUP(C15,[1]東部２!$A$9:$P$36,5,FALSE)</f>
        <v>74</v>
      </c>
      <c r="I15" s="25">
        <f>VLOOKUP(C15,[1]東部２!$A$9:$P$36,6,FALSE)</f>
        <v>0</v>
      </c>
      <c r="J15" s="29">
        <f t="shared" si="1"/>
        <v>115</v>
      </c>
      <c r="K15" s="24">
        <f>VLOOKUP(C15,[1]東部２!$A$9:$P$36,9,FALSE)</f>
        <v>0</v>
      </c>
      <c r="L15" s="24">
        <f>VLOOKUP(C15,[1]東部２!$A$9:$P$36,10,FALSE)</f>
        <v>0</v>
      </c>
      <c r="M15" s="24">
        <f>VLOOKUP(C15,[1]東部２!$A$9:$P$36,11,FALSE)</f>
        <v>41</v>
      </c>
      <c r="N15" s="24">
        <f>VLOOKUP(C15,[1]東部２!$A$9:$P$36,12,FALSE)</f>
        <v>74</v>
      </c>
      <c r="O15" s="26">
        <f>VLOOKUP(C15,[1]東部２!$A$9:$P$36,13,FALSE)</f>
        <v>0</v>
      </c>
      <c r="P15" s="27">
        <f>VLOOKUP(C15,[1]東部２!$A$9:$P$36,14,FALSE)</f>
        <v>0</v>
      </c>
      <c r="Q15" s="28">
        <f>VLOOKUP(C15,[1]東部２!$A$9:$P$36,15,FALSE)</f>
        <v>0</v>
      </c>
    </row>
    <row r="16" spans="2:17" ht="18" customHeight="1" x14ac:dyDescent="0.4">
      <c r="B16" s="22">
        <v>12</v>
      </c>
      <c r="C16" s="22" t="s">
        <v>27</v>
      </c>
      <c r="D16" s="30">
        <f t="shared" si="0"/>
        <v>174</v>
      </c>
      <c r="E16" s="24">
        <f>VLOOKUP(C16,[1]東部２!$A$9:$P$36,2,FALSE)</f>
        <v>0</v>
      </c>
      <c r="F16" s="24">
        <f>VLOOKUP(C16,[1]東部２!$A$9:$P$36,3,FALSE)</f>
        <v>44</v>
      </c>
      <c r="G16" s="24">
        <f>VLOOKUP(C16,[1]東部２!$A$9:$P$36,4,FALSE)</f>
        <v>130</v>
      </c>
      <c r="H16" s="24">
        <f>VLOOKUP(C16,[1]東部２!$A$9:$P$36,5,FALSE)</f>
        <v>0</v>
      </c>
      <c r="I16" s="25">
        <f>VLOOKUP(C16,[1]東部２!$A$9:$P$36,6,FALSE)</f>
        <v>0</v>
      </c>
      <c r="J16" s="29">
        <f t="shared" si="1"/>
        <v>174</v>
      </c>
      <c r="K16" s="24">
        <f>VLOOKUP(C16,[1]東部２!$A$9:$P$36,9,FALSE)</f>
        <v>0</v>
      </c>
      <c r="L16" s="24">
        <f>VLOOKUP(C16,[1]東部２!$A$9:$P$36,10,FALSE)</f>
        <v>44</v>
      </c>
      <c r="M16" s="24">
        <f>VLOOKUP(C16,[1]東部２!$A$9:$P$36,11,FALSE)</f>
        <v>130</v>
      </c>
      <c r="N16" s="24">
        <f>VLOOKUP(C16,[1]東部２!$A$9:$P$36,12,FALSE)</f>
        <v>0</v>
      </c>
      <c r="O16" s="26">
        <f>VLOOKUP(C16,[1]東部２!$A$9:$P$36,13,FALSE)</f>
        <v>0</v>
      </c>
      <c r="P16" s="27">
        <f>VLOOKUP(C16,[1]東部２!$A$9:$P$36,14,FALSE)</f>
        <v>0</v>
      </c>
      <c r="Q16" s="28">
        <f>VLOOKUP(C16,[1]東部２!$A$9:$P$36,15,FALSE)</f>
        <v>0</v>
      </c>
    </row>
    <row r="17" spans="2:17" ht="18" customHeight="1" x14ac:dyDescent="0.4">
      <c r="B17" s="22">
        <v>13</v>
      </c>
      <c r="C17" s="22" t="s">
        <v>28</v>
      </c>
      <c r="D17" s="30">
        <f t="shared" si="0"/>
        <v>300</v>
      </c>
      <c r="E17" s="24">
        <f>VLOOKUP(C17,[1]東部２!$A$9:$P$36,2,FALSE)</f>
        <v>0</v>
      </c>
      <c r="F17" s="24">
        <f>VLOOKUP(C17,[1]東部２!$A$9:$P$36,3,FALSE)</f>
        <v>0</v>
      </c>
      <c r="G17" s="24">
        <f>VLOOKUP(C17,[1]東部２!$A$9:$P$36,4,FALSE)</f>
        <v>46</v>
      </c>
      <c r="H17" s="24">
        <f>VLOOKUP(C17,[1]東部２!$A$9:$P$36,5,FALSE)</f>
        <v>254</v>
      </c>
      <c r="I17" s="25">
        <f>VLOOKUP(C17,[1]東部２!$A$9:$P$36,6,FALSE)</f>
        <v>0</v>
      </c>
      <c r="J17" s="29">
        <f t="shared" si="1"/>
        <v>269</v>
      </c>
      <c r="K17" s="24">
        <f>VLOOKUP(C17,[1]東部２!$A$9:$P$36,9,FALSE)</f>
        <v>0</v>
      </c>
      <c r="L17" s="24">
        <f>VLOOKUP(C17,[1]東部２!$A$9:$P$36,10,FALSE)</f>
        <v>0</v>
      </c>
      <c r="M17" s="24">
        <f>VLOOKUP(C17,[1]東部２!$A$9:$P$36,11,FALSE)</f>
        <v>0</v>
      </c>
      <c r="N17" s="24">
        <f>VLOOKUP(C17,[1]東部２!$A$9:$P$36,12,FALSE)</f>
        <v>269</v>
      </c>
      <c r="O17" s="26">
        <f>VLOOKUP(C17,[1]東部２!$A$9:$P$36,13,FALSE)</f>
        <v>0</v>
      </c>
      <c r="P17" s="27">
        <f>VLOOKUP(C17,[1]東部２!$A$9:$P$36,14,FALSE)</f>
        <v>0</v>
      </c>
      <c r="Q17" s="28">
        <f>VLOOKUP(C17,[1]東部２!$A$9:$P$36,15,FALSE)</f>
        <v>0</v>
      </c>
    </row>
    <row r="18" spans="2:17" ht="18" customHeight="1" x14ac:dyDescent="0.4">
      <c r="B18" s="22">
        <v>14</v>
      </c>
      <c r="C18" s="22" t="s">
        <v>29</v>
      </c>
      <c r="D18" s="30">
        <f t="shared" si="0"/>
        <v>140</v>
      </c>
      <c r="E18" s="24">
        <f>VLOOKUP(C18,[1]東部２!$A$9:$P$36,2,FALSE)</f>
        <v>0</v>
      </c>
      <c r="F18" s="24">
        <f>VLOOKUP(C18,[1]東部２!$A$9:$P$36,3,FALSE)</f>
        <v>140</v>
      </c>
      <c r="G18" s="24">
        <f>VLOOKUP(C18,[1]東部２!$A$9:$P$36,4,FALSE)</f>
        <v>0</v>
      </c>
      <c r="H18" s="24">
        <f>VLOOKUP(C18,[1]東部２!$A$9:$P$36,5,FALSE)</f>
        <v>0</v>
      </c>
      <c r="I18" s="25">
        <f>VLOOKUP(C18,[1]東部２!$A$9:$P$36,6,FALSE)</f>
        <v>0</v>
      </c>
      <c r="J18" s="29">
        <f t="shared" si="1"/>
        <v>140</v>
      </c>
      <c r="K18" s="24">
        <f>VLOOKUP(C18,[1]東部２!$A$9:$P$36,9,FALSE)</f>
        <v>0</v>
      </c>
      <c r="L18" s="24">
        <f>VLOOKUP(C18,[1]東部２!$A$9:$P$36,10,FALSE)</f>
        <v>140</v>
      </c>
      <c r="M18" s="24">
        <f>VLOOKUP(C18,[1]東部２!$A$9:$P$36,11,FALSE)</f>
        <v>0</v>
      </c>
      <c r="N18" s="24">
        <f>VLOOKUP(C18,[1]東部２!$A$9:$P$36,12,FALSE)</f>
        <v>0</v>
      </c>
      <c r="O18" s="26">
        <f>VLOOKUP(C18,[1]東部２!$A$9:$P$36,13,FALSE)</f>
        <v>0</v>
      </c>
      <c r="P18" s="27">
        <f>VLOOKUP(C18,[1]東部２!$A$9:$P$36,14,FALSE)</f>
        <v>0</v>
      </c>
      <c r="Q18" s="28">
        <f>VLOOKUP(C18,[1]東部２!$A$9:$P$36,15,FALSE)</f>
        <v>0</v>
      </c>
    </row>
    <row r="19" spans="2:17" ht="18" customHeight="1" x14ac:dyDescent="0.4">
      <c r="B19" s="22">
        <v>15</v>
      </c>
      <c r="C19" s="22" t="s">
        <v>30</v>
      </c>
      <c r="D19" s="30">
        <f t="shared" si="0"/>
        <v>153</v>
      </c>
      <c r="E19" s="24">
        <f>VLOOKUP(C19,[1]東部２!$A$9:$P$36,2,FALSE)</f>
        <v>0</v>
      </c>
      <c r="F19" s="24">
        <f>VLOOKUP(C19,[1]東部２!$A$9:$P$36,3,FALSE)</f>
        <v>106</v>
      </c>
      <c r="G19" s="24">
        <f>VLOOKUP(C19,[1]東部２!$A$9:$P$36,4,FALSE)</f>
        <v>0</v>
      </c>
      <c r="H19" s="24">
        <f>VLOOKUP(C19,[1]東部２!$A$9:$P$36,5,FALSE)</f>
        <v>47</v>
      </c>
      <c r="I19" s="25">
        <f>VLOOKUP(C19,[1]東部２!$A$9:$P$36,6,FALSE)</f>
        <v>0</v>
      </c>
      <c r="J19" s="29">
        <f t="shared" si="1"/>
        <v>153</v>
      </c>
      <c r="K19" s="24">
        <f>VLOOKUP(C19,[1]東部２!$A$9:$P$36,9,FALSE)</f>
        <v>0</v>
      </c>
      <c r="L19" s="24">
        <f>VLOOKUP(C19,[1]東部２!$A$9:$P$36,10,FALSE)</f>
        <v>55</v>
      </c>
      <c r="M19" s="24">
        <f>VLOOKUP(C19,[1]東部２!$A$9:$P$36,11,FALSE)</f>
        <v>51</v>
      </c>
      <c r="N19" s="24">
        <f>VLOOKUP(C19,[1]東部２!$A$9:$P$36,12,FALSE)</f>
        <v>47</v>
      </c>
      <c r="O19" s="26">
        <f>VLOOKUP(C19,[1]東部２!$A$9:$P$36,13,FALSE)</f>
        <v>0</v>
      </c>
      <c r="P19" s="27">
        <f>VLOOKUP(C19,[1]東部２!$A$9:$P$36,14,FALSE)</f>
        <v>0</v>
      </c>
      <c r="Q19" s="28">
        <f>VLOOKUP(C19,[1]東部２!$A$9:$P$36,15,FALSE)</f>
        <v>0</v>
      </c>
    </row>
    <row r="20" spans="2:17" ht="18" customHeight="1" x14ac:dyDescent="0.4">
      <c r="B20" s="22">
        <v>16</v>
      </c>
      <c r="C20" s="22" t="s">
        <v>31</v>
      </c>
      <c r="D20" s="30">
        <f t="shared" si="0"/>
        <v>59</v>
      </c>
      <c r="E20" s="24">
        <f>VLOOKUP(C20,[1]東部２!$A$9:$P$36,2,FALSE)</f>
        <v>0</v>
      </c>
      <c r="F20" s="24">
        <f>VLOOKUP(C20,[1]東部２!$A$9:$P$36,3,FALSE)</f>
        <v>59</v>
      </c>
      <c r="G20" s="24">
        <f>VLOOKUP(C20,[1]東部２!$A$9:$P$36,4,FALSE)</f>
        <v>0</v>
      </c>
      <c r="H20" s="24">
        <f>VLOOKUP(C20,[1]東部２!$A$9:$P$36,5,FALSE)</f>
        <v>0</v>
      </c>
      <c r="I20" s="25">
        <f>VLOOKUP(C20,[1]東部２!$A$9:$P$36,6,FALSE)</f>
        <v>0</v>
      </c>
      <c r="J20" s="29">
        <f t="shared" si="1"/>
        <v>59</v>
      </c>
      <c r="K20" s="24">
        <f>VLOOKUP(C20,[1]東部２!$A$9:$P$36,9,FALSE)</f>
        <v>0</v>
      </c>
      <c r="L20" s="24">
        <f>VLOOKUP(C20,[1]東部２!$A$9:$P$36,10,FALSE)</f>
        <v>59</v>
      </c>
      <c r="M20" s="24">
        <f>VLOOKUP(C20,[1]東部２!$A$9:$P$36,11,FALSE)</f>
        <v>0</v>
      </c>
      <c r="N20" s="24">
        <f>VLOOKUP(C20,[1]東部２!$A$9:$P$36,12,FALSE)</f>
        <v>0</v>
      </c>
      <c r="O20" s="26">
        <f>VLOOKUP(C20,[1]東部２!$A$9:$P$36,13,FALSE)</f>
        <v>0</v>
      </c>
      <c r="P20" s="27">
        <f>VLOOKUP(C20,[1]東部２!$A$9:$P$36,14,FALSE)</f>
        <v>0</v>
      </c>
      <c r="Q20" s="28">
        <f>VLOOKUP(C20,[1]東部２!$A$9:$P$36,15,FALSE)</f>
        <v>0</v>
      </c>
    </row>
    <row r="21" spans="2:17" ht="18" customHeight="1" x14ac:dyDescent="0.4">
      <c r="B21" s="22">
        <v>17</v>
      </c>
      <c r="C21" s="22" t="s">
        <v>32</v>
      </c>
      <c r="D21" s="30">
        <f t="shared" si="0"/>
        <v>80</v>
      </c>
      <c r="E21" s="24">
        <f>VLOOKUP(C21,[1]東部２!$A$9:$P$36,2,FALSE)</f>
        <v>0</v>
      </c>
      <c r="F21" s="24">
        <f>VLOOKUP(C21,[1]東部２!$A$9:$P$36,3,FALSE)</f>
        <v>0</v>
      </c>
      <c r="G21" s="24">
        <f>VLOOKUP(C21,[1]東部２!$A$9:$P$36,4,FALSE)</f>
        <v>0</v>
      </c>
      <c r="H21" s="24">
        <f>VLOOKUP(C21,[1]東部２!$A$9:$P$36,5,FALSE)</f>
        <v>80</v>
      </c>
      <c r="I21" s="25">
        <f>VLOOKUP(C21,[1]東部２!$A$9:$P$36,6,FALSE)</f>
        <v>0</v>
      </c>
      <c r="J21" s="29">
        <f t="shared" si="1"/>
        <v>80</v>
      </c>
      <c r="K21" s="24">
        <f>VLOOKUP(C21,[1]東部２!$A$9:$P$36,9,FALSE)</f>
        <v>0</v>
      </c>
      <c r="L21" s="24">
        <f>VLOOKUP(C21,[1]東部２!$A$9:$P$36,10,FALSE)</f>
        <v>0</v>
      </c>
      <c r="M21" s="24">
        <f>VLOOKUP(C21,[1]東部２!$A$9:$P$36,11,FALSE)</f>
        <v>0</v>
      </c>
      <c r="N21" s="24">
        <f>VLOOKUP(C21,[1]東部２!$A$9:$P$36,12,FALSE)</f>
        <v>80</v>
      </c>
      <c r="O21" s="26">
        <f>VLOOKUP(C21,[1]東部２!$A$9:$P$36,13,FALSE)</f>
        <v>0</v>
      </c>
      <c r="P21" s="27">
        <f>VLOOKUP(C21,[1]東部２!$A$9:$P$36,14,FALSE)</f>
        <v>0</v>
      </c>
      <c r="Q21" s="28">
        <f>VLOOKUP(C21,[1]東部２!$A$9:$P$36,15,FALSE)</f>
        <v>0</v>
      </c>
    </row>
    <row r="22" spans="2:17" ht="18" customHeight="1" x14ac:dyDescent="0.4">
      <c r="B22" s="22">
        <v>18</v>
      </c>
      <c r="C22" s="22" t="s">
        <v>33</v>
      </c>
      <c r="D22" s="30">
        <f t="shared" si="0"/>
        <v>116</v>
      </c>
      <c r="E22" s="24">
        <f>VLOOKUP(C22,[1]東部２!$A$9:$P$36,2,FALSE)</f>
        <v>0</v>
      </c>
      <c r="F22" s="24">
        <f>VLOOKUP(C22,[1]東部２!$A$9:$P$36,3,FALSE)</f>
        <v>0</v>
      </c>
      <c r="G22" s="24">
        <f>VLOOKUP(C22,[1]東部２!$A$9:$P$36,4,FALSE)</f>
        <v>116</v>
      </c>
      <c r="H22" s="24">
        <f>VLOOKUP(C22,[1]東部２!$A$9:$P$36,5,FALSE)</f>
        <v>0</v>
      </c>
      <c r="I22" s="25">
        <f>VLOOKUP(C22,[1]東部２!$A$9:$P$36,6,FALSE)</f>
        <v>0</v>
      </c>
      <c r="J22" s="29">
        <f t="shared" si="1"/>
        <v>116</v>
      </c>
      <c r="K22" s="24">
        <f>VLOOKUP(C22,[1]東部２!$A$9:$P$36,9,FALSE)</f>
        <v>0</v>
      </c>
      <c r="L22" s="24">
        <f>VLOOKUP(C22,[1]東部２!$A$9:$P$36,10,FALSE)</f>
        <v>0</v>
      </c>
      <c r="M22" s="24">
        <f>VLOOKUP(C22,[1]東部２!$A$9:$P$36,11,FALSE)</f>
        <v>116</v>
      </c>
      <c r="N22" s="24">
        <f>VLOOKUP(C22,[1]東部２!$A$9:$P$36,12,FALSE)</f>
        <v>0</v>
      </c>
      <c r="O22" s="26">
        <f>VLOOKUP(C22,[1]東部２!$A$9:$P$36,13,FALSE)</f>
        <v>0</v>
      </c>
      <c r="P22" s="27">
        <f>VLOOKUP(C22,[1]東部２!$A$9:$P$36,14,FALSE)</f>
        <v>0</v>
      </c>
      <c r="Q22" s="28">
        <f>VLOOKUP(C22,[1]東部２!$A$9:$P$36,15,FALSE)</f>
        <v>0</v>
      </c>
    </row>
    <row r="23" spans="2:17" ht="18" customHeight="1" x14ac:dyDescent="0.4">
      <c r="B23" s="22">
        <v>19</v>
      </c>
      <c r="C23" s="22" t="s">
        <v>34</v>
      </c>
      <c r="D23" s="30">
        <f t="shared" si="0"/>
        <v>96</v>
      </c>
      <c r="E23" s="24">
        <f>VLOOKUP(C23,[1]東部２!$A$9:$P$36,2,FALSE)</f>
        <v>0</v>
      </c>
      <c r="F23" s="24">
        <f>VLOOKUP(C23,[1]東部２!$A$9:$P$36,3,FALSE)</f>
        <v>0</v>
      </c>
      <c r="G23" s="24">
        <f>VLOOKUP(C23,[1]東部２!$A$9:$P$36,4,FALSE)</f>
        <v>0</v>
      </c>
      <c r="H23" s="24">
        <f>VLOOKUP(C23,[1]東部２!$A$9:$P$36,5,FALSE)</f>
        <v>96</v>
      </c>
      <c r="I23" s="25">
        <f>VLOOKUP(C23,[1]東部２!$A$9:$P$36,6,FALSE)</f>
        <v>0</v>
      </c>
      <c r="J23" s="29">
        <f t="shared" si="1"/>
        <v>96</v>
      </c>
      <c r="K23" s="24">
        <f>VLOOKUP(C23,[1]東部２!$A$9:$P$36,9,FALSE)</f>
        <v>0</v>
      </c>
      <c r="L23" s="24">
        <f>VLOOKUP(C23,[1]東部２!$A$9:$P$36,10,FALSE)</f>
        <v>0</v>
      </c>
      <c r="M23" s="24">
        <f>VLOOKUP(C23,[1]東部２!$A$9:$P$36,11,FALSE)</f>
        <v>0</v>
      </c>
      <c r="N23" s="24">
        <f>VLOOKUP(C23,[1]東部２!$A$9:$P$36,12,FALSE)</f>
        <v>96</v>
      </c>
      <c r="O23" s="26">
        <f>VLOOKUP(C23,[1]東部２!$A$9:$P$36,13,FALSE)</f>
        <v>0</v>
      </c>
      <c r="P23" s="27">
        <f>VLOOKUP(C23,[1]東部２!$A$9:$P$36,14,FALSE)</f>
        <v>0</v>
      </c>
      <c r="Q23" s="28">
        <f>VLOOKUP(C23,[1]東部２!$A$9:$P$36,15,FALSE)</f>
        <v>0</v>
      </c>
    </row>
    <row r="24" spans="2:17" ht="18" customHeight="1" x14ac:dyDescent="0.4">
      <c r="B24" s="22">
        <v>20</v>
      </c>
      <c r="C24" s="22" t="s">
        <v>35</v>
      </c>
      <c r="D24" s="30">
        <f t="shared" si="0"/>
        <v>120</v>
      </c>
      <c r="E24" s="24">
        <f>VLOOKUP(C24,[1]東部２!$A$9:$P$36,2,FALSE)</f>
        <v>0</v>
      </c>
      <c r="F24" s="24">
        <f>VLOOKUP(C24,[1]東部２!$A$9:$P$36,3,FALSE)</f>
        <v>0</v>
      </c>
      <c r="G24" s="24">
        <f>VLOOKUP(C24,[1]東部２!$A$9:$P$36,4,FALSE)</f>
        <v>0</v>
      </c>
      <c r="H24" s="24">
        <f>VLOOKUP(C24,[1]東部２!$A$9:$P$36,5,FALSE)</f>
        <v>120</v>
      </c>
      <c r="I24" s="25">
        <f>VLOOKUP(C24,[1]東部２!$A$9:$P$36,6,FALSE)</f>
        <v>0</v>
      </c>
      <c r="J24" s="29">
        <f t="shared" si="1"/>
        <v>120</v>
      </c>
      <c r="K24" s="24">
        <f>VLOOKUP(C24,[1]東部２!$A$9:$P$36,9,FALSE)</f>
        <v>0</v>
      </c>
      <c r="L24" s="24">
        <f>VLOOKUP(C24,[1]東部２!$A$9:$P$36,10,FALSE)</f>
        <v>0</v>
      </c>
      <c r="M24" s="24">
        <f>VLOOKUP(C24,[1]東部２!$A$9:$P$36,11,FALSE)</f>
        <v>0</v>
      </c>
      <c r="N24" s="24">
        <f>VLOOKUP(C24,[1]東部２!$A$9:$P$36,12,FALSE)</f>
        <v>120</v>
      </c>
      <c r="O24" s="26">
        <f>VLOOKUP(C24,[1]東部２!$A$9:$P$36,13,FALSE)</f>
        <v>0</v>
      </c>
      <c r="P24" s="27">
        <f>VLOOKUP(C24,[1]東部２!$A$9:$P$36,14,FALSE)</f>
        <v>0</v>
      </c>
      <c r="Q24" s="28">
        <f>VLOOKUP(C24,[1]東部２!$A$9:$P$36,15,FALSE)</f>
        <v>0</v>
      </c>
    </row>
    <row r="25" spans="2:17" ht="18" customHeight="1" x14ac:dyDescent="0.4">
      <c r="B25" s="22">
        <v>21</v>
      </c>
      <c r="C25" s="22" t="s">
        <v>36</v>
      </c>
      <c r="D25" s="30">
        <f t="shared" si="0"/>
        <v>60</v>
      </c>
      <c r="E25" s="24">
        <f>VLOOKUP(C25,[1]東部２!$A$9:$P$36,2,FALSE)</f>
        <v>0</v>
      </c>
      <c r="F25" s="24">
        <f>VLOOKUP(C25,[1]東部２!$A$9:$P$36,3,FALSE)</f>
        <v>60</v>
      </c>
      <c r="G25" s="24">
        <f>VLOOKUP(C25,[1]東部２!$A$9:$P$36,4,FALSE)</f>
        <v>0</v>
      </c>
      <c r="H25" s="24">
        <f>VLOOKUP(C25,[1]東部２!$A$9:$P$36,5,FALSE)</f>
        <v>0</v>
      </c>
      <c r="I25" s="25">
        <f>VLOOKUP(C25,[1]東部２!$A$9:$P$36,6,FALSE)</f>
        <v>0</v>
      </c>
      <c r="J25" s="29">
        <f t="shared" si="1"/>
        <v>60</v>
      </c>
      <c r="K25" s="24">
        <f>VLOOKUP(C25,[1]東部２!$A$9:$P$36,9,FALSE)</f>
        <v>0</v>
      </c>
      <c r="L25" s="24">
        <f>VLOOKUP(C25,[1]東部２!$A$9:$P$36,10,FALSE)</f>
        <v>60</v>
      </c>
      <c r="M25" s="24">
        <f>VLOOKUP(C25,[1]東部２!$A$9:$P$36,11,FALSE)</f>
        <v>0</v>
      </c>
      <c r="N25" s="24">
        <f>VLOOKUP(C25,[1]東部２!$A$9:$P$36,12,FALSE)</f>
        <v>0</v>
      </c>
      <c r="O25" s="26">
        <f>VLOOKUP(C25,[1]東部２!$A$9:$P$36,13,FALSE)</f>
        <v>0</v>
      </c>
      <c r="P25" s="27">
        <f>VLOOKUP(C25,[1]東部２!$A$9:$P$36,14,FALSE)</f>
        <v>0</v>
      </c>
      <c r="Q25" s="28">
        <f>VLOOKUP(C25,[1]東部２!$A$9:$P$36,15,FALSE)</f>
        <v>0</v>
      </c>
    </row>
    <row r="26" spans="2:17" ht="18" customHeight="1" x14ac:dyDescent="0.4">
      <c r="B26" s="22">
        <v>22</v>
      </c>
      <c r="C26" s="22" t="s">
        <v>37</v>
      </c>
      <c r="D26" s="30">
        <f t="shared" si="0"/>
        <v>138</v>
      </c>
      <c r="E26" s="24">
        <f>VLOOKUP(C26,[1]東部２!$A$9:$P$36,2,FALSE)</f>
        <v>0</v>
      </c>
      <c r="F26" s="24">
        <f>VLOOKUP(C26,[1]東部２!$A$9:$P$36,3,FALSE)</f>
        <v>116</v>
      </c>
      <c r="G26" s="24">
        <f>VLOOKUP(C26,[1]東部２!$A$9:$P$36,4,FALSE)</f>
        <v>0</v>
      </c>
      <c r="H26" s="24">
        <f>VLOOKUP(C26,[1]東部２!$A$9:$P$36,5,FALSE)</f>
        <v>22</v>
      </c>
      <c r="I26" s="25">
        <f>VLOOKUP(C26,[1]東部２!$A$9:$P$36,6,FALSE)</f>
        <v>0</v>
      </c>
      <c r="J26" s="29">
        <f t="shared" si="1"/>
        <v>158</v>
      </c>
      <c r="K26" s="24">
        <f>VLOOKUP(C26,[1]東部２!$A$9:$P$36,9,FALSE)</f>
        <v>0</v>
      </c>
      <c r="L26" s="24">
        <f>VLOOKUP(C26,[1]東部２!$A$9:$P$36,10,FALSE)</f>
        <v>44</v>
      </c>
      <c r="M26" s="24">
        <f>VLOOKUP(C26,[1]東部２!$A$9:$P$36,11,FALSE)</f>
        <v>114</v>
      </c>
      <c r="N26" s="24">
        <f>VLOOKUP(C26,[1]東部２!$A$9:$P$36,12,FALSE)</f>
        <v>0</v>
      </c>
      <c r="O26" s="26">
        <f>VLOOKUP(C26,[1]東部２!$A$9:$P$36,13,FALSE)</f>
        <v>0</v>
      </c>
      <c r="P26" s="27">
        <f>VLOOKUP(C26,[1]東部２!$A$9:$P$36,14,FALSE)</f>
        <v>0</v>
      </c>
      <c r="Q26" s="28">
        <f>VLOOKUP(C26,[1]東部２!$A$9:$P$36,15,FALSE)</f>
        <v>0</v>
      </c>
    </row>
    <row r="27" spans="2:17" ht="18" customHeight="1" x14ac:dyDescent="0.4">
      <c r="B27" s="22">
        <v>23</v>
      </c>
      <c r="C27" s="22" t="s">
        <v>38</v>
      </c>
      <c r="D27" s="30">
        <f t="shared" si="0"/>
        <v>204</v>
      </c>
      <c r="E27" s="24">
        <f>VLOOKUP(C27,[1]東部２!$A$9:$P$36,2,FALSE)</f>
        <v>0</v>
      </c>
      <c r="F27" s="24">
        <f>VLOOKUP(C27,[1]東部２!$A$9:$P$36,3,FALSE)</f>
        <v>103</v>
      </c>
      <c r="G27" s="24">
        <f>VLOOKUP(C27,[1]東部２!$A$9:$P$36,4,FALSE)</f>
        <v>101</v>
      </c>
      <c r="H27" s="24">
        <f>VLOOKUP(C27,[1]東部２!$A$9:$P$36,5,FALSE)</f>
        <v>0</v>
      </c>
      <c r="I27" s="25">
        <f>VLOOKUP(C27,[1]東部２!$A$9:$P$36,6,FALSE)</f>
        <v>0</v>
      </c>
      <c r="J27" s="29">
        <f t="shared" si="1"/>
        <v>204</v>
      </c>
      <c r="K27" s="24">
        <f>VLOOKUP(C27,[1]東部２!$A$9:$P$36,9,FALSE)</f>
        <v>0</v>
      </c>
      <c r="L27" s="24">
        <f>VLOOKUP(C27,[1]東部２!$A$9:$P$36,10,FALSE)</f>
        <v>103</v>
      </c>
      <c r="M27" s="24">
        <f>VLOOKUP(C27,[1]東部２!$A$9:$P$36,11,FALSE)</f>
        <v>101</v>
      </c>
      <c r="N27" s="24">
        <f>VLOOKUP(C27,[1]東部２!$A$9:$P$36,12,FALSE)</f>
        <v>0</v>
      </c>
      <c r="O27" s="26">
        <f>VLOOKUP(C27,[1]東部２!$A$9:$P$36,13,FALSE)</f>
        <v>0</v>
      </c>
      <c r="P27" s="27">
        <f>VLOOKUP(C27,[1]東部２!$A$9:$P$36,14,FALSE)</f>
        <v>0</v>
      </c>
      <c r="Q27" s="28">
        <f>VLOOKUP(C27,[1]東部２!$A$9:$P$36,15,FALSE)</f>
        <v>0</v>
      </c>
    </row>
    <row r="28" spans="2:17" ht="18" customHeight="1" x14ac:dyDescent="0.4">
      <c r="B28" s="22">
        <v>24</v>
      </c>
      <c r="C28" s="22" t="s">
        <v>39</v>
      </c>
      <c r="D28" s="30">
        <f t="shared" si="0"/>
        <v>30</v>
      </c>
      <c r="E28" s="24">
        <f>VLOOKUP(C28,[1]東部２!$A$9:$P$36,2,FALSE)</f>
        <v>0</v>
      </c>
      <c r="F28" s="24">
        <f>VLOOKUP(C28,[1]東部２!$A$9:$P$36,3,FALSE)</f>
        <v>0</v>
      </c>
      <c r="G28" s="24">
        <f>VLOOKUP(C28,[1]東部２!$A$9:$P$36,4,FALSE)</f>
        <v>0</v>
      </c>
      <c r="H28" s="24">
        <f>VLOOKUP(C28,[1]東部２!$A$9:$P$36,5,FALSE)</f>
        <v>30</v>
      </c>
      <c r="I28" s="25">
        <f>VLOOKUP(C28,[1]東部２!$A$9:$P$36,6,FALSE)</f>
        <v>0</v>
      </c>
      <c r="J28" s="29">
        <f t="shared" si="1"/>
        <v>30</v>
      </c>
      <c r="K28" s="24">
        <f>VLOOKUP(C28,[1]東部２!$A$9:$P$36,9,FALSE)</f>
        <v>0</v>
      </c>
      <c r="L28" s="24">
        <f>VLOOKUP(C28,[1]東部２!$A$9:$P$36,10,FALSE)</f>
        <v>0</v>
      </c>
      <c r="M28" s="24">
        <f>VLOOKUP(C28,[1]東部２!$A$9:$P$36,11,FALSE)</f>
        <v>0</v>
      </c>
      <c r="N28" s="24">
        <f>VLOOKUP(C28,[1]東部２!$A$9:$P$36,12,FALSE)</f>
        <v>30</v>
      </c>
      <c r="O28" s="26">
        <f>VLOOKUP(C28,[1]東部２!$A$9:$P$36,13,FALSE)</f>
        <v>0</v>
      </c>
      <c r="P28" s="27">
        <f>VLOOKUP(C28,[1]東部２!$A$9:$P$36,14,FALSE)</f>
        <v>0</v>
      </c>
      <c r="Q28" s="28">
        <f>VLOOKUP(C28,[1]東部２!$A$9:$P$36,15,FALSE)</f>
        <v>0</v>
      </c>
    </row>
    <row r="29" spans="2:17" ht="18" customHeight="1" x14ac:dyDescent="0.4">
      <c r="B29" s="22">
        <v>25</v>
      </c>
      <c r="C29" s="22" t="s">
        <v>40</v>
      </c>
      <c r="D29" s="30">
        <f t="shared" si="0"/>
        <v>54</v>
      </c>
      <c r="E29" s="24">
        <f>VLOOKUP(C29,[1]東部２!$A$9:$P$36,2,FALSE)</f>
        <v>0</v>
      </c>
      <c r="F29" s="24">
        <f>VLOOKUP(C29,[1]東部２!$A$9:$P$36,3,FALSE)</f>
        <v>30</v>
      </c>
      <c r="G29" s="24">
        <f>VLOOKUP(C29,[1]東部２!$A$9:$P$36,4,FALSE)</f>
        <v>0</v>
      </c>
      <c r="H29" s="24">
        <f>VLOOKUP(C29,[1]東部２!$A$9:$P$36,5,FALSE)</f>
        <v>24</v>
      </c>
      <c r="I29" s="25">
        <f>VLOOKUP(C29,[1]東部２!$A$9:$P$36,6,FALSE)</f>
        <v>0</v>
      </c>
      <c r="J29" s="29">
        <f>SUM(K29:Q29)</f>
        <v>54</v>
      </c>
      <c r="K29" s="24">
        <f>VLOOKUP(C29,[1]東部２!$A$9:$P$36,9,FALSE)</f>
        <v>0</v>
      </c>
      <c r="L29" s="24">
        <f>VLOOKUP(C29,[1]東部２!$A$9:$P$36,10,FALSE)</f>
        <v>30</v>
      </c>
      <c r="M29" s="24">
        <f>VLOOKUP(C29,[1]東部２!$A$9:$P$36,11,FALSE)</f>
        <v>0</v>
      </c>
      <c r="N29" s="24">
        <f>VLOOKUP(C29,[1]東部２!$A$9:$P$36,12,FALSE)</f>
        <v>24</v>
      </c>
      <c r="O29" s="26">
        <f>VLOOKUP(C29,[1]東部２!$A$9:$P$36,13,FALSE)</f>
        <v>0</v>
      </c>
      <c r="P29" s="27">
        <f>VLOOKUP(C29,[1]東部２!$A$9:$P$36,14,FALSE)</f>
        <v>0</v>
      </c>
      <c r="Q29" s="28">
        <f>VLOOKUP(C29,[1]東部２!$A$9:$P$36,15,FALSE)</f>
        <v>0</v>
      </c>
    </row>
    <row r="30" spans="2:17" ht="18" customHeight="1" x14ac:dyDescent="0.4">
      <c r="B30" s="22">
        <v>26</v>
      </c>
      <c r="C30" s="22" t="s">
        <v>41</v>
      </c>
      <c r="D30" s="30">
        <f t="shared" si="0"/>
        <v>40</v>
      </c>
      <c r="E30" s="24">
        <f>VLOOKUP(C30,[1]東部２!$A$9:$P$36,2,FALSE)</f>
        <v>0</v>
      </c>
      <c r="F30" s="24">
        <f>VLOOKUP(C30,[1]東部２!$A$9:$P$36,3,FALSE)</f>
        <v>40</v>
      </c>
      <c r="G30" s="24">
        <f>VLOOKUP(C30,[1]東部２!$A$9:$P$36,4,FALSE)</f>
        <v>0</v>
      </c>
      <c r="H30" s="24">
        <f>VLOOKUP(C30,[1]東部２!$A$9:$P$36,5,FALSE)</f>
        <v>0</v>
      </c>
      <c r="I30" s="25">
        <f>VLOOKUP(C30,[1]東部２!$A$9:$P$36,6,FALSE)</f>
        <v>0</v>
      </c>
      <c r="J30" s="29">
        <f t="shared" ref="J30:J32" si="2">SUM(K30:Q30)</f>
        <v>40</v>
      </c>
      <c r="K30" s="24">
        <f>VLOOKUP(C30,[1]東部２!$A$9:$P$36,9,FALSE)</f>
        <v>0</v>
      </c>
      <c r="L30" s="24">
        <f>VLOOKUP(C30,[1]東部２!$A$9:$P$36,10,FALSE)</f>
        <v>40</v>
      </c>
      <c r="M30" s="24">
        <f>VLOOKUP(C30,[1]東部２!$A$9:$P$36,11,FALSE)</f>
        <v>0</v>
      </c>
      <c r="N30" s="24">
        <f>VLOOKUP(C30,[1]東部２!$A$9:$P$36,12,FALSE)</f>
        <v>0</v>
      </c>
      <c r="O30" s="26">
        <f>VLOOKUP(C30,[1]東部２!$A$9:$P$36,13,FALSE)</f>
        <v>0</v>
      </c>
      <c r="P30" s="27">
        <f>VLOOKUP(C30,[1]東部２!$A$9:$P$36,14,FALSE)</f>
        <v>0</v>
      </c>
      <c r="Q30" s="28">
        <f>VLOOKUP(C30,[1]東部２!$A$9:$P$36,15,FALSE)</f>
        <v>0</v>
      </c>
    </row>
    <row r="31" spans="2:17" ht="18" customHeight="1" x14ac:dyDescent="0.4">
      <c r="B31" s="22">
        <v>27</v>
      </c>
      <c r="C31" s="22" t="s">
        <v>42</v>
      </c>
      <c r="D31" s="30">
        <f t="shared" si="0"/>
        <v>56</v>
      </c>
      <c r="E31" s="24">
        <f>VLOOKUP(C31,[1]東部２!$A$9:$P$36,2,FALSE)</f>
        <v>0</v>
      </c>
      <c r="F31" s="24">
        <f>VLOOKUP(C31,[1]東部２!$A$9:$P$36,3,FALSE)</f>
        <v>56</v>
      </c>
      <c r="G31" s="24">
        <f>VLOOKUP(C31,[1]東部２!$A$9:$P$36,4,FALSE)</f>
        <v>0</v>
      </c>
      <c r="H31" s="24">
        <f>VLOOKUP(C31,[1]東部２!$A$9:$P$36,5,FALSE)</f>
        <v>0</v>
      </c>
      <c r="I31" s="25">
        <f>VLOOKUP(C31,[1]東部２!$A$9:$P$36,6,FALSE)</f>
        <v>0</v>
      </c>
      <c r="J31" s="29">
        <f t="shared" si="2"/>
        <v>56</v>
      </c>
      <c r="K31" s="24">
        <f>VLOOKUP(C31,[1]東部２!$A$9:$P$36,9,FALSE)</f>
        <v>0</v>
      </c>
      <c r="L31" s="24">
        <f>VLOOKUP(C31,[1]東部２!$A$9:$P$36,10,FALSE)</f>
        <v>56</v>
      </c>
      <c r="M31" s="24">
        <f>VLOOKUP(C31,[1]東部２!$A$9:$P$36,11,FALSE)</f>
        <v>0</v>
      </c>
      <c r="N31" s="24">
        <f>VLOOKUP(C31,[1]東部２!$A$9:$P$36,12,FALSE)</f>
        <v>0</v>
      </c>
      <c r="O31" s="26">
        <f>VLOOKUP(C31,[1]東部２!$A$9:$P$36,13,FALSE)</f>
        <v>0</v>
      </c>
      <c r="P31" s="27">
        <f>VLOOKUP(C31,[1]東部２!$A$9:$P$36,14,FALSE)</f>
        <v>0</v>
      </c>
      <c r="Q31" s="28">
        <f>VLOOKUP(C31,[1]東部２!$A$9:$P$36,15,FALSE)</f>
        <v>0</v>
      </c>
    </row>
    <row r="32" spans="2:17" ht="18" customHeight="1" x14ac:dyDescent="0.4">
      <c r="B32" s="22">
        <v>28</v>
      </c>
      <c r="C32" s="22" t="s">
        <v>43</v>
      </c>
      <c r="D32" s="30">
        <f>SUM(E32:I32)</f>
        <v>142</v>
      </c>
      <c r="E32" s="24">
        <f>VLOOKUP(C32,[1]東部２!$A$9:$P$36,2,FALSE)</f>
        <v>0</v>
      </c>
      <c r="F32" s="24">
        <f>VLOOKUP(C32,[1]東部２!$A$9:$P$36,3,FALSE)</f>
        <v>58</v>
      </c>
      <c r="G32" s="24">
        <f>VLOOKUP(C32,[1]東部２!$A$9:$P$36,4,FALSE)</f>
        <v>84</v>
      </c>
      <c r="H32" s="24">
        <f>VLOOKUP(C32,[1]東部２!$A$9:$P$36,5,FALSE)</f>
        <v>0</v>
      </c>
      <c r="I32" s="25">
        <f>VLOOKUP(C32,[1]東部２!$A$9:$P$36,6,FALSE)</f>
        <v>0</v>
      </c>
      <c r="J32" s="29">
        <f t="shared" si="2"/>
        <v>142</v>
      </c>
      <c r="K32" s="24">
        <f>VLOOKUP(C32,[1]東部２!$A$9:$P$36,9,FALSE)</f>
        <v>0</v>
      </c>
      <c r="L32" s="24">
        <f>VLOOKUP(C32,[1]東部２!$A$9:$P$36,10,FALSE)</f>
        <v>58</v>
      </c>
      <c r="M32" s="24">
        <f>VLOOKUP(C32,[1]東部２!$A$9:$P$36,11,FALSE)</f>
        <v>84</v>
      </c>
      <c r="N32" s="24">
        <f>VLOOKUP(C32,[1]東部２!$A$9:$P$36,12,FALSE)</f>
        <v>0</v>
      </c>
      <c r="O32" s="26">
        <f>VLOOKUP(C32,[1]東部２!$A$9:$P$36,13,FALSE)</f>
        <v>0</v>
      </c>
      <c r="P32" s="27">
        <f>VLOOKUP(C32,[1]東部２!$A$9:$P$36,14,FALSE)</f>
        <v>0</v>
      </c>
      <c r="Q32" s="28">
        <f>VLOOKUP(C32,[1]東部２!$A$9:$P$36,15,FALSE)</f>
        <v>0</v>
      </c>
    </row>
    <row r="33" spans="1:17" s="40" customFormat="1" ht="18" customHeight="1" x14ac:dyDescent="0.4">
      <c r="A33" s="31"/>
      <c r="B33" s="32" t="s">
        <v>44</v>
      </c>
      <c r="C33" s="33"/>
      <c r="D33" s="34">
        <f>SUM(E33:I33)</f>
        <v>3580</v>
      </c>
      <c r="E33" s="35">
        <f t="shared" ref="E33:I33" si="3">SUM(E5:E32)</f>
        <v>344</v>
      </c>
      <c r="F33" s="35">
        <f t="shared" si="3"/>
        <v>1709</v>
      </c>
      <c r="G33" s="35">
        <f t="shared" si="3"/>
        <v>595</v>
      </c>
      <c r="H33" s="35">
        <f t="shared" si="3"/>
        <v>876</v>
      </c>
      <c r="I33" s="36">
        <f t="shared" si="3"/>
        <v>56</v>
      </c>
      <c r="J33" s="34">
        <f>SUM(K33:O33)</f>
        <v>3513</v>
      </c>
      <c r="K33" s="35">
        <f t="shared" ref="K33:Q33" si="4">SUM(K5:K32)</f>
        <v>344</v>
      </c>
      <c r="L33" s="35">
        <f t="shared" si="4"/>
        <v>1572</v>
      </c>
      <c r="M33" s="35">
        <f t="shared" si="4"/>
        <v>714</v>
      </c>
      <c r="N33" s="35">
        <f t="shared" si="4"/>
        <v>883</v>
      </c>
      <c r="O33" s="37">
        <f t="shared" si="4"/>
        <v>0</v>
      </c>
      <c r="P33" s="38">
        <f t="shared" si="4"/>
        <v>56</v>
      </c>
      <c r="Q33" s="39">
        <f t="shared" si="4"/>
        <v>0</v>
      </c>
    </row>
    <row r="34" spans="1:17" ht="18" customHeight="1" x14ac:dyDescent="0.4">
      <c r="B34" s="42">
        <v>1</v>
      </c>
      <c r="C34" s="43" t="s">
        <v>45</v>
      </c>
      <c r="D34" s="30">
        <f>SUM(E34:I34)</f>
        <v>9</v>
      </c>
      <c r="E34" s="44">
        <f>VLOOKUP(C34,[1]東部３!$A$37:$P$76,2,FALSE)</f>
        <v>0</v>
      </c>
      <c r="F34" s="44">
        <f>VLOOKUP(C34,[1]東部３!$A$37:$P$76,3,FALSE)</f>
        <v>9</v>
      </c>
      <c r="G34" s="44">
        <f>VLOOKUP(C34,[1]東部３!$A$37:$P$76,4,FALSE)</f>
        <v>0</v>
      </c>
      <c r="H34" s="44">
        <f>VLOOKUP(C34,[1]東部３!$A$37:$P$76,5,FALSE)</f>
        <v>0</v>
      </c>
      <c r="I34" s="45">
        <f>VLOOKUP(C34,[1]東部３!$A$37:$P$76,6,FALSE)</f>
        <v>0</v>
      </c>
      <c r="J34" s="29">
        <f>SUM(K34:Q34)</f>
        <v>9</v>
      </c>
      <c r="K34" s="46">
        <f>VLOOKUP(C34,[1]東部３!$A$37:$P$76,9,FALSE)</f>
        <v>0</v>
      </c>
      <c r="L34" s="46">
        <f>VLOOKUP(C34,[1]東部３!$A$37:$P$76,10,FALSE)</f>
        <v>9</v>
      </c>
      <c r="M34" s="46">
        <f>VLOOKUP(C34,[1]東部３!$A$37:$P$76,11,FALSE)</f>
        <v>0</v>
      </c>
      <c r="N34" s="46">
        <f>VLOOKUP(C34,[1]東部３!$A$37:$P$76,12,FALSE)</f>
        <v>0</v>
      </c>
      <c r="O34" s="47">
        <f>VLOOKUP(C34,[1]東部３!$A$37:$P$76,13,FALSE)</f>
        <v>0</v>
      </c>
      <c r="P34" s="48">
        <f>VLOOKUP(C34,[1]東部３!$A$37:$P$76,14,FALSE)</f>
        <v>0</v>
      </c>
      <c r="Q34" s="42">
        <f>VLOOKUP(C34,[1]東部３!$A$37:$P$76,15,FALSE)</f>
        <v>0</v>
      </c>
    </row>
    <row r="35" spans="1:17" ht="18" customHeight="1" x14ac:dyDescent="0.4">
      <c r="B35" s="42">
        <v>2</v>
      </c>
      <c r="C35" s="43" t="s">
        <v>46</v>
      </c>
      <c r="D35" s="30">
        <f t="shared" ref="D35:D72" si="5">SUM(E35:I35)</f>
        <v>19</v>
      </c>
      <c r="E35" s="44">
        <f>VLOOKUP(C35,[1]東部３!$A$37:$P$76,2,FALSE)</f>
        <v>0</v>
      </c>
      <c r="F35" s="44">
        <f>VLOOKUP(C35,[1]東部３!$A$37:$P$76,3,FALSE)</f>
        <v>0</v>
      </c>
      <c r="G35" s="44">
        <f>VLOOKUP(C35,[1]東部３!$A$37:$P$76,4,FALSE)</f>
        <v>0</v>
      </c>
      <c r="H35" s="44">
        <f>VLOOKUP(C35,[1]東部３!$A$37:$P$76,5,FALSE)</f>
        <v>0</v>
      </c>
      <c r="I35" s="45">
        <f>VLOOKUP(C35,[1]東部３!$A$37:$P$76,6,FALSE)</f>
        <v>19</v>
      </c>
      <c r="J35" s="29">
        <f t="shared" ref="J35:J73" si="6">SUM(K35:Q35)</f>
        <v>19</v>
      </c>
      <c r="K35" s="46">
        <f>VLOOKUP(C35,[1]東部３!$A$37:$P$76,9,FALSE)</f>
        <v>0</v>
      </c>
      <c r="L35" s="46">
        <f>VLOOKUP(C35,[1]東部３!$A$37:$P$76,10,FALSE)</f>
        <v>0</v>
      </c>
      <c r="M35" s="46">
        <f>VLOOKUP(C35,[1]東部３!$A$37:$P$76,11,FALSE)</f>
        <v>0</v>
      </c>
      <c r="N35" s="46">
        <f>VLOOKUP(C35,[1]東部３!$A$37:$P$76,12,FALSE)</f>
        <v>0</v>
      </c>
      <c r="O35" s="47">
        <f>VLOOKUP(C35,[1]東部３!$A$37:$P$76,13,FALSE)</f>
        <v>19</v>
      </c>
      <c r="P35" s="48">
        <f>VLOOKUP(C35,[1]東部３!$A$37:$P$76,14,FALSE)</f>
        <v>0</v>
      </c>
      <c r="Q35" s="42">
        <f>VLOOKUP(C35,[1]東部３!$A$37:$P$76,15,FALSE)</f>
        <v>0</v>
      </c>
    </row>
    <row r="36" spans="1:17" ht="18" customHeight="1" x14ac:dyDescent="0.4">
      <c r="B36" s="42">
        <v>3</v>
      </c>
      <c r="C36" s="43" t="s">
        <v>47</v>
      </c>
      <c r="D36" s="30">
        <f t="shared" si="5"/>
        <v>19</v>
      </c>
      <c r="E36" s="44">
        <f>VLOOKUP(C36,[1]東部３!$A$37:$P$76,2,FALSE)</f>
        <v>0</v>
      </c>
      <c r="F36" s="44">
        <f>VLOOKUP(C36,[1]東部３!$A$37:$P$76,3,FALSE)</f>
        <v>0</v>
      </c>
      <c r="G36" s="44">
        <f>VLOOKUP(C36,[1]東部３!$A$37:$P$76,4,FALSE)</f>
        <v>0</v>
      </c>
      <c r="H36" s="44">
        <f>VLOOKUP(C36,[1]東部３!$A$37:$P$76,5,FALSE)</f>
        <v>0</v>
      </c>
      <c r="I36" s="45">
        <f>VLOOKUP(C36,[1]東部３!$A$37:$P$76,6,FALSE)</f>
        <v>19</v>
      </c>
      <c r="J36" s="29">
        <f t="shared" si="6"/>
        <v>19</v>
      </c>
      <c r="K36" s="46">
        <f>VLOOKUP(C36,[1]東部３!$A$37:$P$76,9,FALSE)</f>
        <v>0</v>
      </c>
      <c r="L36" s="46">
        <f>VLOOKUP(C36,[1]東部３!$A$37:$P$76,10,FALSE)</f>
        <v>0</v>
      </c>
      <c r="M36" s="46">
        <f>VLOOKUP(C36,[1]東部３!$A$37:$P$76,11,FALSE)</f>
        <v>19</v>
      </c>
      <c r="N36" s="46">
        <f>VLOOKUP(C36,[1]東部３!$A$37:$P$76,12,FALSE)</f>
        <v>0</v>
      </c>
      <c r="O36" s="47">
        <f>VLOOKUP(C36,[1]東部３!$A$37:$P$76,13,FALSE)</f>
        <v>0</v>
      </c>
      <c r="P36" s="48">
        <f>VLOOKUP(C36,[1]東部３!$A$37:$P$76,14,FALSE)</f>
        <v>0</v>
      </c>
      <c r="Q36" s="42">
        <f>VLOOKUP(C36,[1]東部３!$A$37:$P$76,15,FALSE)</f>
        <v>0</v>
      </c>
    </row>
    <row r="37" spans="1:17" ht="18" customHeight="1" x14ac:dyDescent="0.4">
      <c r="B37" s="42">
        <v>4</v>
      </c>
      <c r="C37" s="43" t="s">
        <v>48</v>
      </c>
      <c r="D37" s="30">
        <f t="shared" si="5"/>
        <v>19</v>
      </c>
      <c r="E37" s="44">
        <f>VLOOKUP(C37,[1]東部３!$A$37:$P$76,2,FALSE)</f>
        <v>0</v>
      </c>
      <c r="F37" s="44">
        <f>VLOOKUP(C37,[1]東部３!$A$37:$P$76,3,FALSE)</f>
        <v>19</v>
      </c>
      <c r="G37" s="44">
        <f>VLOOKUP(C37,[1]東部３!$A$37:$P$76,4,FALSE)</f>
        <v>0</v>
      </c>
      <c r="H37" s="44">
        <f>VLOOKUP(C37,[1]東部３!$A$37:$P$76,5,FALSE)</f>
        <v>0</v>
      </c>
      <c r="I37" s="45">
        <f>VLOOKUP(C37,[1]東部３!$A$37:$P$76,6,FALSE)</f>
        <v>0</v>
      </c>
      <c r="J37" s="23">
        <f t="shared" si="6"/>
        <v>19</v>
      </c>
      <c r="K37" s="46">
        <f>VLOOKUP(C37,[1]東部３!$A$37:$P$76,9,FALSE)</f>
        <v>0</v>
      </c>
      <c r="L37" s="46">
        <f>VLOOKUP(C37,[1]東部３!$A$37:$P$76,10,FALSE)</f>
        <v>19</v>
      </c>
      <c r="M37" s="46">
        <f>VLOOKUP(C37,[1]東部３!$A$37:$P$76,11,FALSE)</f>
        <v>0</v>
      </c>
      <c r="N37" s="46">
        <f>VLOOKUP(C37,[1]東部３!$A$37:$P$76,12,FALSE)</f>
        <v>0</v>
      </c>
      <c r="O37" s="47">
        <f>VLOOKUP(C37,[1]東部３!$A$37:$P$76,13,FALSE)</f>
        <v>0</v>
      </c>
      <c r="P37" s="48">
        <f>VLOOKUP(C37,[1]東部３!$A$37:$P$76,14,FALSE)</f>
        <v>0</v>
      </c>
      <c r="Q37" s="42">
        <f>VLOOKUP(C37,[1]東部３!$A$37:$P$76,15,FALSE)</f>
        <v>0</v>
      </c>
    </row>
    <row r="38" spans="1:17" ht="18" customHeight="1" x14ac:dyDescent="0.4">
      <c r="B38" s="42">
        <v>5</v>
      </c>
      <c r="C38" s="43" t="s">
        <v>49</v>
      </c>
      <c r="D38" s="30">
        <f t="shared" si="5"/>
        <v>19</v>
      </c>
      <c r="E38" s="44">
        <f>VLOOKUP(C38,[1]東部３!$A$37:$P$76,2,FALSE)</f>
        <v>0</v>
      </c>
      <c r="F38" s="44">
        <f>VLOOKUP(C38,[1]東部３!$A$37:$P$76,3,FALSE)</f>
        <v>0</v>
      </c>
      <c r="G38" s="44">
        <f>VLOOKUP(C38,[1]東部３!$A$37:$P$76,4,FALSE)</f>
        <v>0</v>
      </c>
      <c r="H38" s="44">
        <f>VLOOKUP(C38,[1]東部３!$A$37:$P$76,5,FALSE)</f>
        <v>19</v>
      </c>
      <c r="I38" s="45">
        <f>VLOOKUP(C38,[1]東部３!$A$37:$P$76,6,FALSE)</f>
        <v>0</v>
      </c>
      <c r="J38" s="23">
        <f t="shared" si="6"/>
        <v>19</v>
      </c>
      <c r="K38" s="46">
        <f>VLOOKUP(C38,[1]東部３!$A$37:$P$76,9,FALSE)</f>
        <v>0</v>
      </c>
      <c r="L38" s="46">
        <f>VLOOKUP(C38,[1]東部３!$A$37:$P$76,10,FALSE)</f>
        <v>0</v>
      </c>
      <c r="M38" s="46">
        <f>VLOOKUP(C38,[1]東部３!$A$37:$P$76,11,FALSE)</f>
        <v>0</v>
      </c>
      <c r="N38" s="46">
        <f>VLOOKUP(C38,[1]東部３!$A$37:$P$76,12,FALSE)</f>
        <v>19</v>
      </c>
      <c r="O38" s="47">
        <f>VLOOKUP(C38,[1]東部３!$A$37:$P$76,13,FALSE)</f>
        <v>0</v>
      </c>
      <c r="P38" s="48">
        <f>VLOOKUP(C38,[1]東部３!$A$37:$P$76,14,FALSE)</f>
        <v>0</v>
      </c>
      <c r="Q38" s="42">
        <f>VLOOKUP(C38,[1]東部３!$A$37:$P$76,15,FALSE)</f>
        <v>0</v>
      </c>
    </row>
    <row r="39" spans="1:17" ht="18" customHeight="1" x14ac:dyDescent="0.4">
      <c r="B39" s="42">
        <v>6</v>
      </c>
      <c r="C39" s="43" t="s">
        <v>50</v>
      </c>
      <c r="D39" s="30">
        <f t="shared" si="5"/>
        <v>19</v>
      </c>
      <c r="E39" s="44">
        <f>VLOOKUP(C39,[1]東部３!$A$37:$P$76,2,FALSE)</f>
        <v>0</v>
      </c>
      <c r="F39" s="44">
        <f>VLOOKUP(C39,[1]東部３!$A$37:$P$76,3,FALSE)</f>
        <v>19</v>
      </c>
      <c r="G39" s="44">
        <f>VLOOKUP(C39,[1]東部３!$A$37:$P$76,4,FALSE)</f>
        <v>0</v>
      </c>
      <c r="H39" s="44">
        <f>VLOOKUP(C39,[1]東部３!$A$37:$P$76,5,FALSE)</f>
        <v>0</v>
      </c>
      <c r="I39" s="45">
        <f>VLOOKUP(C39,[1]東部３!$A$37:$P$76,6,FALSE)</f>
        <v>0</v>
      </c>
      <c r="J39" s="23">
        <f t="shared" si="6"/>
        <v>19</v>
      </c>
      <c r="K39" s="46">
        <f>VLOOKUP(C39,[1]東部３!$A$37:$P$76,9,FALSE)</f>
        <v>0</v>
      </c>
      <c r="L39" s="46">
        <f>VLOOKUP(C39,[1]東部３!$A$37:$P$76,10,FALSE)</f>
        <v>19</v>
      </c>
      <c r="M39" s="46">
        <f>VLOOKUP(C39,[1]東部３!$A$37:$P$76,11,FALSE)</f>
        <v>0</v>
      </c>
      <c r="N39" s="46">
        <f>VLOOKUP(C39,[1]東部３!$A$37:$P$76,12,FALSE)</f>
        <v>0</v>
      </c>
      <c r="O39" s="47">
        <f>VLOOKUP(C39,[1]東部３!$A$37:$P$76,13,FALSE)</f>
        <v>0</v>
      </c>
      <c r="P39" s="48">
        <f>VLOOKUP(C39,[1]東部３!$A$37:$P$76,14,FALSE)</f>
        <v>0</v>
      </c>
      <c r="Q39" s="42">
        <f>VLOOKUP(C39,[1]東部３!$A$37:$P$76,15,FALSE)</f>
        <v>0</v>
      </c>
    </row>
    <row r="40" spans="1:17" ht="18" customHeight="1" x14ac:dyDescent="0.4">
      <c r="B40" s="42">
        <v>7</v>
      </c>
      <c r="C40" s="43" t="s">
        <v>51</v>
      </c>
      <c r="D40" s="30">
        <f t="shared" si="5"/>
        <v>19</v>
      </c>
      <c r="E40" s="44">
        <f>VLOOKUP(C40,[1]東部３!$A$37:$P$76,2,FALSE)</f>
        <v>0</v>
      </c>
      <c r="F40" s="44">
        <f>VLOOKUP(C40,[1]東部３!$A$37:$P$76,3,FALSE)</f>
        <v>0</v>
      </c>
      <c r="G40" s="44">
        <f>VLOOKUP(C40,[1]東部３!$A$37:$P$76,4,FALSE)</f>
        <v>0</v>
      </c>
      <c r="H40" s="44">
        <f>VLOOKUP(C40,[1]東部３!$A$37:$P$76,5,FALSE)</f>
        <v>19</v>
      </c>
      <c r="I40" s="45">
        <f>VLOOKUP(C40,[1]東部３!$A$37:$P$76,6,FALSE)</f>
        <v>0</v>
      </c>
      <c r="J40" s="23">
        <f t="shared" si="6"/>
        <v>0</v>
      </c>
      <c r="K40" s="46">
        <f>VLOOKUP(C40,[1]東部３!$A$37:$P$76,9,FALSE)</f>
        <v>0</v>
      </c>
      <c r="L40" s="46">
        <f>VLOOKUP(C40,[1]東部３!$A$37:$P$76,10,FALSE)</f>
        <v>0</v>
      </c>
      <c r="M40" s="46">
        <f>VLOOKUP(C40,[1]東部３!$A$37:$P$76,11,FALSE)</f>
        <v>0</v>
      </c>
      <c r="N40" s="46">
        <f>VLOOKUP(C40,[1]東部３!$A$37:$P$76,12,FALSE)</f>
        <v>0</v>
      </c>
      <c r="O40" s="47">
        <f>VLOOKUP(C40,[1]東部３!$A$37:$P$76,13,FALSE)</f>
        <v>0</v>
      </c>
      <c r="P40" s="48">
        <f>VLOOKUP(C40,[1]東部３!$A$37:$P$76,14,FALSE)</f>
        <v>0</v>
      </c>
      <c r="Q40" s="42">
        <f>VLOOKUP(C40,[1]東部３!$A$37:$P$76,15,FALSE)</f>
        <v>0</v>
      </c>
    </row>
    <row r="41" spans="1:17" ht="18" customHeight="1" x14ac:dyDescent="0.4">
      <c r="B41" s="42">
        <v>8</v>
      </c>
      <c r="C41" s="43" t="s">
        <v>52</v>
      </c>
      <c r="D41" s="30">
        <f t="shared" si="5"/>
        <v>19</v>
      </c>
      <c r="E41" s="44">
        <f>VLOOKUP(C41,[1]東部３!$A$37:$P$76,2,FALSE)</f>
        <v>0</v>
      </c>
      <c r="F41" s="44">
        <f>VLOOKUP(C41,[1]東部３!$A$37:$P$76,3,FALSE)</f>
        <v>0</v>
      </c>
      <c r="G41" s="44">
        <f>VLOOKUP(C41,[1]東部３!$A$37:$P$76,4,FALSE)</f>
        <v>0</v>
      </c>
      <c r="H41" s="44">
        <f>VLOOKUP(C41,[1]東部３!$A$37:$P$76,5,FALSE)</f>
        <v>19</v>
      </c>
      <c r="I41" s="45">
        <f>VLOOKUP(C41,[1]東部３!$A$37:$P$76,6,FALSE)</f>
        <v>0</v>
      </c>
      <c r="J41" s="23">
        <f t="shared" si="6"/>
        <v>19</v>
      </c>
      <c r="K41" s="46">
        <f>VLOOKUP(C41,[1]東部３!$A$37:$P$76,9,FALSE)</f>
        <v>0</v>
      </c>
      <c r="L41" s="46">
        <f>VLOOKUP(C41,[1]東部３!$A$37:$P$76,10,FALSE)</f>
        <v>0</v>
      </c>
      <c r="M41" s="46">
        <f>VLOOKUP(C41,[1]東部３!$A$37:$P$76,11,FALSE)</f>
        <v>0</v>
      </c>
      <c r="N41" s="46">
        <f>VLOOKUP(C41,[1]東部３!$A$37:$P$76,12,FALSE)</f>
        <v>19</v>
      </c>
      <c r="O41" s="47">
        <f>VLOOKUP(C41,[1]東部３!$A$37:$P$76,13,FALSE)</f>
        <v>0</v>
      </c>
      <c r="P41" s="48">
        <f>VLOOKUP(C41,[1]東部３!$A$37:$P$76,14,FALSE)</f>
        <v>0</v>
      </c>
      <c r="Q41" s="42">
        <f>VLOOKUP(C41,[1]東部３!$A$37:$P$76,15,FALSE)</f>
        <v>0</v>
      </c>
    </row>
    <row r="42" spans="1:17" ht="18" customHeight="1" x14ac:dyDescent="0.4">
      <c r="B42" s="42">
        <v>9</v>
      </c>
      <c r="C42" s="43" t="s">
        <v>53</v>
      </c>
      <c r="D42" s="30">
        <f t="shared" si="5"/>
        <v>19</v>
      </c>
      <c r="E42" s="44">
        <f>VLOOKUP(C42,[1]東部３!$A$37:$P$76,2,FALSE)</f>
        <v>0</v>
      </c>
      <c r="F42" s="44">
        <f>VLOOKUP(C42,[1]東部３!$A$37:$P$76,3,FALSE)</f>
        <v>0</v>
      </c>
      <c r="G42" s="44">
        <f>VLOOKUP(C42,[1]東部３!$A$37:$P$76,4,FALSE)</f>
        <v>19</v>
      </c>
      <c r="H42" s="44">
        <f>VLOOKUP(C42,[1]東部３!$A$37:$P$76,5,FALSE)</f>
        <v>0</v>
      </c>
      <c r="I42" s="45">
        <f>VLOOKUP(C42,[1]東部３!$A$37:$P$76,6,FALSE)</f>
        <v>0</v>
      </c>
      <c r="J42" s="23">
        <f t="shared" si="6"/>
        <v>19</v>
      </c>
      <c r="K42" s="46">
        <f>VLOOKUP(C42,[1]東部３!$A$37:$P$76,9,FALSE)</f>
        <v>0</v>
      </c>
      <c r="L42" s="46">
        <f>VLOOKUP(C42,[1]東部３!$A$37:$P$76,10,FALSE)</f>
        <v>0</v>
      </c>
      <c r="M42" s="46">
        <f>VLOOKUP(C42,[1]東部３!$A$37:$P$76,11,FALSE)</f>
        <v>19</v>
      </c>
      <c r="N42" s="46">
        <f>VLOOKUP(C42,[1]東部３!$A$37:$P$76,12,FALSE)</f>
        <v>0</v>
      </c>
      <c r="O42" s="47">
        <f>VLOOKUP(C42,[1]東部３!$A$37:$P$76,13,FALSE)</f>
        <v>0</v>
      </c>
      <c r="P42" s="48">
        <f>VLOOKUP(C42,[1]東部３!$A$37:$P$76,14,FALSE)</f>
        <v>0</v>
      </c>
      <c r="Q42" s="42">
        <f>VLOOKUP(C42,[1]東部３!$A$37:$P$76,15,FALSE)</f>
        <v>0</v>
      </c>
    </row>
    <row r="43" spans="1:17" ht="18" customHeight="1" x14ac:dyDescent="0.4">
      <c r="B43" s="42">
        <v>10</v>
      </c>
      <c r="C43" s="43" t="s">
        <v>54</v>
      </c>
      <c r="D43" s="30">
        <f t="shared" si="5"/>
        <v>19</v>
      </c>
      <c r="E43" s="44">
        <f>VLOOKUP(C43,[1]東部３!$A$37:$P$76,2,FALSE)</f>
        <v>0</v>
      </c>
      <c r="F43" s="44">
        <f>VLOOKUP(C43,[1]東部３!$A$37:$P$76,3,FALSE)</f>
        <v>0</v>
      </c>
      <c r="G43" s="44">
        <f>VLOOKUP(C43,[1]東部３!$A$37:$P$76,4,FALSE)</f>
        <v>0</v>
      </c>
      <c r="H43" s="44">
        <f>VLOOKUP(C43,[1]東部３!$A$37:$P$76,5,FALSE)</f>
        <v>0</v>
      </c>
      <c r="I43" s="45">
        <f>VLOOKUP(C43,[1]東部３!$A$37:$P$76,6,FALSE)</f>
        <v>19</v>
      </c>
      <c r="J43" s="23">
        <f t="shared" si="6"/>
        <v>19</v>
      </c>
      <c r="K43" s="46">
        <f>VLOOKUP(C43,[1]東部３!$A$37:$P$76,9,FALSE)</f>
        <v>0</v>
      </c>
      <c r="L43" s="46">
        <f>VLOOKUP(C43,[1]東部３!$A$37:$P$76,10,FALSE)</f>
        <v>0</v>
      </c>
      <c r="M43" s="46">
        <f>VLOOKUP(C43,[1]東部３!$A$37:$P$76,11,FALSE)</f>
        <v>0</v>
      </c>
      <c r="N43" s="46">
        <f>VLOOKUP(C43,[1]東部３!$A$37:$P$76,12,FALSE)</f>
        <v>0</v>
      </c>
      <c r="O43" s="47">
        <f>VLOOKUP(C43,[1]東部３!$A$37:$P$76,13,FALSE)</f>
        <v>19</v>
      </c>
      <c r="P43" s="48">
        <f>VLOOKUP(C43,[1]東部３!$A$37:$P$76,14,FALSE)</f>
        <v>0</v>
      </c>
      <c r="Q43" s="42">
        <f>VLOOKUP(C43,[1]東部３!$A$37:$P$76,15,FALSE)</f>
        <v>0</v>
      </c>
    </row>
    <row r="44" spans="1:17" ht="18" customHeight="1" x14ac:dyDescent="0.4">
      <c r="B44" s="42">
        <v>11</v>
      </c>
      <c r="C44" s="43" t="s">
        <v>55</v>
      </c>
      <c r="D44" s="30">
        <f t="shared" si="5"/>
        <v>15</v>
      </c>
      <c r="E44" s="44">
        <f>VLOOKUP(C44,[1]東部３!$A$37:$P$76,2,FALSE)</f>
        <v>0</v>
      </c>
      <c r="F44" s="44">
        <f>VLOOKUP(C44,[1]東部３!$A$37:$P$76,3,FALSE)</f>
        <v>0</v>
      </c>
      <c r="G44" s="44">
        <f>VLOOKUP(C44,[1]東部３!$A$37:$P$76,4,FALSE)</f>
        <v>0</v>
      </c>
      <c r="H44" s="44">
        <f>VLOOKUP(C44,[1]東部３!$A$37:$P$76,5,FALSE)</f>
        <v>0</v>
      </c>
      <c r="I44" s="45">
        <f>VLOOKUP(C44,[1]東部３!$A$37:$P$76,6,FALSE)</f>
        <v>15</v>
      </c>
      <c r="J44" s="23">
        <f t="shared" si="6"/>
        <v>0</v>
      </c>
      <c r="K44" s="46">
        <f>VLOOKUP(C44,[1]東部３!$A$37:$P$76,9,FALSE)</f>
        <v>0</v>
      </c>
      <c r="L44" s="46">
        <f>VLOOKUP(C44,[1]東部３!$A$37:$P$76,10,FALSE)</f>
        <v>0</v>
      </c>
      <c r="M44" s="46">
        <f>VLOOKUP(C44,[1]東部３!$A$37:$P$76,11,FALSE)</f>
        <v>0</v>
      </c>
      <c r="N44" s="46">
        <f>VLOOKUP(C44,[1]東部３!$A$37:$P$76,12,FALSE)</f>
        <v>0</v>
      </c>
      <c r="O44" s="47">
        <f>VLOOKUP(C44,[1]東部３!$A$37:$P$76,13,FALSE)</f>
        <v>0</v>
      </c>
      <c r="P44" s="48">
        <f>VLOOKUP(C44,[1]東部３!$A$37:$P$76,14,FALSE)</f>
        <v>0</v>
      </c>
      <c r="Q44" s="42">
        <f>VLOOKUP(C44,[1]東部３!$A$37:$P$76,15,FALSE)</f>
        <v>0</v>
      </c>
    </row>
    <row r="45" spans="1:17" ht="18" customHeight="1" x14ac:dyDescent="0.4">
      <c r="B45" s="42">
        <v>12</v>
      </c>
      <c r="C45" s="43" t="s">
        <v>56</v>
      </c>
      <c r="D45" s="30">
        <f t="shared" si="5"/>
        <v>19</v>
      </c>
      <c r="E45" s="44">
        <f>VLOOKUP(C45,[1]東部３!$A$37:$P$76,2,FALSE)</f>
        <v>0</v>
      </c>
      <c r="F45" s="44">
        <f>VLOOKUP(C45,[1]東部３!$A$37:$P$76,3,FALSE)</f>
        <v>0</v>
      </c>
      <c r="G45" s="44">
        <f>VLOOKUP(C45,[1]東部３!$A$37:$P$76,4,FALSE)</f>
        <v>0</v>
      </c>
      <c r="H45" s="44">
        <f>VLOOKUP(C45,[1]東部３!$A$37:$P$76,5,FALSE)</f>
        <v>19</v>
      </c>
      <c r="I45" s="45">
        <f>VLOOKUP(C45,[1]東部３!$A$37:$P$76,6,FALSE)</f>
        <v>0</v>
      </c>
      <c r="J45" s="23">
        <f t="shared" si="6"/>
        <v>19</v>
      </c>
      <c r="K45" s="46">
        <f>VLOOKUP(C45,[1]東部３!$A$37:$P$76,9,FALSE)</f>
        <v>0</v>
      </c>
      <c r="L45" s="46">
        <f>VLOOKUP(C45,[1]東部３!$A$37:$P$76,10,FALSE)</f>
        <v>0</v>
      </c>
      <c r="M45" s="46">
        <f>VLOOKUP(C45,[1]東部３!$A$37:$P$76,11,FALSE)</f>
        <v>0</v>
      </c>
      <c r="N45" s="46">
        <f>VLOOKUP(C45,[1]東部３!$A$37:$P$76,12,FALSE)</f>
        <v>19</v>
      </c>
      <c r="O45" s="47">
        <f>VLOOKUP(C45,[1]東部３!$A$37:$P$76,13,FALSE)</f>
        <v>0</v>
      </c>
      <c r="P45" s="48">
        <f>VLOOKUP(C45,[1]東部３!$A$37:$P$76,14,FALSE)</f>
        <v>0</v>
      </c>
      <c r="Q45" s="42">
        <f>VLOOKUP(C45,[1]東部３!$A$37:$P$76,15,FALSE)</f>
        <v>0</v>
      </c>
    </row>
    <row r="46" spans="1:17" ht="18" customHeight="1" x14ac:dyDescent="0.4">
      <c r="B46" s="42">
        <v>13</v>
      </c>
      <c r="C46" s="43" t="s">
        <v>57</v>
      </c>
      <c r="D46" s="30">
        <f t="shared" si="5"/>
        <v>19</v>
      </c>
      <c r="E46" s="44">
        <f>VLOOKUP(C46,[1]東部３!$A$37:$P$76,2,FALSE)</f>
        <v>0</v>
      </c>
      <c r="F46" s="44">
        <f>VLOOKUP(C46,[1]東部３!$A$37:$P$76,3,FALSE)</f>
        <v>0</v>
      </c>
      <c r="G46" s="44">
        <f>VLOOKUP(C46,[1]東部３!$A$37:$P$76,4,FALSE)</f>
        <v>19</v>
      </c>
      <c r="H46" s="44">
        <f>VLOOKUP(C46,[1]東部３!$A$37:$P$76,5,FALSE)</f>
        <v>0</v>
      </c>
      <c r="I46" s="45">
        <f>VLOOKUP(C46,[1]東部３!$A$37:$P$76,6,FALSE)</f>
        <v>0</v>
      </c>
      <c r="J46" s="23">
        <f t="shared" si="6"/>
        <v>19</v>
      </c>
      <c r="K46" s="46">
        <f>VLOOKUP(C46,[1]東部３!$A$37:$P$76,9,FALSE)</f>
        <v>0</v>
      </c>
      <c r="L46" s="46">
        <f>VLOOKUP(C46,[1]東部３!$A$37:$P$76,10,FALSE)</f>
        <v>0</v>
      </c>
      <c r="M46" s="46">
        <f>VLOOKUP(C46,[1]東部３!$A$37:$P$76,11,FALSE)</f>
        <v>19</v>
      </c>
      <c r="N46" s="46">
        <f>VLOOKUP(C46,[1]東部３!$A$37:$P$76,12,FALSE)</f>
        <v>0</v>
      </c>
      <c r="O46" s="47">
        <f>VLOOKUP(C46,[1]東部３!$A$37:$P$76,13,FALSE)</f>
        <v>0</v>
      </c>
      <c r="P46" s="48">
        <f>VLOOKUP(C46,[1]東部３!$A$37:$P$76,14,FALSE)</f>
        <v>0</v>
      </c>
      <c r="Q46" s="42">
        <f>VLOOKUP(C46,[1]東部３!$A$37:$P$76,15,FALSE)</f>
        <v>0</v>
      </c>
    </row>
    <row r="47" spans="1:17" ht="18" customHeight="1" x14ac:dyDescent="0.4">
      <c r="B47" s="42">
        <v>14</v>
      </c>
      <c r="C47" s="43" t="s">
        <v>58</v>
      </c>
      <c r="D47" s="30">
        <f t="shared" si="5"/>
        <v>11</v>
      </c>
      <c r="E47" s="44">
        <f>VLOOKUP(C47,[1]東部３!$A$37:$P$76,2,FALSE)</f>
        <v>0</v>
      </c>
      <c r="F47" s="44">
        <f>VLOOKUP(C47,[1]東部３!$A$37:$P$76,3,FALSE)</f>
        <v>0</v>
      </c>
      <c r="G47" s="44">
        <f>VLOOKUP(C47,[1]東部３!$A$37:$P$76,4,FALSE)</f>
        <v>0</v>
      </c>
      <c r="H47" s="44">
        <f>VLOOKUP(C47,[1]東部３!$A$37:$P$76,5,FALSE)</f>
        <v>0</v>
      </c>
      <c r="I47" s="45">
        <f>VLOOKUP(C47,[1]東部３!$A$37:$P$76,6,FALSE)</f>
        <v>11</v>
      </c>
      <c r="J47" s="23">
        <f t="shared" si="6"/>
        <v>11</v>
      </c>
      <c r="K47" s="46">
        <f>VLOOKUP(C47,[1]東部３!$A$37:$P$76,9,FALSE)</f>
        <v>0</v>
      </c>
      <c r="L47" s="46">
        <f>VLOOKUP(C47,[1]東部３!$A$37:$P$76,10,FALSE)</f>
        <v>0</v>
      </c>
      <c r="M47" s="46">
        <f>VLOOKUP(C47,[1]東部３!$A$37:$P$76,11,FALSE)</f>
        <v>0</v>
      </c>
      <c r="N47" s="46">
        <f>VLOOKUP(C47,[1]東部３!$A$37:$P$76,12,FALSE)</f>
        <v>0</v>
      </c>
      <c r="O47" s="47">
        <f>VLOOKUP(C47,[1]東部３!$A$37:$P$76,13,FALSE)</f>
        <v>11</v>
      </c>
      <c r="P47" s="48">
        <f>VLOOKUP(C47,[1]東部３!$A$37:$P$76,14,FALSE)</f>
        <v>0</v>
      </c>
      <c r="Q47" s="42">
        <f>VLOOKUP(C47,[1]東部３!$A$37:$P$76,15,FALSE)</f>
        <v>0</v>
      </c>
    </row>
    <row r="48" spans="1:17" ht="18" customHeight="1" x14ac:dyDescent="0.4">
      <c r="B48" s="42">
        <v>15</v>
      </c>
      <c r="C48" s="43" t="s">
        <v>59</v>
      </c>
      <c r="D48" s="30">
        <f t="shared" si="5"/>
        <v>19</v>
      </c>
      <c r="E48" s="44">
        <f>VLOOKUP(C48,[1]東部３!$A$37:$P$76,2,FALSE)</f>
        <v>0</v>
      </c>
      <c r="F48" s="44">
        <f>VLOOKUP(C48,[1]東部３!$A$37:$P$76,3,FALSE)</f>
        <v>0</v>
      </c>
      <c r="G48" s="44">
        <f>VLOOKUP(C48,[1]東部３!$A$37:$P$76,4,FALSE)</f>
        <v>0</v>
      </c>
      <c r="H48" s="44">
        <f>VLOOKUP(C48,[1]東部３!$A$37:$P$76,5,FALSE)</f>
        <v>19</v>
      </c>
      <c r="I48" s="45">
        <f>VLOOKUP(C48,[1]東部３!$A$37:$P$76,6,FALSE)</f>
        <v>0</v>
      </c>
      <c r="J48" s="23">
        <f t="shared" si="6"/>
        <v>19</v>
      </c>
      <c r="K48" s="46">
        <f>VLOOKUP(C48,[1]東部３!$A$37:$P$76,9,FALSE)</f>
        <v>0</v>
      </c>
      <c r="L48" s="46">
        <f>VLOOKUP(C48,[1]東部３!$A$37:$P$76,10,FALSE)</f>
        <v>0</v>
      </c>
      <c r="M48" s="46">
        <f>VLOOKUP(C48,[1]東部３!$A$37:$P$76,11,FALSE)</f>
        <v>0</v>
      </c>
      <c r="N48" s="46">
        <f>VLOOKUP(C48,[1]東部３!$A$37:$P$76,12,FALSE)</f>
        <v>19</v>
      </c>
      <c r="O48" s="47">
        <f>VLOOKUP(C48,[1]東部３!$A$37:$P$76,13,FALSE)</f>
        <v>0</v>
      </c>
      <c r="P48" s="48">
        <f>VLOOKUP(C48,[1]東部３!$A$37:$P$76,14,FALSE)</f>
        <v>0</v>
      </c>
      <c r="Q48" s="42">
        <f>VLOOKUP(C48,[1]東部３!$A$37:$P$76,15,FALSE)</f>
        <v>0</v>
      </c>
    </row>
    <row r="49" spans="2:17" ht="18" customHeight="1" x14ac:dyDescent="0.4">
      <c r="B49" s="42">
        <v>16</v>
      </c>
      <c r="C49" s="43" t="s">
        <v>60</v>
      </c>
      <c r="D49" s="30">
        <f t="shared" si="5"/>
        <v>14</v>
      </c>
      <c r="E49" s="44">
        <f>VLOOKUP(C49,[1]東部３!$A$37:$P$76,2,FALSE)</f>
        <v>0</v>
      </c>
      <c r="F49" s="44">
        <f>VLOOKUP(C49,[1]東部３!$A$37:$P$76,3,FALSE)</f>
        <v>0</v>
      </c>
      <c r="G49" s="44">
        <f>VLOOKUP(C49,[1]東部３!$A$37:$P$76,4,FALSE)</f>
        <v>0</v>
      </c>
      <c r="H49" s="44">
        <f>VLOOKUP(C49,[1]東部３!$A$37:$P$76,5,FALSE)</f>
        <v>14</v>
      </c>
      <c r="I49" s="45">
        <f>VLOOKUP(C49,[1]東部３!$A$37:$P$76,6,FALSE)</f>
        <v>0</v>
      </c>
      <c r="J49" s="23">
        <f t="shared" si="6"/>
        <v>8</v>
      </c>
      <c r="K49" s="46">
        <f>VLOOKUP(C49,[1]東部３!$A$37:$P$76,9,FALSE)</f>
        <v>0</v>
      </c>
      <c r="L49" s="46">
        <f>VLOOKUP(C49,[1]東部３!$A$37:$P$76,10,FALSE)</f>
        <v>0</v>
      </c>
      <c r="M49" s="46">
        <f>VLOOKUP(C49,[1]東部３!$A$37:$P$76,11,FALSE)</f>
        <v>0</v>
      </c>
      <c r="N49" s="46">
        <f>VLOOKUP(C49,[1]東部３!$A$37:$P$76,12,FALSE)</f>
        <v>8</v>
      </c>
      <c r="O49" s="47">
        <f>VLOOKUP(C49,[1]東部３!$A$37:$P$76,13,FALSE)</f>
        <v>0</v>
      </c>
      <c r="P49" s="48">
        <f>VLOOKUP(C49,[1]東部３!$A$37:$P$76,14,FALSE)</f>
        <v>0</v>
      </c>
      <c r="Q49" s="42">
        <f>VLOOKUP(C49,[1]東部３!$A$37:$P$76,15,FALSE)</f>
        <v>0</v>
      </c>
    </row>
    <row r="50" spans="2:17" ht="18" customHeight="1" x14ac:dyDescent="0.4">
      <c r="B50" s="42">
        <v>17</v>
      </c>
      <c r="C50" s="43" t="s">
        <v>61</v>
      </c>
      <c r="D50" s="30">
        <f t="shared" si="5"/>
        <v>18</v>
      </c>
      <c r="E50" s="44">
        <f>VLOOKUP(C50,[1]東部３!$A$37:$P$76,2,FALSE)</f>
        <v>0</v>
      </c>
      <c r="F50" s="44">
        <f>VLOOKUP(C50,[1]東部３!$A$37:$P$76,3,FALSE)</f>
        <v>0</v>
      </c>
      <c r="G50" s="44">
        <f>VLOOKUP(C50,[1]東部３!$A$37:$P$76,4,FALSE)</f>
        <v>0</v>
      </c>
      <c r="H50" s="44">
        <f>VLOOKUP(C50,[1]東部３!$A$37:$P$76,5,FALSE)</f>
        <v>18</v>
      </c>
      <c r="I50" s="45">
        <f>VLOOKUP(C50,[1]東部３!$A$37:$P$76,6,FALSE)</f>
        <v>0</v>
      </c>
      <c r="J50" s="23">
        <f t="shared" si="6"/>
        <v>0</v>
      </c>
      <c r="K50" s="46">
        <f>VLOOKUP(C50,[1]東部３!$A$37:$P$76,9,FALSE)</f>
        <v>0</v>
      </c>
      <c r="L50" s="46">
        <f>VLOOKUP(C50,[1]東部３!$A$37:$P$76,10,FALSE)</f>
        <v>0</v>
      </c>
      <c r="M50" s="46">
        <f>VLOOKUP(C50,[1]東部３!$A$37:$P$76,11,FALSE)</f>
        <v>0</v>
      </c>
      <c r="N50" s="46">
        <f>VLOOKUP(C50,[1]東部３!$A$37:$P$76,12,FALSE)</f>
        <v>0</v>
      </c>
      <c r="O50" s="47">
        <f>VLOOKUP(C50,[1]東部３!$A$37:$P$76,13,FALSE)</f>
        <v>0</v>
      </c>
      <c r="P50" s="48">
        <f>VLOOKUP(C50,[1]東部３!$A$37:$P$76,14,FALSE)</f>
        <v>0</v>
      </c>
      <c r="Q50" s="42">
        <f>VLOOKUP(C50,[1]東部３!$A$37:$P$76,15,FALSE)</f>
        <v>0</v>
      </c>
    </row>
    <row r="51" spans="2:17" ht="18" customHeight="1" x14ac:dyDescent="0.4">
      <c r="B51" s="42">
        <v>18</v>
      </c>
      <c r="C51" s="49" t="s">
        <v>62</v>
      </c>
      <c r="D51" s="23">
        <f t="shared" si="5"/>
        <v>17</v>
      </c>
      <c r="E51" s="44">
        <f>VLOOKUP(C51,[1]東部３!$A$37:$P$76,2,FALSE)</f>
        <v>0</v>
      </c>
      <c r="F51" s="44">
        <f>VLOOKUP(C51,[1]東部３!$A$37:$P$76,3,FALSE)</f>
        <v>0</v>
      </c>
      <c r="G51" s="44">
        <f>VLOOKUP(C51,[1]東部３!$A$37:$P$76,4,FALSE)</f>
        <v>17</v>
      </c>
      <c r="H51" s="44">
        <f>VLOOKUP(C51,[1]東部３!$A$37:$P$76,5,FALSE)</f>
        <v>0</v>
      </c>
      <c r="I51" s="45">
        <f>VLOOKUP(C51,[1]東部３!$A$37:$P$76,6,FALSE)</f>
        <v>0</v>
      </c>
      <c r="J51" s="23">
        <f t="shared" si="6"/>
        <v>17</v>
      </c>
      <c r="K51" s="46">
        <f>VLOOKUP(C51,[1]東部３!$A$37:$P$76,9,FALSE)</f>
        <v>0</v>
      </c>
      <c r="L51" s="46">
        <f>VLOOKUP(C51,[1]東部３!$A$37:$P$76,10,FALSE)</f>
        <v>0</v>
      </c>
      <c r="M51" s="46">
        <f>VLOOKUP(C51,[1]東部３!$A$37:$P$76,11,FALSE)</f>
        <v>17</v>
      </c>
      <c r="N51" s="46">
        <f>VLOOKUP(C51,[1]東部３!$A$37:$P$76,12,FALSE)</f>
        <v>0</v>
      </c>
      <c r="O51" s="47">
        <f>VLOOKUP(C51,[1]東部３!$A$37:$P$76,13,FALSE)</f>
        <v>0</v>
      </c>
      <c r="P51" s="48">
        <f>VLOOKUP(C51,[1]東部３!$A$37:$P$76,14,FALSE)</f>
        <v>0</v>
      </c>
      <c r="Q51" s="42">
        <f>VLOOKUP(C51,[1]東部３!$A$37:$P$76,15,FALSE)</f>
        <v>0</v>
      </c>
    </row>
    <row r="52" spans="2:17" ht="18" customHeight="1" x14ac:dyDescent="0.4">
      <c r="B52" s="42">
        <v>19</v>
      </c>
      <c r="C52" s="50" t="s">
        <v>63</v>
      </c>
      <c r="D52" s="23">
        <f t="shared" si="5"/>
        <v>19</v>
      </c>
      <c r="E52" s="44">
        <f>VLOOKUP(C52,[1]東部３!$A$37:$P$76,2,FALSE)</f>
        <v>0</v>
      </c>
      <c r="F52" s="44">
        <f>VLOOKUP(C52,[1]東部３!$A$37:$P$76,3,FALSE)</f>
        <v>0</v>
      </c>
      <c r="G52" s="44">
        <f>VLOOKUP(C52,[1]東部３!$A$37:$P$76,4,FALSE)</f>
        <v>0</v>
      </c>
      <c r="H52" s="44">
        <f>VLOOKUP(C52,[1]東部３!$A$37:$P$76,5,FALSE)</f>
        <v>19</v>
      </c>
      <c r="I52" s="45">
        <f>VLOOKUP(C52,[1]東部３!$A$37:$P$76,6,FALSE)</f>
        <v>0</v>
      </c>
      <c r="J52" s="23">
        <f t="shared" si="6"/>
        <v>19</v>
      </c>
      <c r="K52" s="46">
        <f>VLOOKUP(C52,[1]東部３!$A$37:$P$76,9,FALSE)</f>
        <v>0</v>
      </c>
      <c r="L52" s="46">
        <f>VLOOKUP(C52,[1]東部３!$A$37:$P$76,10,FALSE)</f>
        <v>0</v>
      </c>
      <c r="M52" s="46">
        <f>VLOOKUP(C52,[1]東部３!$A$37:$P$76,11,FALSE)</f>
        <v>0</v>
      </c>
      <c r="N52" s="46">
        <f>VLOOKUP(C52,[1]東部３!$A$37:$P$76,12,FALSE)</f>
        <v>19</v>
      </c>
      <c r="O52" s="47">
        <f>VLOOKUP(C52,[1]東部３!$A$37:$P$76,13,FALSE)</f>
        <v>0</v>
      </c>
      <c r="P52" s="48">
        <f>VLOOKUP(C52,[1]東部３!$A$37:$P$76,14,FALSE)</f>
        <v>0</v>
      </c>
      <c r="Q52" s="42">
        <f>VLOOKUP(C52,[1]東部３!$A$37:$P$76,15,FALSE)</f>
        <v>0</v>
      </c>
    </row>
    <row r="53" spans="2:17" ht="18" customHeight="1" x14ac:dyDescent="0.4">
      <c r="B53" s="42">
        <v>20</v>
      </c>
      <c r="C53" s="49" t="s">
        <v>64</v>
      </c>
      <c r="D53" s="23">
        <f t="shared" si="5"/>
        <v>19</v>
      </c>
      <c r="E53" s="44">
        <f>VLOOKUP(C53,[1]東部３!$A$37:$P$76,2,FALSE)</f>
        <v>0</v>
      </c>
      <c r="F53" s="44">
        <f>VLOOKUP(C53,[1]東部３!$A$37:$P$76,3,FALSE)</f>
        <v>0</v>
      </c>
      <c r="G53" s="44">
        <f>VLOOKUP(C53,[1]東部３!$A$37:$P$76,4,FALSE)</f>
        <v>19</v>
      </c>
      <c r="H53" s="44">
        <f>VLOOKUP(C53,[1]東部３!$A$37:$P$76,5,FALSE)</f>
        <v>0</v>
      </c>
      <c r="I53" s="45">
        <f>VLOOKUP(C53,[1]東部３!$A$37:$P$76,6,FALSE)</f>
        <v>0</v>
      </c>
      <c r="J53" s="23">
        <f t="shared" si="6"/>
        <v>19</v>
      </c>
      <c r="K53" s="46">
        <f>VLOOKUP(C53,[1]東部３!$A$37:$P$76,9,FALSE)</f>
        <v>0</v>
      </c>
      <c r="L53" s="46">
        <f>VLOOKUP(C53,[1]東部３!$A$37:$P$76,10,FALSE)</f>
        <v>0</v>
      </c>
      <c r="M53" s="46">
        <f>VLOOKUP(C53,[1]東部３!$A$37:$P$76,11,FALSE)</f>
        <v>19</v>
      </c>
      <c r="N53" s="46">
        <f>VLOOKUP(C53,[1]東部３!$A$37:$P$76,12,FALSE)</f>
        <v>0</v>
      </c>
      <c r="O53" s="47">
        <f>VLOOKUP(C53,[1]東部３!$A$37:$P$76,13,FALSE)</f>
        <v>0</v>
      </c>
      <c r="P53" s="48">
        <f>VLOOKUP(C53,[1]東部３!$A$37:$P$76,14,FALSE)</f>
        <v>0</v>
      </c>
      <c r="Q53" s="42">
        <f>VLOOKUP(C53,[1]東部３!$A$37:$P$76,15,FALSE)</f>
        <v>0</v>
      </c>
    </row>
    <row r="54" spans="2:17" ht="18" customHeight="1" x14ac:dyDescent="0.4">
      <c r="B54" s="42">
        <v>21</v>
      </c>
      <c r="C54" s="49" t="s">
        <v>65</v>
      </c>
      <c r="D54" s="23">
        <f t="shared" si="5"/>
        <v>7</v>
      </c>
      <c r="E54" s="44">
        <f>VLOOKUP(C54,[1]東部３!$A$37:$P$76,2,FALSE)</f>
        <v>0</v>
      </c>
      <c r="F54" s="44">
        <f>VLOOKUP(C54,[1]東部３!$A$37:$P$76,3,FALSE)</f>
        <v>0</v>
      </c>
      <c r="G54" s="44">
        <f>VLOOKUP(C54,[1]東部３!$A$37:$P$76,4,FALSE)</f>
        <v>0</v>
      </c>
      <c r="H54" s="44">
        <f>VLOOKUP(C54,[1]東部３!$A$37:$P$76,5,FALSE)</f>
        <v>0</v>
      </c>
      <c r="I54" s="45">
        <f>VLOOKUP(C54,[1]東部３!$A$37:$P$76,6,FALSE)</f>
        <v>7</v>
      </c>
      <c r="J54" s="23">
        <f t="shared" si="6"/>
        <v>7</v>
      </c>
      <c r="K54" s="46">
        <f>VLOOKUP(C54,[1]東部３!$A$37:$P$76,9,FALSE)</f>
        <v>0</v>
      </c>
      <c r="L54" s="46">
        <f>VLOOKUP(C54,[1]東部３!$A$37:$P$76,10,FALSE)</f>
        <v>0</v>
      </c>
      <c r="M54" s="46">
        <f>VLOOKUP(C54,[1]東部３!$A$37:$P$76,11,FALSE)</f>
        <v>0</v>
      </c>
      <c r="N54" s="46">
        <f>VLOOKUP(C54,[1]東部３!$A$37:$P$76,12,FALSE)</f>
        <v>0</v>
      </c>
      <c r="O54" s="47">
        <f>VLOOKUP(C54,[1]東部３!$A$37:$P$76,13,FALSE)</f>
        <v>7</v>
      </c>
      <c r="P54" s="48">
        <f>VLOOKUP(C54,[1]東部３!$A$37:$P$76,14,FALSE)</f>
        <v>0</v>
      </c>
      <c r="Q54" s="42">
        <f>VLOOKUP(C54,[1]東部３!$A$37:$P$76,15,FALSE)</f>
        <v>0</v>
      </c>
    </row>
    <row r="55" spans="2:17" ht="18" customHeight="1" x14ac:dyDescent="0.4">
      <c r="B55" s="42">
        <v>22</v>
      </c>
      <c r="C55" s="49" t="s">
        <v>66</v>
      </c>
      <c r="D55" s="23">
        <f t="shared" si="5"/>
        <v>19</v>
      </c>
      <c r="E55" s="44">
        <f>VLOOKUP(C55,[1]東部３!$A$37:$P$76,2,FALSE)</f>
        <v>0</v>
      </c>
      <c r="F55" s="44">
        <f>VLOOKUP(C55,[1]東部３!$A$37:$P$76,3,FALSE)</f>
        <v>0</v>
      </c>
      <c r="G55" s="44">
        <f>VLOOKUP(C55,[1]東部３!$A$37:$P$76,4,FALSE)</f>
        <v>0</v>
      </c>
      <c r="H55" s="44">
        <f>VLOOKUP(C55,[1]東部３!$A$37:$P$76,5,FALSE)</f>
        <v>0</v>
      </c>
      <c r="I55" s="45">
        <f>VLOOKUP(C55,[1]東部３!$A$37:$P$76,6,FALSE)</f>
        <v>19</v>
      </c>
      <c r="J55" s="23">
        <f t="shared" si="6"/>
        <v>19</v>
      </c>
      <c r="K55" s="46">
        <f>VLOOKUP(C55,[1]東部３!$A$37:$P$76,9,FALSE)</f>
        <v>0</v>
      </c>
      <c r="L55" s="46">
        <f>VLOOKUP(C55,[1]東部３!$A$37:$P$76,10,FALSE)</f>
        <v>0</v>
      </c>
      <c r="M55" s="46">
        <f>VLOOKUP(C55,[1]東部３!$A$37:$P$76,11,FALSE)</f>
        <v>0</v>
      </c>
      <c r="N55" s="46">
        <f>VLOOKUP(C55,[1]東部３!$A$37:$P$76,12,FALSE)</f>
        <v>0</v>
      </c>
      <c r="O55" s="47">
        <f>VLOOKUP(C55,[1]東部３!$A$37:$P$76,13,FALSE)</f>
        <v>19</v>
      </c>
      <c r="P55" s="48">
        <f>VLOOKUP(C55,[1]東部３!$A$37:$P$76,14,FALSE)</f>
        <v>0</v>
      </c>
      <c r="Q55" s="42">
        <f>VLOOKUP(C55,[1]東部３!$A$37:$P$76,15,FALSE)</f>
        <v>0</v>
      </c>
    </row>
    <row r="56" spans="2:17" ht="18" customHeight="1" x14ac:dyDescent="0.4">
      <c r="B56" s="42">
        <v>23</v>
      </c>
      <c r="C56" s="49" t="s">
        <v>67</v>
      </c>
      <c r="D56" s="23">
        <f t="shared" si="5"/>
        <v>14</v>
      </c>
      <c r="E56" s="44">
        <f>VLOOKUP(C56,[1]東部３!$A$37:$P$76,2,FALSE)</f>
        <v>0</v>
      </c>
      <c r="F56" s="44">
        <f>VLOOKUP(C56,[1]東部３!$A$37:$P$76,3,FALSE)</f>
        <v>14</v>
      </c>
      <c r="G56" s="44">
        <f>VLOOKUP(C56,[1]東部３!$A$37:$P$76,4,FALSE)</f>
        <v>0</v>
      </c>
      <c r="H56" s="44">
        <f>VLOOKUP(C56,[1]東部３!$A$37:$P$76,5,FALSE)</f>
        <v>0</v>
      </c>
      <c r="I56" s="45">
        <f>VLOOKUP(C56,[1]東部３!$A$37:$P$76,6,FALSE)</f>
        <v>0</v>
      </c>
      <c r="J56" s="23">
        <f t="shared" si="6"/>
        <v>14</v>
      </c>
      <c r="K56" s="46">
        <f>VLOOKUP(C56,[1]東部３!$A$37:$P$76,9,FALSE)</f>
        <v>0</v>
      </c>
      <c r="L56" s="46">
        <f>VLOOKUP(C56,[1]東部３!$A$37:$P$76,10,FALSE)</f>
        <v>14</v>
      </c>
      <c r="M56" s="46">
        <f>VLOOKUP(C56,[1]東部３!$A$37:$P$76,11,FALSE)</f>
        <v>0</v>
      </c>
      <c r="N56" s="46">
        <f>VLOOKUP(C56,[1]東部３!$A$37:$P$76,12,FALSE)</f>
        <v>0</v>
      </c>
      <c r="O56" s="47">
        <f>VLOOKUP(C56,[1]東部３!$A$37:$P$76,13,FALSE)</f>
        <v>0</v>
      </c>
      <c r="P56" s="48">
        <f>VLOOKUP(C56,[1]東部３!$A$37:$P$76,14,FALSE)</f>
        <v>0</v>
      </c>
      <c r="Q56" s="42">
        <f>VLOOKUP(C56,[1]東部３!$A$37:$P$76,15,FALSE)</f>
        <v>0</v>
      </c>
    </row>
    <row r="57" spans="2:17" ht="18" customHeight="1" x14ac:dyDescent="0.4">
      <c r="B57" s="42">
        <v>24</v>
      </c>
      <c r="C57" s="49" t="s">
        <v>68</v>
      </c>
      <c r="D57" s="23">
        <f t="shared" si="5"/>
        <v>19</v>
      </c>
      <c r="E57" s="44">
        <f>VLOOKUP(C57,[1]東部３!$A$37:$P$76,2,FALSE)</f>
        <v>0</v>
      </c>
      <c r="F57" s="44">
        <f>VLOOKUP(C57,[1]東部３!$A$37:$P$76,3,FALSE)</f>
        <v>19</v>
      </c>
      <c r="G57" s="44">
        <f>VLOOKUP(C57,[1]東部３!$A$37:$P$76,4,FALSE)</f>
        <v>0</v>
      </c>
      <c r="H57" s="44">
        <f>VLOOKUP(C57,[1]東部３!$A$37:$P$76,5,FALSE)</f>
        <v>0</v>
      </c>
      <c r="I57" s="45">
        <f>VLOOKUP(C57,[1]東部３!$A$37:$P$76,6,FALSE)</f>
        <v>0</v>
      </c>
      <c r="J57" s="23">
        <f t="shared" si="6"/>
        <v>19</v>
      </c>
      <c r="K57" s="46">
        <f>VLOOKUP(C57,[1]東部３!$A$37:$P$76,9,FALSE)</f>
        <v>0</v>
      </c>
      <c r="L57" s="46">
        <f>VLOOKUP(C57,[1]東部３!$A$37:$P$76,10,FALSE)</f>
        <v>19</v>
      </c>
      <c r="M57" s="46">
        <f>VLOOKUP(C57,[1]東部３!$A$37:$P$76,11,FALSE)</f>
        <v>0</v>
      </c>
      <c r="N57" s="46">
        <f>VLOOKUP(C57,[1]東部３!$A$37:$P$76,12,FALSE)</f>
        <v>0</v>
      </c>
      <c r="O57" s="47">
        <f>VLOOKUP(C57,[1]東部３!$A$37:$P$76,13,FALSE)</f>
        <v>0</v>
      </c>
      <c r="P57" s="48">
        <f>VLOOKUP(C57,[1]東部３!$A$37:$P$76,14,FALSE)</f>
        <v>0</v>
      </c>
      <c r="Q57" s="42">
        <f>VLOOKUP(C57,[1]東部３!$A$37:$P$76,15,FALSE)</f>
        <v>0</v>
      </c>
    </row>
    <row r="58" spans="2:17" ht="18" customHeight="1" x14ac:dyDescent="0.4">
      <c r="B58" s="42">
        <v>25</v>
      </c>
      <c r="C58" s="49" t="s">
        <v>69</v>
      </c>
      <c r="D58" s="23">
        <f t="shared" si="5"/>
        <v>19</v>
      </c>
      <c r="E58" s="44">
        <f>VLOOKUP(C58,[1]東部３!$A$37:$P$76,2,FALSE)</f>
        <v>0</v>
      </c>
      <c r="F58" s="44">
        <f>VLOOKUP(C58,[1]東部３!$A$37:$P$76,3,FALSE)</f>
        <v>0</v>
      </c>
      <c r="G58" s="44">
        <f>VLOOKUP(C58,[1]東部３!$A$37:$P$76,4,FALSE)</f>
        <v>0</v>
      </c>
      <c r="H58" s="44">
        <f>VLOOKUP(C58,[1]東部３!$A$37:$P$76,5,FALSE)</f>
        <v>19</v>
      </c>
      <c r="I58" s="45">
        <f>VLOOKUP(C58,[1]東部３!$A$37:$P$76,6,FALSE)</f>
        <v>0</v>
      </c>
      <c r="J58" s="23">
        <f t="shared" si="6"/>
        <v>19</v>
      </c>
      <c r="K58" s="46">
        <f>VLOOKUP(C58,[1]東部３!$A$37:$P$76,9,FALSE)</f>
        <v>0</v>
      </c>
      <c r="L58" s="46">
        <f>VLOOKUP(C58,[1]東部３!$A$37:$P$76,10,FALSE)</f>
        <v>0</v>
      </c>
      <c r="M58" s="46">
        <f>VLOOKUP(C58,[1]東部３!$A$37:$P$76,11,FALSE)</f>
        <v>0</v>
      </c>
      <c r="N58" s="46">
        <f>VLOOKUP(C58,[1]東部３!$A$37:$P$76,12,FALSE)</f>
        <v>19</v>
      </c>
      <c r="O58" s="47">
        <f>VLOOKUP(C58,[1]東部３!$A$37:$P$76,13,FALSE)</f>
        <v>0</v>
      </c>
      <c r="P58" s="48">
        <f>VLOOKUP(C58,[1]東部３!$A$37:$P$76,14,FALSE)</f>
        <v>0</v>
      </c>
      <c r="Q58" s="42">
        <f>VLOOKUP(C58,[1]東部３!$A$37:$P$76,15,FALSE)</f>
        <v>0</v>
      </c>
    </row>
    <row r="59" spans="2:17" ht="18" customHeight="1" x14ac:dyDescent="0.4">
      <c r="B59" s="42">
        <v>26</v>
      </c>
      <c r="C59" s="49" t="s">
        <v>70</v>
      </c>
      <c r="D59" s="23">
        <f t="shared" si="5"/>
        <v>13</v>
      </c>
      <c r="E59" s="44">
        <f>VLOOKUP(C59,[1]東部３!$A$37:$P$76,2,FALSE)</f>
        <v>0</v>
      </c>
      <c r="F59" s="44">
        <f>VLOOKUP(C59,[1]東部３!$A$37:$P$76,3,FALSE)</f>
        <v>13</v>
      </c>
      <c r="G59" s="44">
        <f>VLOOKUP(C59,[1]東部３!$A$37:$P$76,4,FALSE)</f>
        <v>0</v>
      </c>
      <c r="H59" s="44">
        <f>VLOOKUP(C59,[1]東部３!$A$37:$P$76,5,FALSE)</f>
        <v>0</v>
      </c>
      <c r="I59" s="45">
        <f>VLOOKUP(C59,[1]東部３!$A$37:$P$76,6,FALSE)</f>
        <v>0</v>
      </c>
      <c r="J59" s="23">
        <f t="shared" si="6"/>
        <v>13</v>
      </c>
      <c r="K59" s="46">
        <f>VLOOKUP(C59,[1]東部３!$A$37:$P$76,9,FALSE)</f>
        <v>0</v>
      </c>
      <c r="L59" s="46">
        <f>VLOOKUP(C59,[1]東部３!$A$37:$P$76,10,FALSE)</f>
        <v>13</v>
      </c>
      <c r="M59" s="46">
        <f>VLOOKUP(C59,[1]東部３!$A$37:$P$76,11,FALSE)</f>
        <v>0</v>
      </c>
      <c r="N59" s="46">
        <f>VLOOKUP(C59,[1]東部３!$A$37:$P$76,12,FALSE)</f>
        <v>0</v>
      </c>
      <c r="O59" s="47">
        <f>VLOOKUP(C59,[1]東部３!$A$37:$P$76,13,FALSE)</f>
        <v>0</v>
      </c>
      <c r="P59" s="48">
        <f>VLOOKUP(C59,[1]東部３!$A$37:$P$76,14,FALSE)</f>
        <v>0</v>
      </c>
      <c r="Q59" s="42">
        <f>VLOOKUP(C59,[1]東部３!$A$37:$P$76,15,FALSE)</f>
        <v>0</v>
      </c>
    </row>
    <row r="60" spans="2:17" ht="18" customHeight="1" x14ac:dyDescent="0.4">
      <c r="B60" s="42">
        <v>27</v>
      </c>
      <c r="C60" s="49" t="s">
        <v>71</v>
      </c>
      <c r="D60" s="23">
        <f t="shared" si="5"/>
        <v>5</v>
      </c>
      <c r="E60" s="44">
        <f>VLOOKUP(C60,[1]東部３!$A$37:$P$76,2,FALSE)</f>
        <v>0</v>
      </c>
      <c r="F60" s="44">
        <f>VLOOKUP(C60,[1]東部３!$A$37:$P$76,3,FALSE)</f>
        <v>0</v>
      </c>
      <c r="G60" s="44">
        <f>VLOOKUP(C60,[1]東部３!$A$37:$P$76,4,FALSE)</f>
        <v>0</v>
      </c>
      <c r="H60" s="44">
        <f>VLOOKUP(C60,[1]東部３!$A$37:$P$76,5,FALSE)</f>
        <v>5</v>
      </c>
      <c r="I60" s="45">
        <f>VLOOKUP(C60,[1]東部３!$A$37:$P$76,6,FALSE)</f>
        <v>0</v>
      </c>
      <c r="J60" s="23">
        <f t="shared" si="6"/>
        <v>5</v>
      </c>
      <c r="K60" s="46">
        <f>VLOOKUP(C60,[1]東部３!$A$37:$P$76,9,FALSE)</f>
        <v>0</v>
      </c>
      <c r="L60" s="46">
        <f>VLOOKUP(C60,[1]東部３!$A$37:$P$76,10,FALSE)</f>
        <v>0</v>
      </c>
      <c r="M60" s="46">
        <f>VLOOKUP(C60,[1]東部３!$A$37:$P$76,11,FALSE)</f>
        <v>0</v>
      </c>
      <c r="N60" s="46">
        <f>VLOOKUP(C60,[1]東部３!$A$37:$P$76,12,FALSE)</f>
        <v>5</v>
      </c>
      <c r="O60" s="47">
        <f>VLOOKUP(C60,[1]東部３!$A$37:$P$76,13,FALSE)</f>
        <v>0</v>
      </c>
      <c r="P60" s="48">
        <f>VLOOKUP(C60,[1]東部３!$A$37:$P$76,14,FALSE)</f>
        <v>0</v>
      </c>
      <c r="Q60" s="42">
        <f>VLOOKUP(C60,[1]東部３!$A$37:$P$76,15,FALSE)</f>
        <v>0</v>
      </c>
    </row>
    <row r="61" spans="2:17" ht="18" customHeight="1" x14ac:dyDescent="0.4">
      <c r="B61" s="42">
        <v>28</v>
      </c>
      <c r="C61" s="49" t="s">
        <v>72</v>
      </c>
      <c r="D61" s="23">
        <f t="shared" si="5"/>
        <v>19</v>
      </c>
      <c r="E61" s="44">
        <f>VLOOKUP(C61,[1]東部３!$A$37:$P$76,2,FALSE)</f>
        <v>0</v>
      </c>
      <c r="F61" s="44">
        <f>VLOOKUP(C61,[1]東部３!$A$37:$P$76,3,FALSE)</f>
        <v>19</v>
      </c>
      <c r="G61" s="44">
        <f>VLOOKUP(C61,[1]東部３!$A$37:$P$76,4,FALSE)</f>
        <v>0</v>
      </c>
      <c r="H61" s="44">
        <f>VLOOKUP(C61,[1]東部３!$A$37:$P$76,5,FALSE)</f>
        <v>0</v>
      </c>
      <c r="I61" s="45">
        <f>VLOOKUP(C61,[1]東部３!$A$37:$P$76,6,FALSE)</f>
        <v>0</v>
      </c>
      <c r="J61" s="23">
        <f t="shared" si="6"/>
        <v>19</v>
      </c>
      <c r="K61" s="46">
        <f>VLOOKUP(C61,[1]東部３!$A$37:$P$76,9,FALSE)</f>
        <v>0</v>
      </c>
      <c r="L61" s="46">
        <f>VLOOKUP(C61,[1]東部３!$A$37:$P$76,10,FALSE)</f>
        <v>19</v>
      </c>
      <c r="M61" s="46">
        <f>VLOOKUP(C61,[1]東部３!$A$37:$P$76,11,FALSE)</f>
        <v>0</v>
      </c>
      <c r="N61" s="46">
        <f>VLOOKUP(C61,[1]東部３!$A$37:$P$76,12,FALSE)</f>
        <v>0</v>
      </c>
      <c r="O61" s="47">
        <f>VLOOKUP(C61,[1]東部３!$A$37:$P$76,13,FALSE)</f>
        <v>0</v>
      </c>
      <c r="P61" s="48">
        <f>VLOOKUP(C61,[1]東部３!$A$37:$P$76,14,FALSE)</f>
        <v>0</v>
      </c>
      <c r="Q61" s="42">
        <f>VLOOKUP(C61,[1]東部３!$A$37:$P$76,15,FALSE)</f>
        <v>0</v>
      </c>
    </row>
    <row r="62" spans="2:17" ht="18" customHeight="1" x14ac:dyDescent="0.4">
      <c r="B62" s="42">
        <v>29</v>
      </c>
      <c r="C62" s="49" t="s">
        <v>73</v>
      </c>
      <c r="D62" s="23">
        <f t="shared" si="5"/>
        <v>6</v>
      </c>
      <c r="E62" s="44">
        <f>VLOOKUP(C62,[1]東部３!$A$37:$P$76,2,FALSE)</f>
        <v>0</v>
      </c>
      <c r="F62" s="44">
        <f>VLOOKUP(C62,[1]東部３!$A$37:$P$76,3,FALSE)</f>
        <v>6</v>
      </c>
      <c r="G62" s="44">
        <f>VLOOKUP(C62,[1]東部３!$A$37:$P$76,4,FALSE)</f>
        <v>0</v>
      </c>
      <c r="H62" s="44">
        <f>VLOOKUP(C62,[1]東部３!$A$37:$P$76,5,FALSE)</f>
        <v>0</v>
      </c>
      <c r="I62" s="45">
        <f>VLOOKUP(C62,[1]東部３!$A$37:$P$76,6,FALSE)</f>
        <v>0</v>
      </c>
      <c r="J62" s="23">
        <f t="shared" si="6"/>
        <v>6</v>
      </c>
      <c r="K62" s="46">
        <f>VLOOKUP(C62,[1]東部３!$A$37:$P$76,9,FALSE)</f>
        <v>0</v>
      </c>
      <c r="L62" s="46">
        <f>VLOOKUP(C62,[1]東部３!$A$37:$P$76,10,FALSE)</f>
        <v>6</v>
      </c>
      <c r="M62" s="46">
        <f>VLOOKUP(C62,[1]東部３!$A$37:$P$76,11,FALSE)</f>
        <v>0</v>
      </c>
      <c r="N62" s="46">
        <f>VLOOKUP(C62,[1]東部３!$A$37:$P$76,12,FALSE)</f>
        <v>0</v>
      </c>
      <c r="O62" s="47">
        <f>VLOOKUP(C62,[1]東部３!$A$37:$P$76,13,FALSE)</f>
        <v>0</v>
      </c>
      <c r="P62" s="48">
        <f>VLOOKUP(C62,[1]東部３!$A$37:$P$76,14,FALSE)</f>
        <v>0</v>
      </c>
      <c r="Q62" s="42">
        <f>VLOOKUP(C62,[1]東部３!$A$37:$P$76,15,FALSE)</f>
        <v>0</v>
      </c>
    </row>
    <row r="63" spans="2:17" ht="18" customHeight="1" x14ac:dyDescent="0.4">
      <c r="B63" s="42">
        <v>30</v>
      </c>
      <c r="C63" s="49" t="s">
        <v>74</v>
      </c>
      <c r="D63" s="23">
        <f t="shared" si="5"/>
        <v>19</v>
      </c>
      <c r="E63" s="44">
        <f>VLOOKUP(C63,[1]東部３!$A$37:$P$76,2,FALSE)</f>
        <v>0</v>
      </c>
      <c r="F63" s="44">
        <f>VLOOKUP(C63,[1]東部３!$A$37:$P$76,3,FALSE)</f>
        <v>0</v>
      </c>
      <c r="G63" s="44">
        <f>VLOOKUP(C63,[1]東部３!$A$37:$P$76,4,FALSE)</f>
        <v>0</v>
      </c>
      <c r="H63" s="44">
        <f>VLOOKUP(C63,[1]東部３!$A$37:$P$76,5,FALSE)</f>
        <v>19</v>
      </c>
      <c r="I63" s="45">
        <f>VLOOKUP(C63,[1]東部３!$A$37:$P$76,6,FALSE)</f>
        <v>0</v>
      </c>
      <c r="J63" s="23">
        <f t="shared" si="6"/>
        <v>19</v>
      </c>
      <c r="K63" s="46">
        <f>VLOOKUP(C63,[1]東部３!$A$37:$P$76,9,FALSE)</f>
        <v>0</v>
      </c>
      <c r="L63" s="46">
        <f>VLOOKUP(C63,[1]東部３!$A$37:$P$76,10,FALSE)</f>
        <v>0</v>
      </c>
      <c r="M63" s="46">
        <f>VLOOKUP(C63,[1]東部３!$A$37:$P$76,11,FALSE)</f>
        <v>0</v>
      </c>
      <c r="N63" s="46">
        <f>VLOOKUP(C63,[1]東部３!$A$37:$P$76,12,FALSE)</f>
        <v>19</v>
      </c>
      <c r="O63" s="47">
        <f>VLOOKUP(C63,[1]東部３!$A$37:$P$76,13,FALSE)</f>
        <v>0</v>
      </c>
      <c r="P63" s="48">
        <f>VLOOKUP(C63,[1]東部３!$A$37:$P$76,14,FALSE)</f>
        <v>0</v>
      </c>
      <c r="Q63" s="42">
        <f>VLOOKUP(C63,[1]東部３!$A$37:$P$76,15,FALSE)</f>
        <v>0</v>
      </c>
    </row>
    <row r="64" spans="2:17" ht="18" customHeight="1" x14ac:dyDescent="0.4">
      <c r="B64" s="42">
        <v>31</v>
      </c>
      <c r="C64" s="49" t="s">
        <v>75</v>
      </c>
      <c r="D64" s="23">
        <f t="shared" si="5"/>
        <v>17</v>
      </c>
      <c r="E64" s="44">
        <f>VLOOKUP(C64,[1]東部３!$A$37:$P$76,2,FALSE)</f>
        <v>0</v>
      </c>
      <c r="F64" s="44">
        <f>VLOOKUP(C64,[1]東部３!$A$37:$P$76,3,FALSE)</f>
        <v>0</v>
      </c>
      <c r="G64" s="44">
        <f>VLOOKUP(C64,[1]東部３!$A$37:$P$76,4,FALSE)</f>
        <v>0</v>
      </c>
      <c r="H64" s="44">
        <f>VLOOKUP(C64,[1]東部３!$A$37:$P$76,5,FALSE)</f>
        <v>17</v>
      </c>
      <c r="I64" s="45">
        <f>VLOOKUP(C64,[1]東部３!$A$37:$P$76,6,FALSE)</f>
        <v>0</v>
      </c>
      <c r="J64" s="23">
        <f t="shared" si="6"/>
        <v>17</v>
      </c>
      <c r="K64" s="46">
        <f>VLOOKUP(C64,[1]東部３!$A$37:$P$76,9,FALSE)</f>
        <v>0</v>
      </c>
      <c r="L64" s="46">
        <f>VLOOKUP(C64,[1]東部３!$A$37:$P$76,10,FALSE)</f>
        <v>0</v>
      </c>
      <c r="M64" s="46">
        <f>VLOOKUP(C64,[1]東部３!$A$37:$P$76,11,FALSE)</f>
        <v>0</v>
      </c>
      <c r="N64" s="46">
        <f>VLOOKUP(C64,[1]東部３!$A$37:$P$76,12,FALSE)</f>
        <v>17</v>
      </c>
      <c r="O64" s="47">
        <f>VLOOKUP(C64,[1]東部３!$A$37:$P$76,13,FALSE)</f>
        <v>0</v>
      </c>
      <c r="P64" s="48">
        <f>VLOOKUP(C64,[1]東部３!$A$37:$P$76,14,FALSE)</f>
        <v>0</v>
      </c>
      <c r="Q64" s="42">
        <f>VLOOKUP(C64,[1]東部３!$A$37:$P$76,15,FALSE)</f>
        <v>0</v>
      </c>
    </row>
    <row r="65" spans="1:17" ht="18" customHeight="1" x14ac:dyDescent="0.4">
      <c r="B65" s="42">
        <v>32</v>
      </c>
      <c r="C65" s="49" t="s">
        <v>76</v>
      </c>
      <c r="D65" s="23">
        <f t="shared" si="5"/>
        <v>19</v>
      </c>
      <c r="E65" s="44">
        <f>VLOOKUP(C65,[1]東部３!$A$37:$P$76,2,FALSE)</f>
        <v>0</v>
      </c>
      <c r="F65" s="44">
        <f>VLOOKUP(C65,[1]東部３!$A$37:$P$76,3,FALSE)</f>
        <v>0</v>
      </c>
      <c r="G65" s="44">
        <f>VLOOKUP(C65,[1]東部３!$A$37:$P$76,4,FALSE)</f>
        <v>0</v>
      </c>
      <c r="H65" s="44">
        <f>VLOOKUP(C65,[1]東部３!$A$37:$P$76,5,FALSE)</f>
        <v>19</v>
      </c>
      <c r="I65" s="45">
        <f>VLOOKUP(C65,[1]東部３!$A$37:$P$76,6,FALSE)</f>
        <v>0</v>
      </c>
      <c r="J65" s="23">
        <f t="shared" si="6"/>
        <v>19</v>
      </c>
      <c r="K65" s="46">
        <f>VLOOKUP(C65,[1]東部３!$A$37:$P$76,9,FALSE)</f>
        <v>0</v>
      </c>
      <c r="L65" s="46">
        <f>VLOOKUP(C65,[1]東部３!$A$37:$P$76,10,FALSE)</f>
        <v>0</v>
      </c>
      <c r="M65" s="46">
        <f>VLOOKUP(C65,[1]東部３!$A$37:$P$76,11,FALSE)</f>
        <v>0</v>
      </c>
      <c r="N65" s="46">
        <f>VLOOKUP(C65,[1]東部３!$A$37:$P$76,12,FALSE)</f>
        <v>19</v>
      </c>
      <c r="O65" s="47">
        <f>VLOOKUP(C65,[1]東部３!$A$37:$P$76,13,FALSE)</f>
        <v>0</v>
      </c>
      <c r="P65" s="48">
        <f>VLOOKUP(C65,[1]東部３!$A$37:$P$76,14,FALSE)</f>
        <v>0</v>
      </c>
      <c r="Q65" s="42">
        <f>VLOOKUP(C65,[1]東部３!$A$37:$P$76,15,FALSE)</f>
        <v>0</v>
      </c>
    </row>
    <row r="66" spans="1:17" ht="18" customHeight="1" x14ac:dyDescent="0.4">
      <c r="B66" s="42">
        <v>33</v>
      </c>
      <c r="C66" s="49" t="s">
        <v>77</v>
      </c>
      <c r="D66" s="23">
        <f t="shared" si="5"/>
        <v>19</v>
      </c>
      <c r="E66" s="44">
        <f>VLOOKUP(C66,[1]東部３!$A$37:$P$76,2,FALSE)</f>
        <v>0</v>
      </c>
      <c r="F66" s="44">
        <f>VLOOKUP(C66,[1]東部３!$A$37:$P$76,3,FALSE)</f>
        <v>19</v>
      </c>
      <c r="G66" s="44">
        <f>VLOOKUP(C66,[1]東部３!$A$37:$P$76,4,FALSE)</f>
        <v>0</v>
      </c>
      <c r="H66" s="44">
        <f>VLOOKUP(C66,[1]東部３!$A$37:$P$76,5,FALSE)</f>
        <v>0</v>
      </c>
      <c r="I66" s="45">
        <f>VLOOKUP(C66,[1]東部３!$A$37:$P$76,6,FALSE)</f>
        <v>0</v>
      </c>
      <c r="J66" s="23">
        <f t="shared" si="6"/>
        <v>9</v>
      </c>
      <c r="K66" s="46">
        <f>VLOOKUP(C66,[1]東部３!$A$37:$P$76,9,FALSE)</f>
        <v>0</v>
      </c>
      <c r="L66" s="46">
        <f>VLOOKUP(C66,[1]東部３!$A$37:$P$76,10,FALSE)</f>
        <v>9</v>
      </c>
      <c r="M66" s="46">
        <f>VLOOKUP(C66,[1]東部３!$A$37:$P$76,11,FALSE)</f>
        <v>0</v>
      </c>
      <c r="N66" s="46">
        <f>VLOOKUP(C66,[1]東部３!$A$37:$P$76,12,FALSE)</f>
        <v>0</v>
      </c>
      <c r="O66" s="47">
        <f>VLOOKUP(C66,[1]東部３!$A$37:$P$76,13,FALSE)</f>
        <v>0</v>
      </c>
      <c r="P66" s="48">
        <f>VLOOKUP(C66,[1]東部３!$A$37:$P$76,14,FALSE)</f>
        <v>0</v>
      </c>
      <c r="Q66" s="42">
        <f>VLOOKUP(C66,[1]東部３!$A$37:$P$76,15,FALSE)</f>
        <v>0</v>
      </c>
    </row>
    <row r="67" spans="1:17" ht="18" customHeight="1" x14ac:dyDescent="0.4">
      <c r="B67" s="42">
        <v>34</v>
      </c>
      <c r="C67" s="49" t="s">
        <v>78</v>
      </c>
      <c r="D67" s="23">
        <f t="shared" si="5"/>
        <v>18</v>
      </c>
      <c r="E67" s="44">
        <f>VLOOKUP(C67,[1]東部３!$A$37:$P$76,2,FALSE)</f>
        <v>0</v>
      </c>
      <c r="F67" s="44">
        <f>VLOOKUP(C67,[1]東部３!$A$37:$P$76,3,FALSE)</f>
        <v>0</v>
      </c>
      <c r="G67" s="44">
        <f>VLOOKUP(C67,[1]東部３!$A$37:$P$76,4,FALSE)</f>
        <v>18</v>
      </c>
      <c r="H67" s="44">
        <f>VLOOKUP(C67,[1]東部３!$A$37:$P$76,5,FALSE)</f>
        <v>0</v>
      </c>
      <c r="I67" s="45">
        <f>VLOOKUP(C67,[1]東部３!$A$37:$P$76,6,FALSE)</f>
        <v>0</v>
      </c>
      <c r="J67" s="29">
        <f t="shared" si="6"/>
        <v>18</v>
      </c>
      <c r="K67" s="46">
        <f>VLOOKUP(C67,[1]東部３!$A$37:$P$76,9,FALSE)</f>
        <v>0</v>
      </c>
      <c r="L67" s="46">
        <f>VLOOKUP(C67,[1]東部３!$A$37:$P$76,10,FALSE)</f>
        <v>0</v>
      </c>
      <c r="M67" s="46">
        <f>VLOOKUP(C67,[1]東部３!$A$37:$P$76,11,FALSE)</f>
        <v>18</v>
      </c>
      <c r="N67" s="46">
        <f>VLOOKUP(C67,[1]東部３!$A$37:$P$76,12,FALSE)</f>
        <v>0</v>
      </c>
      <c r="O67" s="47">
        <f>VLOOKUP(C67,[1]東部３!$A$37:$P$76,13,FALSE)</f>
        <v>0</v>
      </c>
      <c r="P67" s="48">
        <f>VLOOKUP(C67,[1]東部３!$A$37:$P$76,14,FALSE)</f>
        <v>0</v>
      </c>
      <c r="Q67" s="42">
        <f>VLOOKUP(C67,[1]東部３!$A$37:$P$76,15,FALSE)</f>
        <v>0</v>
      </c>
    </row>
    <row r="68" spans="1:17" ht="18" customHeight="1" x14ac:dyDescent="0.4">
      <c r="B68" s="42">
        <v>35</v>
      </c>
      <c r="C68" s="49" t="s">
        <v>79</v>
      </c>
      <c r="D68" s="23">
        <f t="shared" si="5"/>
        <v>10</v>
      </c>
      <c r="E68" s="44">
        <f>VLOOKUP(C68,[1]東部３!$A$37:$P$76,2,FALSE)</f>
        <v>0</v>
      </c>
      <c r="F68" s="44">
        <f>VLOOKUP(C68,[1]東部３!$A$37:$P$76,3,FALSE)</f>
        <v>0</v>
      </c>
      <c r="G68" s="44">
        <f>VLOOKUP(C68,[1]東部３!$A$37:$P$76,4,FALSE)</f>
        <v>10</v>
      </c>
      <c r="H68" s="44">
        <f>VLOOKUP(C68,[1]東部３!$A$37:$P$76,5,FALSE)</f>
        <v>0</v>
      </c>
      <c r="I68" s="45">
        <f>VLOOKUP(C68,[1]東部３!$A$37:$P$76,6,FALSE)</f>
        <v>0</v>
      </c>
      <c r="J68" s="29">
        <f t="shared" si="6"/>
        <v>10</v>
      </c>
      <c r="K68" s="46">
        <f>VLOOKUP(C68,[1]東部３!$A$37:$P$76,9,FALSE)</f>
        <v>0</v>
      </c>
      <c r="L68" s="46">
        <f>VLOOKUP(C68,[1]東部３!$A$37:$P$76,10,FALSE)</f>
        <v>0</v>
      </c>
      <c r="M68" s="46">
        <f>VLOOKUP(C68,[1]東部３!$A$37:$P$76,11,FALSE)</f>
        <v>10</v>
      </c>
      <c r="N68" s="46">
        <f>VLOOKUP(C68,[1]東部３!$A$37:$P$76,12,FALSE)</f>
        <v>0</v>
      </c>
      <c r="O68" s="47">
        <f>VLOOKUP(C68,[1]東部３!$A$37:$P$76,13,FALSE)</f>
        <v>0</v>
      </c>
      <c r="P68" s="48">
        <f>VLOOKUP(C68,[1]東部３!$A$37:$P$76,14,FALSE)</f>
        <v>0</v>
      </c>
      <c r="Q68" s="42">
        <f>VLOOKUP(C68,[1]東部３!$A$37:$P$76,15,FALSE)</f>
        <v>0</v>
      </c>
    </row>
    <row r="69" spans="1:17" ht="18" customHeight="1" x14ac:dyDescent="0.4">
      <c r="B69" s="42">
        <v>36</v>
      </c>
      <c r="C69" s="49" t="s">
        <v>80</v>
      </c>
      <c r="D69" s="23">
        <f t="shared" si="5"/>
        <v>19</v>
      </c>
      <c r="E69" s="44">
        <f>VLOOKUP(C69,[1]東部３!$A$37:$P$76,2,FALSE)</f>
        <v>0</v>
      </c>
      <c r="F69" s="44">
        <f>VLOOKUP(C69,[1]東部３!$A$37:$P$76,3,FALSE)</f>
        <v>0</v>
      </c>
      <c r="G69" s="44">
        <f>VLOOKUP(C69,[1]東部３!$A$37:$P$76,4,FALSE)</f>
        <v>0</v>
      </c>
      <c r="H69" s="44">
        <f>VLOOKUP(C69,[1]東部３!$A$37:$P$76,5,FALSE)</f>
        <v>0</v>
      </c>
      <c r="I69" s="45">
        <f>VLOOKUP(C69,[1]東部３!$A$37:$P$76,6,FALSE)</f>
        <v>19</v>
      </c>
      <c r="J69" s="29">
        <f t="shared" si="6"/>
        <v>0</v>
      </c>
      <c r="K69" s="46">
        <f>VLOOKUP(C69,[1]東部３!$A$37:$P$76,9,FALSE)</f>
        <v>0</v>
      </c>
      <c r="L69" s="46">
        <f>VLOOKUP(C69,[1]東部３!$A$37:$P$76,10,FALSE)</f>
        <v>0</v>
      </c>
      <c r="M69" s="46">
        <f>VLOOKUP(C69,[1]東部３!$A$37:$P$76,11,FALSE)</f>
        <v>0</v>
      </c>
      <c r="N69" s="46">
        <f>VLOOKUP(C69,[1]東部３!$A$37:$P$76,12,FALSE)</f>
        <v>0</v>
      </c>
      <c r="O69" s="47">
        <f>VLOOKUP(C69,[1]東部３!$A$37:$P$76,13,FALSE)</f>
        <v>0</v>
      </c>
      <c r="P69" s="48">
        <f>VLOOKUP(C69,[1]東部３!$A$37:$P$76,14,FALSE)</f>
        <v>0</v>
      </c>
      <c r="Q69" s="42">
        <f>VLOOKUP(C69,[1]東部３!$A$37:$P$76,15,FALSE)</f>
        <v>0</v>
      </c>
    </row>
    <row r="70" spans="1:17" ht="18" customHeight="1" x14ac:dyDescent="0.4">
      <c r="B70" s="42">
        <v>37</v>
      </c>
      <c r="C70" s="49" t="s">
        <v>81</v>
      </c>
      <c r="D70" s="23">
        <f t="shared" si="5"/>
        <v>4</v>
      </c>
      <c r="E70" s="44">
        <f>VLOOKUP(C70,[1]東部３!$A$37:$P$76,2,FALSE)</f>
        <v>0</v>
      </c>
      <c r="F70" s="44">
        <f>VLOOKUP(C70,[1]東部３!$A$37:$P$76,3,FALSE)</f>
        <v>4</v>
      </c>
      <c r="G70" s="44">
        <f>VLOOKUP(C70,[1]東部３!$A$37:$P$76,4,FALSE)</f>
        <v>0</v>
      </c>
      <c r="H70" s="44">
        <f>VLOOKUP(C70,[1]東部３!$A$37:$P$76,5,FALSE)</f>
        <v>0</v>
      </c>
      <c r="I70" s="45">
        <f>VLOOKUP(C70,[1]東部３!$A$37:$P$76,6,FALSE)</f>
        <v>0</v>
      </c>
      <c r="J70" s="29">
        <f t="shared" si="6"/>
        <v>4</v>
      </c>
      <c r="K70" s="46">
        <f>VLOOKUP(C70,[1]東部３!$A$37:$P$76,9,FALSE)</f>
        <v>0</v>
      </c>
      <c r="L70" s="46">
        <f>VLOOKUP(C70,[1]東部３!$A$37:$P$76,10,FALSE)</f>
        <v>4</v>
      </c>
      <c r="M70" s="46">
        <f>VLOOKUP(C70,[1]東部３!$A$37:$P$76,11,FALSE)</f>
        <v>0</v>
      </c>
      <c r="N70" s="46">
        <f>VLOOKUP(C70,[1]東部３!$A$37:$P$76,12,FALSE)</f>
        <v>0</v>
      </c>
      <c r="O70" s="47">
        <f>VLOOKUP(C70,[1]東部３!$A$37:$P$76,13,FALSE)</f>
        <v>0</v>
      </c>
      <c r="P70" s="48">
        <f>VLOOKUP(C70,[1]東部３!$A$37:$P$76,14,FALSE)</f>
        <v>0</v>
      </c>
      <c r="Q70" s="42">
        <f>VLOOKUP(C70,[1]東部３!$A$37:$P$76,15,FALSE)</f>
        <v>0</v>
      </c>
    </row>
    <row r="71" spans="1:17" ht="18" customHeight="1" x14ac:dyDescent="0.4">
      <c r="B71" s="42">
        <v>38</v>
      </c>
      <c r="C71" s="49" t="s">
        <v>82</v>
      </c>
      <c r="D71" s="23">
        <f t="shared" si="5"/>
        <v>2</v>
      </c>
      <c r="E71" s="44">
        <f>VLOOKUP(C71,[1]東部３!$A$37:$P$76,2,FALSE)</f>
        <v>0</v>
      </c>
      <c r="F71" s="44">
        <f>VLOOKUP(C71,[1]東部３!$A$37:$P$76,3,FALSE)</f>
        <v>0</v>
      </c>
      <c r="G71" s="44">
        <f>VLOOKUP(C71,[1]東部３!$A$37:$P$76,4,FALSE)</f>
        <v>0</v>
      </c>
      <c r="H71" s="44">
        <f>VLOOKUP(C71,[1]東部３!$A$37:$P$76,5,FALSE)</f>
        <v>0</v>
      </c>
      <c r="I71" s="45">
        <f>VLOOKUP(C71,[1]東部３!$A$37:$P$76,6,FALSE)</f>
        <v>2</v>
      </c>
      <c r="J71" s="29">
        <f t="shared" si="6"/>
        <v>2</v>
      </c>
      <c r="K71" s="46">
        <f>VLOOKUP(C71,[1]東部３!$A$37:$P$76,9,FALSE)</f>
        <v>0</v>
      </c>
      <c r="L71" s="46">
        <f>VLOOKUP(C71,[1]東部３!$A$37:$P$76,10,FALSE)</f>
        <v>0</v>
      </c>
      <c r="M71" s="46">
        <f>VLOOKUP(C71,[1]東部３!$A$37:$P$76,11,FALSE)</f>
        <v>0</v>
      </c>
      <c r="N71" s="46">
        <f>VLOOKUP(C71,[1]東部３!$A$37:$P$76,12,FALSE)</f>
        <v>0</v>
      </c>
      <c r="O71" s="47">
        <f>VLOOKUP(C71,[1]東部３!$A$37:$P$76,13,FALSE)</f>
        <v>2</v>
      </c>
      <c r="P71" s="48">
        <f>VLOOKUP(C71,[1]東部３!$A$37:$P$76,14,FALSE)</f>
        <v>0</v>
      </c>
      <c r="Q71" s="42">
        <f>VLOOKUP(C71,[1]東部３!$A$37:$P$76,15,FALSE)</f>
        <v>0</v>
      </c>
    </row>
    <row r="72" spans="1:17" ht="18" customHeight="1" x14ac:dyDescent="0.4">
      <c r="B72" s="42">
        <v>39</v>
      </c>
      <c r="C72" s="49" t="s">
        <v>83</v>
      </c>
      <c r="D72" s="23">
        <f t="shared" si="5"/>
        <v>19</v>
      </c>
      <c r="E72" s="44">
        <f>VLOOKUP(C72,[1]東部３!$A$37:$P$76,2,FALSE)</f>
        <v>0</v>
      </c>
      <c r="F72" s="44">
        <f>VLOOKUP(C72,[1]東部３!$A$37:$P$76,3,FALSE)</f>
        <v>0</v>
      </c>
      <c r="G72" s="44">
        <f>VLOOKUP(C72,[1]東部３!$A$37:$P$76,4,FALSE)</f>
        <v>0</v>
      </c>
      <c r="H72" s="44">
        <f>VLOOKUP(C72,[1]東部３!$A$37:$P$76,5,FALSE)</f>
        <v>0</v>
      </c>
      <c r="I72" s="45">
        <f>VLOOKUP(C72,[1]東部３!$A$37:$P$76,6,FALSE)</f>
        <v>19</v>
      </c>
      <c r="J72" s="51">
        <f t="shared" si="6"/>
        <v>19</v>
      </c>
      <c r="K72" s="46">
        <f>VLOOKUP(C72,[1]東部３!$A$37:$P$76,9,FALSE)</f>
        <v>0</v>
      </c>
      <c r="L72" s="46">
        <f>VLOOKUP(C72,[1]東部３!$A$37:$P$76,10,FALSE)</f>
        <v>0</v>
      </c>
      <c r="M72" s="46">
        <f>VLOOKUP(C72,[1]東部３!$A$37:$P$76,11,FALSE)</f>
        <v>19</v>
      </c>
      <c r="N72" s="46">
        <f>VLOOKUP(C72,[1]東部３!$A$37:$P$76,12,FALSE)</f>
        <v>0</v>
      </c>
      <c r="O72" s="47">
        <f>VLOOKUP(C72,[1]東部３!$A$37:$P$76,13,FALSE)</f>
        <v>0</v>
      </c>
      <c r="P72" s="48">
        <f>VLOOKUP(C72,[1]東部３!$A$37:$P$76,14,FALSE)</f>
        <v>0</v>
      </c>
      <c r="Q72" s="42">
        <f>VLOOKUP(C72,[1]東部３!$A$37:$P$76,15,FALSE)</f>
        <v>0</v>
      </c>
    </row>
    <row r="73" spans="1:17" ht="18" customHeight="1" x14ac:dyDescent="0.4">
      <c r="B73" s="42">
        <v>40</v>
      </c>
      <c r="C73" s="49" t="s">
        <v>84</v>
      </c>
      <c r="D73" s="23">
        <f>SUM(E73:I73)</f>
        <v>19</v>
      </c>
      <c r="E73" s="44">
        <f>VLOOKUP(C73,[1]東部３!$A$37:$P$76,2,FALSE)</f>
        <v>0</v>
      </c>
      <c r="F73" s="44">
        <f>VLOOKUP(C73,[1]東部３!$A$37:$P$76,3,FALSE)</f>
        <v>0</v>
      </c>
      <c r="G73" s="44">
        <f>VLOOKUP(C73,[1]東部３!$A$37:$P$76,4,FALSE)</f>
        <v>0</v>
      </c>
      <c r="H73" s="44">
        <f>VLOOKUP(C73,[1]東部３!$A$37:$P$76,5,FALSE)</f>
        <v>0</v>
      </c>
      <c r="I73" s="45">
        <f>VLOOKUP(C73,[1]東部３!$A$37:$P$76,6,FALSE)</f>
        <v>19</v>
      </c>
      <c r="J73" s="29">
        <f t="shared" si="6"/>
        <v>19</v>
      </c>
      <c r="K73" s="46">
        <f>VLOOKUP(C73,[1]東部３!$A$37:$P$76,9,FALSE)</f>
        <v>0</v>
      </c>
      <c r="L73" s="46">
        <f>VLOOKUP(C73,[1]東部３!$A$37:$P$76,10,FALSE)</f>
        <v>0</v>
      </c>
      <c r="M73" s="46">
        <f>VLOOKUP(C73,[1]東部３!$A$37:$P$76,11,FALSE)</f>
        <v>0</v>
      </c>
      <c r="N73" s="46">
        <f>VLOOKUP(C73,[1]東部３!$A$37:$P$76,12,FALSE)</f>
        <v>0</v>
      </c>
      <c r="O73" s="47">
        <f>VLOOKUP(C73,[1]東部３!$A$37:$P$76,13,FALSE)</f>
        <v>19</v>
      </c>
      <c r="P73" s="48">
        <f>VLOOKUP(C73,[1]東部３!$A$37:$P$76,14,FALSE)</f>
        <v>0</v>
      </c>
      <c r="Q73" s="42">
        <f>VLOOKUP(C73,[1]東部３!$A$37:$P$76,15,FALSE)</f>
        <v>0</v>
      </c>
    </row>
    <row r="74" spans="1:17" s="63" customFormat="1" ht="18" customHeight="1" x14ac:dyDescent="0.4">
      <c r="A74" s="52"/>
      <c r="B74" s="53" t="s">
        <v>85</v>
      </c>
      <c r="C74" s="54"/>
      <c r="D74" s="55">
        <f>SUM(E74:I74)</f>
        <v>636</v>
      </c>
      <c r="E74" s="56">
        <f>SUM(E34:E73)</f>
        <v>0</v>
      </c>
      <c r="F74" s="56">
        <f>SUM(F34:F73)</f>
        <v>141</v>
      </c>
      <c r="G74" s="56">
        <f>SUM(G34:G73)</f>
        <v>102</v>
      </c>
      <c r="H74" s="56">
        <f>SUM(H34:H73)</f>
        <v>225</v>
      </c>
      <c r="I74" s="57">
        <f>SUM(I34:I73)</f>
        <v>168</v>
      </c>
      <c r="J74" s="58">
        <f>SUM(K74:O74)</f>
        <v>549</v>
      </c>
      <c r="K74" s="59">
        <f t="shared" ref="K74:Q74" si="7">SUM(K34:K73)</f>
        <v>0</v>
      </c>
      <c r="L74" s="59">
        <f t="shared" si="7"/>
        <v>131</v>
      </c>
      <c r="M74" s="59">
        <f t="shared" si="7"/>
        <v>140</v>
      </c>
      <c r="N74" s="59">
        <f t="shared" si="7"/>
        <v>182</v>
      </c>
      <c r="O74" s="60">
        <f t="shared" si="7"/>
        <v>96</v>
      </c>
      <c r="P74" s="61">
        <f t="shared" si="7"/>
        <v>0</v>
      </c>
      <c r="Q74" s="62">
        <f t="shared" si="7"/>
        <v>0</v>
      </c>
    </row>
    <row r="75" spans="1:17" s="63" customFormat="1" ht="18" customHeight="1" x14ac:dyDescent="0.4">
      <c r="A75" s="52"/>
      <c r="B75" s="53" t="s">
        <v>86</v>
      </c>
      <c r="C75" s="54"/>
      <c r="D75" s="55">
        <f t="shared" ref="D75:Q75" si="8">SUM(D33,D74)</f>
        <v>4216</v>
      </c>
      <c r="E75" s="56">
        <f t="shared" si="8"/>
        <v>344</v>
      </c>
      <c r="F75" s="56">
        <f t="shared" si="8"/>
        <v>1850</v>
      </c>
      <c r="G75" s="56">
        <f t="shared" si="8"/>
        <v>697</v>
      </c>
      <c r="H75" s="56">
        <f t="shared" si="8"/>
        <v>1101</v>
      </c>
      <c r="I75" s="57">
        <f t="shared" si="8"/>
        <v>224</v>
      </c>
      <c r="J75" s="58">
        <f>SUM(J33,J74)</f>
        <v>4062</v>
      </c>
      <c r="K75" s="59">
        <f t="shared" si="8"/>
        <v>344</v>
      </c>
      <c r="L75" s="59">
        <f t="shared" si="8"/>
        <v>1703</v>
      </c>
      <c r="M75" s="59">
        <f t="shared" si="8"/>
        <v>854</v>
      </c>
      <c r="N75" s="59">
        <f t="shared" si="8"/>
        <v>1065</v>
      </c>
      <c r="O75" s="60">
        <f t="shared" si="8"/>
        <v>96</v>
      </c>
      <c r="P75" s="61">
        <f t="shared" si="8"/>
        <v>56</v>
      </c>
      <c r="Q75" s="62">
        <f t="shared" si="8"/>
        <v>0</v>
      </c>
    </row>
    <row r="76" spans="1:17" s="63" customFormat="1" x14ac:dyDescent="0.4">
      <c r="A76" s="52"/>
      <c r="B76" s="52"/>
      <c r="C76" s="64"/>
      <c r="D76" s="65"/>
      <c r="E76" s="66"/>
      <c r="F76" s="66"/>
      <c r="G76" s="66"/>
      <c r="H76" s="66"/>
      <c r="I76" s="65"/>
      <c r="J76" s="67"/>
      <c r="K76" s="67"/>
      <c r="L76" s="67"/>
      <c r="M76" s="67"/>
      <c r="N76" s="67"/>
      <c r="O76" s="67"/>
    </row>
    <row r="77" spans="1:17" s="63" customFormat="1" x14ac:dyDescent="0.4">
      <c r="A77" s="52"/>
      <c r="B77" s="52"/>
      <c r="C77" s="64"/>
      <c r="D77" s="65"/>
      <c r="E77" s="66"/>
      <c r="F77" s="66"/>
      <c r="G77" s="66"/>
      <c r="H77" s="66"/>
      <c r="I77" s="65"/>
      <c r="J77" s="65"/>
      <c r="K77" s="66"/>
      <c r="L77" s="68"/>
      <c r="M77" s="68"/>
      <c r="N77" s="68"/>
    </row>
    <row r="78" spans="1:17" s="63" customFormat="1" x14ac:dyDescent="0.4">
      <c r="A78" s="52"/>
      <c r="B78" s="52"/>
      <c r="C78" s="64"/>
      <c r="D78" s="65"/>
      <c r="E78" s="66"/>
      <c r="F78" s="66"/>
      <c r="G78" s="66"/>
      <c r="H78" s="66"/>
      <c r="I78" s="65"/>
      <c r="J78" s="65"/>
      <c r="K78" s="66"/>
      <c r="L78" s="68"/>
      <c r="M78" s="68"/>
      <c r="N78" s="68"/>
    </row>
    <row r="79" spans="1:17" s="63" customFormat="1" x14ac:dyDescent="0.4">
      <c r="A79" s="52"/>
      <c r="B79" s="52"/>
      <c r="C79" s="64"/>
      <c r="D79" s="65"/>
      <c r="E79" s="66"/>
      <c r="F79" s="66"/>
      <c r="G79" s="66"/>
      <c r="H79" s="66"/>
      <c r="I79" s="65"/>
      <c r="J79" s="65"/>
      <c r="K79" s="66"/>
      <c r="L79" s="68"/>
      <c r="M79" s="68"/>
      <c r="N79" s="68"/>
    </row>
    <row r="80" spans="1:17" s="63" customFormat="1" x14ac:dyDescent="0.4">
      <c r="A80" s="52"/>
      <c r="B80" s="52"/>
      <c r="C80" s="64"/>
      <c r="D80" s="65"/>
      <c r="E80" s="66"/>
      <c r="F80" s="66"/>
      <c r="G80" s="66"/>
      <c r="H80" s="66"/>
      <c r="I80" s="65"/>
      <c r="J80" s="65"/>
      <c r="K80" s="66"/>
      <c r="L80" s="68"/>
      <c r="M80" s="68"/>
      <c r="N80" s="68"/>
    </row>
    <row r="81" spans="1:15" s="63" customFormat="1" x14ac:dyDescent="0.4">
      <c r="A81" s="52"/>
      <c r="B81" s="52"/>
      <c r="C81" s="64"/>
      <c r="D81" s="65"/>
      <c r="E81" s="66"/>
      <c r="F81" s="66"/>
      <c r="G81" s="66"/>
      <c r="H81" s="66"/>
      <c r="I81" s="65"/>
      <c r="J81" s="65"/>
      <c r="K81" s="66"/>
      <c r="L81" s="68"/>
      <c r="M81" s="68"/>
      <c r="N81" s="68"/>
    </row>
    <row r="82" spans="1:15" s="63" customFormat="1" x14ac:dyDescent="0.4">
      <c r="A82" s="52"/>
      <c r="B82" s="52"/>
      <c r="C82" s="64"/>
      <c r="D82" s="65"/>
      <c r="E82" s="66"/>
      <c r="F82" s="66"/>
      <c r="G82" s="66"/>
      <c r="H82" s="66"/>
      <c r="I82" s="65"/>
      <c r="J82" s="65"/>
      <c r="K82" s="66"/>
      <c r="L82" s="68"/>
      <c r="M82" s="68"/>
      <c r="N82" s="68"/>
    </row>
    <row r="83" spans="1:15" s="63" customFormat="1" x14ac:dyDescent="0.4">
      <c r="A83" s="52"/>
      <c r="B83" s="52"/>
      <c r="C83" s="64"/>
      <c r="D83" s="65"/>
      <c r="E83" s="66"/>
      <c r="F83" s="66"/>
      <c r="G83" s="66"/>
      <c r="H83" s="66"/>
      <c r="I83" s="65"/>
      <c r="J83" s="65"/>
      <c r="K83" s="66"/>
      <c r="L83" s="68"/>
      <c r="M83" s="68"/>
      <c r="N83" s="68"/>
    </row>
    <row r="84" spans="1:15" s="63" customFormat="1" x14ac:dyDescent="0.4">
      <c r="A84" s="52"/>
      <c r="B84" s="52"/>
      <c r="C84" s="64"/>
      <c r="D84" s="65"/>
      <c r="E84" s="66"/>
      <c r="F84" s="66"/>
      <c r="G84" s="66"/>
      <c r="H84" s="66"/>
      <c r="I84" s="65"/>
      <c r="J84" s="65"/>
      <c r="K84" s="66"/>
      <c r="L84" s="68"/>
      <c r="M84" s="68"/>
      <c r="N84" s="68"/>
    </row>
    <row r="85" spans="1:15" s="63" customFormat="1" x14ac:dyDescent="0.4">
      <c r="A85" s="52"/>
      <c r="B85" s="52"/>
      <c r="C85" s="64"/>
      <c r="D85" s="65"/>
      <c r="E85" s="66"/>
      <c r="F85" s="66"/>
      <c r="G85" s="66"/>
      <c r="H85" s="66"/>
      <c r="I85" s="65"/>
      <c r="J85" s="65"/>
      <c r="K85" s="66"/>
      <c r="L85" s="68"/>
      <c r="M85" s="68"/>
      <c r="N85" s="68"/>
    </row>
    <row r="86" spans="1:15" s="63" customFormat="1" x14ac:dyDescent="0.4">
      <c r="A86" s="52"/>
      <c r="B86" s="52"/>
      <c r="C86" s="64"/>
      <c r="D86" s="65"/>
      <c r="E86" s="66"/>
      <c r="F86" s="66"/>
      <c r="G86" s="66"/>
      <c r="H86" s="66"/>
      <c r="I86" s="65"/>
      <c r="J86" s="65"/>
      <c r="K86" s="66"/>
      <c r="L86" s="68"/>
      <c r="M86" s="68"/>
      <c r="N86" s="68"/>
    </row>
    <row r="87" spans="1:15" s="63" customFormat="1" x14ac:dyDescent="0.4">
      <c r="A87" s="52"/>
      <c r="B87" s="52"/>
      <c r="C87" s="64"/>
      <c r="D87" s="65"/>
      <c r="E87" s="66"/>
      <c r="F87" s="66"/>
      <c r="G87" s="66"/>
      <c r="H87" s="66"/>
      <c r="I87" s="65"/>
      <c r="J87" s="65"/>
      <c r="K87" s="66"/>
      <c r="L87" s="68"/>
      <c r="M87" s="68"/>
      <c r="N87" s="68"/>
    </row>
    <row r="88" spans="1:15" s="63" customFormat="1" x14ac:dyDescent="0.4">
      <c r="A88" s="52"/>
      <c r="B88" s="52"/>
      <c r="C88" s="64"/>
      <c r="D88" s="65"/>
      <c r="E88" s="66"/>
      <c r="F88" s="66"/>
      <c r="G88" s="66"/>
      <c r="H88" s="66"/>
      <c r="I88" s="65"/>
      <c r="J88" s="65"/>
      <c r="K88" s="66"/>
      <c r="L88" s="68"/>
      <c r="M88" s="68"/>
      <c r="N88" s="68"/>
    </row>
    <row r="89" spans="1:15" s="63" customFormat="1" x14ac:dyDescent="0.4">
      <c r="A89" s="52"/>
      <c r="B89" s="52"/>
      <c r="C89" s="64"/>
      <c r="D89" s="65"/>
      <c r="E89" s="66"/>
      <c r="F89" s="66"/>
      <c r="G89" s="66"/>
      <c r="H89" s="66"/>
      <c r="I89" s="65"/>
      <c r="J89" s="65"/>
      <c r="K89" s="66"/>
      <c r="L89" s="68"/>
      <c r="M89" s="68"/>
      <c r="N89" s="68"/>
    </row>
    <row r="90" spans="1:15" s="63" customFormat="1" x14ac:dyDescent="0.4">
      <c r="A90" s="52"/>
      <c r="B90" s="52"/>
      <c r="C90" s="64"/>
      <c r="D90" s="65"/>
      <c r="E90" s="66"/>
      <c r="F90" s="66"/>
      <c r="G90" s="66"/>
      <c r="H90" s="66"/>
      <c r="I90" s="65"/>
      <c r="J90" s="65"/>
      <c r="K90" s="66"/>
      <c r="L90" s="68"/>
      <c r="M90" s="68"/>
      <c r="N90" s="68"/>
    </row>
    <row r="91" spans="1:15" s="63" customFormat="1" x14ac:dyDescent="0.4">
      <c r="A91" s="52"/>
      <c r="B91" s="52"/>
      <c r="C91" s="64"/>
      <c r="D91" s="65"/>
      <c r="E91" s="66"/>
      <c r="F91" s="66"/>
      <c r="G91" s="66"/>
      <c r="H91" s="66"/>
      <c r="I91" s="65"/>
      <c r="J91" s="65"/>
      <c r="K91" s="66"/>
      <c r="L91" s="68"/>
      <c r="M91" s="68"/>
      <c r="N91" s="68"/>
    </row>
    <row r="92" spans="1:15" s="63" customFormat="1" x14ac:dyDescent="0.4">
      <c r="A92" s="52"/>
      <c r="B92" s="52"/>
      <c r="C92" s="64"/>
      <c r="D92" s="65"/>
      <c r="E92" s="66"/>
      <c r="F92" s="66"/>
      <c r="G92" s="66"/>
      <c r="H92" s="66"/>
      <c r="I92" s="65"/>
      <c r="J92" s="65"/>
      <c r="K92" s="66"/>
      <c r="L92" s="68"/>
      <c r="M92" s="68"/>
      <c r="N92" s="68"/>
    </row>
    <row r="93" spans="1:15" s="63" customFormat="1" x14ac:dyDescent="0.4">
      <c r="A93" s="52"/>
      <c r="B93" s="52"/>
      <c r="C93" s="64"/>
      <c r="D93" s="65"/>
      <c r="E93" s="66"/>
      <c r="F93" s="66"/>
      <c r="G93" s="66"/>
      <c r="H93" s="66"/>
      <c r="I93" s="65"/>
      <c r="J93" s="65"/>
      <c r="K93" s="66"/>
      <c r="L93" s="68"/>
      <c r="M93" s="68"/>
      <c r="N93" s="68"/>
    </row>
    <row r="94" spans="1:15" s="63" customFormat="1" x14ac:dyDescent="0.4">
      <c r="A94" s="52"/>
      <c r="B94" s="52"/>
      <c r="C94" s="64"/>
      <c r="D94" s="65"/>
      <c r="E94" s="66"/>
      <c r="F94" s="66"/>
      <c r="G94" s="66"/>
      <c r="H94" s="66"/>
      <c r="I94" s="65"/>
      <c r="J94" s="65"/>
      <c r="K94" s="66"/>
      <c r="L94" s="68"/>
      <c r="M94" s="68"/>
      <c r="N94" s="68"/>
    </row>
    <row r="95" spans="1:15" s="63" customFormat="1" x14ac:dyDescent="0.4">
      <c r="A95" s="52"/>
      <c r="B95" s="52"/>
      <c r="C95" s="64"/>
      <c r="D95" s="65"/>
      <c r="E95" s="66"/>
      <c r="F95" s="66"/>
      <c r="G95" s="66"/>
      <c r="H95" s="66"/>
      <c r="I95" s="65"/>
      <c r="J95" s="65"/>
      <c r="K95" s="66"/>
      <c r="L95" s="68"/>
      <c r="M95" s="68"/>
      <c r="N95" s="68"/>
    </row>
    <row r="96" spans="1:15" x14ac:dyDescent="0.4">
      <c r="C96" s="69"/>
      <c r="M96" s="68"/>
      <c r="N96" s="68"/>
      <c r="O96" s="63"/>
    </row>
    <row r="97" spans="1:15" x14ac:dyDescent="0.4">
      <c r="C97" s="69"/>
    </row>
    <row r="103" spans="1:15" x14ac:dyDescent="0.4">
      <c r="D103" s="52"/>
    </row>
    <row r="104" spans="1:15" x14ac:dyDescent="0.4">
      <c r="B104" s="71"/>
      <c r="C104" s="64"/>
      <c r="D104" s="72"/>
      <c r="E104" s="73"/>
      <c r="F104" s="73"/>
      <c r="G104" s="73"/>
      <c r="H104" s="73"/>
      <c r="I104" s="74"/>
      <c r="J104" s="74"/>
      <c r="K104" s="73"/>
    </row>
    <row r="105" spans="1:15" x14ac:dyDescent="0.4">
      <c r="B105" s="71"/>
      <c r="C105" s="64"/>
      <c r="D105" s="72"/>
      <c r="E105" s="73"/>
      <c r="F105" s="73"/>
      <c r="G105" s="73"/>
      <c r="H105" s="73"/>
      <c r="I105" s="74"/>
      <c r="J105" s="74"/>
      <c r="K105" s="73"/>
    </row>
    <row r="106" spans="1:15" s="63" customFormat="1" x14ac:dyDescent="0.4">
      <c r="A106" s="52"/>
      <c r="B106" s="71"/>
      <c r="C106" s="64"/>
      <c r="D106" s="72"/>
      <c r="E106" s="73"/>
      <c r="F106" s="73"/>
      <c r="G106" s="73"/>
      <c r="H106" s="73"/>
      <c r="I106" s="74"/>
      <c r="J106" s="74"/>
      <c r="K106" s="73"/>
      <c r="L106" s="68"/>
      <c r="M106" s="70"/>
      <c r="N106" s="70"/>
      <c r="O106"/>
    </row>
    <row r="107" spans="1:15" s="63" customFormat="1" x14ac:dyDescent="0.4">
      <c r="A107" s="52"/>
      <c r="B107" s="71"/>
      <c r="C107" s="64"/>
      <c r="D107" s="72"/>
      <c r="E107" s="73"/>
      <c r="F107" s="73"/>
      <c r="G107" s="73"/>
      <c r="H107" s="73"/>
      <c r="I107" s="74"/>
      <c r="J107" s="74"/>
      <c r="K107" s="73"/>
      <c r="L107" s="68"/>
      <c r="M107" s="68"/>
      <c r="N107" s="68"/>
    </row>
    <row r="108" spans="1:15" x14ac:dyDescent="0.4">
      <c r="C108" s="75"/>
      <c r="M108" s="68"/>
      <c r="N108" s="68"/>
      <c r="O108" s="63"/>
    </row>
    <row r="109" spans="1:15" x14ac:dyDescent="0.4">
      <c r="C109" s="75"/>
    </row>
    <row r="110" spans="1:15" x14ac:dyDescent="0.4">
      <c r="C110" s="75"/>
    </row>
    <row r="111" spans="1:15" x14ac:dyDescent="0.4">
      <c r="B111" s="52"/>
      <c r="C111" s="64"/>
      <c r="D111" s="72"/>
      <c r="E111" s="73"/>
      <c r="F111" s="73"/>
      <c r="G111" s="73"/>
      <c r="H111" s="73"/>
      <c r="I111" s="74"/>
      <c r="J111" s="74"/>
      <c r="K111" s="73"/>
    </row>
    <row r="112" spans="1:15" x14ac:dyDescent="0.4">
      <c r="B112" s="52"/>
      <c r="C112" s="64"/>
      <c r="D112" s="72"/>
      <c r="E112" s="76"/>
      <c r="F112" s="76"/>
      <c r="G112" s="76"/>
      <c r="H112" s="76"/>
      <c r="I112" s="72"/>
      <c r="J112" s="72"/>
      <c r="K112" s="76"/>
    </row>
    <row r="113" spans="2:11" x14ac:dyDescent="0.4">
      <c r="B113" s="52"/>
      <c r="C113" s="64"/>
      <c r="D113" s="72"/>
      <c r="E113" s="76"/>
      <c r="F113" s="76"/>
      <c r="G113" s="76"/>
      <c r="H113" s="76"/>
      <c r="I113" s="72"/>
      <c r="J113" s="72"/>
      <c r="K113" s="76"/>
    </row>
    <row r="114" spans="2:11" x14ac:dyDescent="0.4">
      <c r="C114" s="75"/>
    </row>
    <row r="115" spans="2:11" x14ac:dyDescent="0.4">
      <c r="C115" s="75"/>
    </row>
  </sheetData>
  <mergeCells count="9">
    <mergeCell ref="B74:C74"/>
    <mergeCell ref="B75:C75"/>
    <mergeCell ref="J76:O76"/>
    <mergeCell ref="B1:Q1"/>
    <mergeCell ref="D2:I2"/>
    <mergeCell ref="J2:Q2"/>
    <mergeCell ref="D3:I3"/>
    <mergeCell ref="J3:Q3"/>
    <mergeCell ref="B33:C33"/>
  </mergeCells>
  <phoneticPr fontId="3"/>
  <pageMargins left="0.59055118110236227" right="0.59055118110236227" top="0.74803149606299213" bottom="0.74803149606299213" header="0.31496062992125984" footer="0.31496062992125984"/>
  <pageSetup paperSize="9" scale="74" fitToHeight="0" orientation="landscape" r:id="rId1"/>
  <headerFooter>
    <oddFooter>&amp;C　　　　　　　　　　　　　　　　　　　　　　　　　　　　　　　　　　　　　　　　   　    ※「廃止予定」、「介護保険施設等」は除く。　　　　　　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東部医療圏</vt:lpstr>
      <vt:lpstr>東部医療圏!Print_Area</vt:lpstr>
      <vt:lpstr>東部医療圏!Print_Titles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2022-04-08T11:51:17Z</dcterms:created>
  <dcterms:modified xsi:type="dcterms:W3CDTF">2022-04-08T11:52:53Z</dcterms:modified>
</cp:coreProperties>
</file>