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12豊後大野市\"/>
    </mc:Choice>
  </mc:AlternateContent>
  <workbookProtection workbookAlgorithmName="SHA-512" workbookHashValue="noLkyazGXrhz0/ILdkMNDrzzP+RWN0Y+ls2dxqaZMczDfgaGc8G1J6htLgGin4WzfK19MfXeqLeUX64ugsO0WQ==" workbookSaltValue="6sQw1wpIu9PfPnoiBbA/d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<sst xmlns="http://schemas.openxmlformats.org/spreadsheetml/2006/main" count="228" uniqueCount="112">
  <si>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2"/>
  </si>
  <si>
    <t>事業CD</t>
    <rPh sb="0" eb="2">
      <t>ジギョウ</t>
    </rPh>
    <phoneticPr fontId="2"/>
  </si>
  <si>
    <t>業種CD</t>
    <rPh sb="0" eb="2">
      <t>ギョウシュ</t>
    </rPh>
    <phoneticPr fontId="2"/>
  </si>
  <si>
    <t>管理者の情報</t>
    <rPh sb="0" eb="3">
      <t>カンリシャ</t>
    </rPh>
    <rPh sb="4" eb="6">
      <t>ジョウホウ</t>
    </rPh>
    <phoneticPr fontId="2"/>
  </si>
  <si>
    <t>事業名</t>
  </si>
  <si>
    <t>業務名</t>
    <rPh sb="2" eb="3">
      <t>メイ</t>
    </rPh>
    <phoneticPr fontId="2"/>
  </si>
  <si>
    <t>2. 老朽化の状況</t>
  </si>
  <si>
    <r>
      <t>面積(km</t>
    </r>
    <r>
      <rPr>
        <b/>
        <vertAlign val="superscript"/>
        <sz val="11"/>
        <color theme="1"/>
        <rFont val="ＭＳ ゴシック"/>
        <family val="3"/>
        <charset val="128"/>
      </rPr>
      <t>2</t>
    </r>
    <r>
      <rPr>
        <b/>
        <sz val="11"/>
        <color theme="1"/>
        <rFont val="ＭＳ ゴシック"/>
        <family val="3"/>
        <charset val="128"/>
      </rPr>
      <t>)</t>
    </r>
  </si>
  <si>
    <t>1⑤</t>
  </si>
  <si>
    <t>全体総括</t>
    <rPh sb="0" eb="2">
      <t>ゼンタイ</t>
    </rPh>
    <rPh sb="2" eb="4">
      <t>ソウカツ</t>
    </rPh>
    <phoneticPr fontId="2"/>
  </si>
  <si>
    <t>■</t>
  </si>
  <si>
    <t>業種名</t>
    <rPh sb="2" eb="3">
      <t>メイ</t>
    </rPh>
    <phoneticPr fontId="2"/>
  </si>
  <si>
    <t>類似団体区分</t>
    <rPh sb="4" eb="6">
      <t>クブン</t>
    </rPh>
    <phoneticPr fontId="2"/>
  </si>
  <si>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</si>
  <si>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2"/>
  </si>
  <si>
    <t>人口（人）</t>
    <rPh sb="0" eb="2">
      <t>ジンコウ</t>
    </rPh>
    <rPh sb="3" eb="4">
      <t>ヒト</t>
    </rPh>
    <phoneticPr fontId="2"/>
  </si>
  <si>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</si>
  <si>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2"/>
  </si>
  <si>
    <t>大項目</t>
    <rPh sb="0" eb="3">
      <t>ダイコウモク</t>
    </rPh>
    <phoneticPr fontId="2"/>
  </si>
  <si>
    <t>当該団体値（当該値）</t>
    <rPh sb="2" eb="4">
      <t>ダンタイ</t>
    </rPh>
    <phoneticPr fontId="2"/>
  </si>
  <si>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</si>
  <si>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</si>
  <si>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</si>
  <si>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2"/>
  </si>
  <si>
    <t>普及率(％)</t>
  </si>
  <si>
    <t>現在給水人口(人)</t>
  </si>
  <si>
    <t>小項目</t>
    <rPh sb="0" eb="3">
      <t>ショウコウモク</t>
    </rPh>
    <phoneticPr fontId="2"/>
  </si>
  <si>
    <t>1⑥</t>
  </si>
  <si>
    <t>基本情報</t>
    <rPh sb="0" eb="2">
      <t>キホン</t>
    </rPh>
    <rPh sb="2" eb="4">
      <t>ジョウホウ</t>
    </rPh>
    <phoneticPr fontId="2"/>
  </si>
  <si>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2"/>
  </si>
  <si>
    <t>－</t>
  </si>
  <si>
    <t>2①</t>
  </si>
  <si>
    <t>類似団体平均値（平均値）</t>
  </si>
  <si>
    <t>⑤料金回収率(％)</t>
    <rPh sb="1" eb="3">
      <t>リョウキン</t>
    </rPh>
    <rPh sb="3" eb="5">
      <t>カイシュウ</t>
    </rPh>
    <rPh sb="5" eb="6">
      <t>リツ</t>
    </rPh>
    <phoneticPr fontId="2"/>
  </si>
  <si>
    <t>【】</t>
  </si>
  <si>
    <t>令和元年度全国平均</t>
    <rPh sb="0" eb="2">
      <t>レイワ</t>
    </rPh>
    <rPh sb="2" eb="4">
      <t>ガンネン</t>
    </rPh>
    <phoneticPr fontId="2"/>
  </si>
  <si>
    <t>分析欄</t>
    <rPh sb="0" eb="2">
      <t>ブンセキ</t>
    </rPh>
    <rPh sb="2" eb="3">
      <t>ラン</t>
    </rPh>
    <phoneticPr fontId="2"/>
  </si>
  <si>
    <t>③流動比率(％)</t>
    <rPh sb="1" eb="3">
      <t>リュウドウ</t>
    </rPh>
    <rPh sb="3" eb="5">
      <t>ヒリツ</t>
    </rPh>
    <phoneticPr fontId="2"/>
  </si>
  <si>
    <t>1. 経営の健全性・効率性</t>
  </si>
  <si>
    <t>1. 経営の健全性・効率性について</t>
  </si>
  <si>
    <t>1④</t>
  </si>
  <si>
    <t>2. 老朽化の状況について</t>
  </si>
  <si>
    <t>全国平均</t>
    <rPh sb="0" eb="2">
      <t>ゼンコク</t>
    </rPh>
    <rPh sb="2" eb="4">
      <t>ヘイキン</t>
    </rPh>
    <phoneticPr fontId="2"/>
  </si>
  <si>
    <t>②累積欠損金比率(％)</t>
  </si>
  <si>
    <t>1①</t>
  </si>
  <si>
    <t>水道事業(法適用)</t>
    <rPh sb="0" eb="2">
      <t>スイドウ</t>
    </rPh>
    <rPh sb="2" eb="4">
      <t>ジギョウ</t>
    </rPh>
    <rPh sb="5" eb="6">
      <t>ホウ</t>
    </rPh>
    <rPh sb="6" eb="8">
      <t>テキヨウ</t>
    </rPh>
    <phoneticPr fontId="2"/>
  </si>
  <si>
    <t>1②</t>
  </si>
  <si>
    <t>1③</t>
  </si>
  <si>
    <t>1⑦</t>
  </si>
  <si>
    <t>年度</t>
    <rPh sb="0" eb="2">
      <t>ネンド</t>
    </rPh>
    <phoneticPr fontId="2"/>
  </si>
  <si>
    <t>1⑧</t>
  </si>
  <si>
    <t>①経常収支比率(％)</t>
  </si>
  <si>
    <t>2②</t>
  </si>
  <si>
    <t>1. 経営の健全性・効率性</t>
    <rPh sb="3" eb="5">
      <t>ケイエイ</t>
    </rPh>
    <rPh sb="6" eb="9">
      <t>ケンゼンセイ</t>
    </rPh>
    <rPh sb="10" eb="12">
      <t>コウリツ</t>
    </rPh>
    <rPh sb="12" eb="13">
      <t>セイ</t>
    </rPh>
    <phoneticPr fontId="2"/>
  </si>
  <si>
    <t>2③</t>
  </si>
  <si>
    <t>項番</t>
    <rPh sb="0" eb="2">
      <t>コウバン</t>
    </rPh>
    <phoneticPr fontId="2"/>
  </si>
  <si>
    <t>都道府県名</t>
    <rPh sb="0" eb="4">
      <t>トドウフケン</t>
    </rPh>
    <rPh sb="4" eb="5">
      <t>メイ</t>
    </rPh>
    <phoneticPr fontId="2"/>
  </si>
  <si>
    <t>団体CD</t>
    <rPh sb="0" eb="2">
      <t>ダンタイ</t>
    </rPh>
    <phoneticPr fontId="2"/>
  </si>
  <si>
    <t>業務CD</t>
    <rPh sb="0" eb="2">
      <t>ギョウム</t>
    </rPh>
    <phoneticPr fontId="2"/>
  </si>
  <si>
    <t>中項目</t>
    <rPh sb="0" eb="1">
      <t>チュウ</t>
    </rPh>
    <rPh sb="1" eb="3">
      <t>コウモク</t>
    </rPh>
    <phoneticPr fontId="2"/>
  </si>
  <si>
    <t>②管路経年化率(％)</t>
    <rPh sb="1" eb="3">
      <t>カンロ</t>
    </rPh>
    <rPh sb="3" eb="6">
      <t>ケイネンカ</t>
    </rPh>
    <rPh sb="6" eb="7">
      <t>リツ</t>
    </rPh>
    <phoneticPr fontId="2"/>
  </si>
  <si>
    <t>④企業債残高対給水収益比率(％)</t>
    <rPh sb="1" eb="4">
      <t>キギョウサイ</t>
    </rPh>
    <rPh sb="4" eb="6">
      <t>ザンダカ</t>
    </rPh>
    <rPh sb="6" eb="7">
      <t>タイ</t>
    </rPh>
    <rPh sb="7" eb="9">
      <t>キュウスイ</t>
    </rPh>
    <rPh sb="9" eb="11">
      <t>シュウエキ</t>
    </rPh>
    <rPh sb="11" eb="13">
      <t>ヒリツ</t>
    </rPh>
    <phoneticPr fontId="2"/>
  </si>
  <si>
    <t>⑥給水原価(円)</t>
    <rPh sb="1" eb="3">
      <t>キュウスイ</t>
    </rPh>
    <rPh sb="3" eb="5">
      <t>ゲンカ</t>
    </rPh>
    <rPh sb="6" eb="7">
      <t>エン</t>
    </rPh>
    <phoneticPr fontId="2"/>
  </si>
  <si>
    <t>人口密度</t>
    <rPh sb="0" eb="2">
      <t>ジンコウ</t>
    </rPh>
    <rPh sb="2" eb="4">
      <t>ミツド</t>
    </rPh>
    <phoneticPr fontId="2"/>
  </si>
  <si>
    <t>⑦施設利用率(％)</t>
    <rPh sb="1" eb="3">
      <t>シセツ</t>
    </rPh>
    <rPh sb="3" eb="6">
      <t>リヨウリツ</t>
    </rPh>
    <phoneticPr fontId="2"/>
  </si>
  <si>
    <t>⑧有収率(％)</t>
  </si>
  <si>
    <t>①有形固定資産減価償却率(％)</t>
    <rPh sb="1" eb="3">
      <t>ユウケイ</t>
    </rPh>
    <rPh sb="3" eb="5">
      <t>コテイ</t>
    </rPh>
    <rPh sb="5" eb="7">
      <t>シサン</t>
    </rPh>
    <rPh sb="7" eb="9">
      <t>ゲンカ</t>
    </rPh>
    <rPh sb="9" eb="11">
      <t>ショウキャク</t>
    </rPh>
    <rPh sb="11" eb="12">
      <t>リツ</t>
    </rPh>
    <phoneticPr fontId="2"/>
  </si>
  <si>
    <t>③管路更新率(％)</t>
    <rPh sb="1" eb="3">
      <t>カンロ</t>
    </rPh>
    <rPh sb="3" eb="5">
      <t>コウシン</t>
    </rPh>
    <rPh sb="5" eb="6">
      <t>リツ</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</si>
  <si>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</si>
  <si>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</si>
  <si>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</si>
  <si>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</si>
  <si>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</si>
  <si>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</si>
  <si>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</si>
  <si>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</si>
  <si>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</si>
  <si>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</si>
  <si>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給水人口</t>
    <rPh sb="0" eb="2">
      <t>キュウスイ</t>
    </rPh>
    <rPh sb="2" eb="4">
      <t>ジンコウ</t>
    </rPh>
    <phoneticPr fontId="2"/>
  </si>
  <si>
    <t>給水区域面積</t>
  </si>
  <si>
    <t>給水人口密度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</si>
  <si>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</si>
  <si>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</si>
  <si>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</si>
  <si>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</si>
  <si>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</si>
  <si>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全国平均</t>
  </si>
  <si>
    <t>類似団体平均(N-4)</t>
  </si>
  <si>
    <t>類似団体平均(N-3)</t>
  </si>
  <si>
    <t>類似団体平均(N-2)</t>
  </si>
  <si>
    <t>類似団体平均(N-1)</t>
  </si>
  <si>
    <t>類似団体平均(N)</t>
  </si>
  <si>
    <t>参照用</t>
    <rPh sb="0" eb="3">
      <t>サンショウヨウ</t>
    </rPh>
    <phoneticPr fontId="2"/>
  </si>
  <si>
    <t>大分県　豊後大野市</t>
  </si>
  <si>
    <t>法適用</t>
  </si>
  <si>
    <t>水道事業</t>
  </si>
  <si>
    <t>末端給水事業</t>
  </si>
  <si>
    <t>A6</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</si>
  <si>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</si>
  <si>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</si>
  <si>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</si>
  <si>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</si>
  <si>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</si>
  <si>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</si>
  <si>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←年数補正</t>
    <rPh sb="1" eb="3">
      <t>ネンスウ</t>
    </rPh>
    <rPh sb="3" eb="5">
      <t>ホセイ</t>
    </rPh>
    <phoneticPr fontId="2"/>
  </si>
  <si>
    <t>←日数補正</t>
    <rPh sb="1" eb="3">
      <t>ニッスウ</t>
    </rPh>
    <rPh sb="3" eb="5">
      <t>ホセイ</t>
    </rPh>
    <phoneticPr fontId="2"/>
  </si>
  <si>
    <t>"H"yy</t>
  </si>
  <si>
    <t>"R"dd</t>
  </si>
  <si>
    <t>←書式設定</t>
    <rPh sb="1" eb="3">
      <t>ショシキ</t>
    </rPh>
    <rPh sb="3" eb="5">
      <t>セッテイ</t>
    </rPh>
    <phoneticPr fontId="2"/>
  </si>
  <si>
    <t>①『経常収支比率』・・・経常費用が経常収益でどの程度賄えているかを示す指標。
②『累積欠損金比率』・・営業収益に対する累積欠損金の状況を表す指標。簡易水道を経営統合したことにより増加しています。
③『流動比率』・・・・・流動負債に対する流動資産の割合で短期債務に対する支払い能力を表す指標。全国平均、類似団体平均を上回っていましたが、簡易水道を経営統合したことより悪化しています。
④『企業債残高対給水収益比率』・・給水収益に対する企業債残高の割合であり、企業債残高の規模を表す指標。
⑤『料金回収率』・・・・給水に係る費用がどの程度給水収益で賄えているかを表した指標。簡易水道を経営統合したことにより悪化しています。
⑥『給水原価』・・・・・有収水量１㎥あたりについてどれだけの費用がかかっているかを表す指標。簡易水道を経営統合したことにより上昇しています。
⑦『施設利用率』・・・・配水能力に対する配水量の割合で、施設の利用状況を判断する指標。簡易水道を経営統合したことにより悪化はしていますが、全国平均、類似団体平均を上回っており健全であるといえます。
⑧『有収率』・・・・・・施設の稼働が収益につながっているかを判断する指標。簡易水道を経営統合したことにより悪化しています。</t>
    <rPh sb="2" eb="4">
      <t>ケイジョウ</t>
    </rPh>
    <rPh sb="4" eb="6">
      <t>シュウシ</t>
    </rPh>
    <rPh sb="6" eb="8">
      <t>ヒリツ</t>
    </rPh>
    <rPh sb="12" eb="14">
      <t>ケイジョウ</t>
    </rPh>
    <rPh sb="14" eb="16">
      <t>ヒヨウ</t>
    </rPh>
    <rPh sb="17" eb="19">
      <t>ケイジョウ</t>
    </rPh>
    <rPh sb="19" eb="21">
      <t>シュウエキ</t>
    </rPh>
    <rPh sb="24" eb="26">
      <t>テイド</t>
    </rPh>
    <rPh sb="26" eb="27">
      <t>マカナ</t>
    </rPh>
    <rPh sb="33" eb="34">
      <t>シメ</t>
    </rPh>
    <rPh sb="35" eb="37">
      <t>シヒョウ</t>
    </rPh>
    <rPh sb="41" eb="43">
      <t>ルイセキ</t>
    </rPh>
    <rPh sb="43" eb="45">
      <t>ケッソン</t>
    </rPh>
    <rPh sb="45" eb="46">
      <t>キン</t>
    </rPh>
    <rPh sb="46" eb="48">
      <t>ヒリツ</t>
    </rPh>
    <rPh sb="51" eb="53">
      <t>エイギョウ</t>
    </rPh>
    <rPh sb="53" eb="55">
      <t>シュウエキ</t>
    </rPh>
    <rPh sb="56" eb="57">
      <t>タイ</t>
    </rPh>
    <rPh sb="59" eb="61">
      <t>ルイセキ</t>
    </rPh>
    <rPh sb="61" eb="64">
      <t>ケッソンキン</t>
    </rPh>
    <rPh sb="65" eb="67">
      <t>ジョウキョウ</t>
    </rPh>
    <rPh sb="68" eb="69">
      <t>アラワ</t>
    </rPh>
    <rPh sb="70" eb="72">
      <t>シヒョウ</t>
    </rPh>
    <rPh sb="78" eb="80">
      <t>ケイエイ</t>
    </rPh>
    <rPh sb="80" eb="82">
      <t>トウゴウ</t>
    </rPh>
    <rPh sb="89" eb="91">
      <t>ゾウカ</t>
    </rPh>
    <rPh sb="100" eb="102">
      <t>リュウドウ</t>
    </rPh>
    <rPh sb="102" eb="104">
      <t>ヒリツ</t>
    </rPh>
    <rPh sb="110" eb="112">
      <t>リュウドウ</t>
    </rPh>
    <rPh sb="112" eb="114">
      <t>フサイ</t>
    </rPh>
    <rPh sb="115" eb="116">
      <t>タイ</t>
    </rPh>
    <rPh sb="118" eb="120">
      <t>リュウドウ</t>
    </rPh>
    <rPh sb="120" eb="122">
      <t>シサン</t>
    </rPh>
    <rPh sb="123" eb="125">
      <t>ワリアイ</t>
    </rPh>
    <rPh sb="126" eb="128">
      <t>タンキ</t>
    </rPh>
    <rPh sb="128" eb="130">
      <t>サイム</t>
    </rPh>
    <rPh sb="131" eb="132">
      <t>タイ</t>
    </rPh>
    <rPh sb="134" eb="136">
      <t>シハラ</t>
    </rPh>
    <rPh sb="137" eb="139">
      <t>ノウリョク</t>
    </rPh>
    <rPh sb="140" eb="141">
      <t>アラワ</t>
    </rPh>
    <rPh sb="142" eb="144">
      <t>シヒョウ</t>
    </rPh>
    <rPh sb="145" eb="147">
      <t>ゼンコク</t>
    </rPh>
    <rPh sb="147" eb="149">
      <t>ヘイキン</t>
    </rPh>
    <rPh sb="150" eb="152">
      <t>ルイジ</t>
    </rPh>
    <rPh sb="152" eb="154">
      <t>ダンタイ</t>
    </rPh>
    <rPh sb="154" eb="156">
      <t>ヘイキン</t>
    </rPh>
    <rPh sb="157" eb="159">
      <t>ウワマワ</t>
    </rPh>
    <rPh sb="167" eb="169">
      <t>カンイ</t>
    </rPh>
    <rPh sb="169" eb="171">
      <t>スイドウ</t>
    </rPh>
    <rPh sb="172" eb="174">
      <t>ケイエイ</t>
    </rPh>
    <rPh sb="174" eb="176">
      <t>トウゴウ</t>
    </rPh>
    <rPh sb="182" eb="184">
      <t>アッカ</t>
    </rPh>
    <rPh sb="193" eb="195">
      <t>キギョウ</t>
    </rPh>
    <rPh sb="195" eb="196">
      <t>サイ</t>
    </rPh>
    <rPh sb="196" eb="198">
      <t>ザンダカ</t>
    </rPh>
    <rPh sb="198" eb="199">
      <t>タイ</t>
    </rPh>
    <rPh sb="199" eb="201">
      <t>キュウスイ</t>
    </rPh>
    <rPh sb="201" eb="203">
      <t>シュウエキ</t>
    </rPh>
    <rPh sb="203" eb="205">
      <t>ヒリツ</t>
    </rPh>
    <rPh sb="208" eb="210">
      <t>キュウスイ</t>
    </rPh>
    <rPh sb="210" eb="212">
      <t>シュウエキ</t>
    </rPh>
    <rPh sb="213" eb="214">
      <t>タイ</t>
    </rPh>
    <rPh sb="216" eb="218">
      <t>キギョウ</t>
    </rPh>
    <rPh sb="218" eb="219">
      <t>サイ</t>
    </rPh>
    <rPh sb="219" eb="221">
      <t>ザンダカ</t>
    </rPh>
    <rPh sb="222" eb="224">
      <t>ワリアイ</t>
    </rPh>
    <rPh sb="228" eb="230">
      <t>キギョウ</t>
    </rPh>
    <rPh sb="230" eb="231">
      <t>サイ</t>
    </rPh>
    <rPh sb="231" eb="233">
      <t>ザンダカ</t>
    </rPh>
    <rPh sb="234" eb="236">
      <t>キボ</t>
    </rPh>
    <rPh sb="237" eb="238">
      <t>アラワ</t>
    </rPh>
    <rPh sb="239" eb="241">
      <t>シヒョウ</t>
    </rPh>
    <rPh sb="245" eb="247">
      <t>リョウキン</t>
    </rPh>
    <rPh sb="247" eb="249">
      <t>カイシュウ</t>
    </rPh>
    <rPh sb="249" eb="250">
      <t>リツ</t>
    </rPh>
    <rPh sb="255" eb="257">
      <t>キュウスイ</t>
    </rPh>
    <rPh sb="258" eb="259">
      <t>カカ</t>
    </rPh>
    <rPh sb="260" eb="262">
      <t>ヒヨウ</t>
    </rPh>
    <rPh sb="265" eb="267">
      <t>テイド</t>
    </rPh>
    <rPh sb="267" eb="269">
      <t>キュウスイ</t>
    </rPh>
    <rPh sb="269" eb="271">
      <t>シュウエキ</t>
    </rPh>
    <rPh sb="272" eb="273">
      <t>マカナ</t>
    </rPh>
    <rPh sb="279" eb="280">
      <t>アラワ</t>
    </rPh>
    <rPh sb="282" eb="284">
      <t>シヒョウ</t>
    </rPh>
    <rPh sb="290" eb="292">
      <t>ケイエイ</t>
    </rPh>
    <rPh sb="312" eb="314">
      <t>キュウスイ</t>
    </rPh>
    <rPh sb="314" eb="316">
      <t>ゲンカ</t>
    </rPh>
    <rPh sb="322" eb="324">
      <t>ユウシュウ</t>
    </rPh>
    <rPh sb="324" eb="326">
      <t>スイリョウ</t>
    </rPh>
    <rPh sb="340" eb="342">
      <t>ヒヨウ</t>
    </rPh>
    <rPh sb="351" eb="352">
      <t>アラワ</t>
    </rPh>
    <rPh sb="353" eb="355">
      <t>シヒョウ</t>
    </rPh>
    <rPh sb="356" eb="358">
      <t>カンイ</t>
    </rPh>
    <rPh sb="358" eb="360">
      <t>スイドウ</t>
    </rPh>
    <rPh sb="361" eb="363">
      <t>ケイエイ</t>
    </rPh>
    <rPh sb="363" eb="365">
      <t>トウゴウ</t>
    </rPh>
    <rPh sb="372" eb="374">
      <t>ジョウショウ</t>
    </rPh>
    <rPh sb="383" eb="385">
      <t>シセツ</t>
    </rPh>
    <rPh sb="385" eb="388">
      <t>リヨウリツ</t>
    </rPh>
    <rPh sb="393" eb="395">
      <t>ハイスイ</t>
    </rPh>
    <rPh sb="395" eb="397">
      <t>ノウリョク</t>
    </rPh>
    <rPh sb="398" eb="399">
      <t>タイ</t>
    </rPh>
    <rPh sb="401" eb="403">
      <t>ハイスイ</t>
    </rPh>
    <rPh sb="403" eb="404">
      <t>リョウ</t>
    </rPh>
    <rPh sb="405" eb="407">
      <t>ワリアイ</t>
    </rPh>
    <rPh sb="409" eb="411">
      <t>シセツ</t>
    </rPh>
    <rPh sb="412" eb="414">
      <t>リヨウ</t>
    </rPh>
    <rPh sb="414" eb="416">
      <t>ジョウキョウ</t>
    </rPh>
    <rPh sb="417" eb="419">
      <t>ハンダン</t>
    </rPh>
    <rPh sb="421" eb="423">
      <t>シヒョウ</t>
    </rPh>
    <rPh sb="424" eb="426">
      <t>カンイ</t>
    </rPh>
    <rPh sb="426" eb="428">
      <t>スイドウ</t>
    </rPh>
    <rPh sb="429" eb="431">
      <t>ケイエイ</t>
    </rPh>
    <rPh sb="431" eb="433">
      <t>トウゴウ</t>
    </rPh>
    <rPh sb="440" eb="442">
      <t>アッカ</t>
    </rPh>
    <rPh sb="450" eb="452">
      <t>ゼンコク</t>
    </rPh>
    <rPh sb="452" eb="454">
      <t>ヘイキン</t>
    </rPh>
    <rPh sb="455" eb="457">
      <t>ルイジ</t>
    </rPh>
    <rPh sb="457" eb="459">
      <t>ダンタイ</t>
    </rPh>
    <rPh sb="459" eb="461">
      <t>ヘイキン</t>
    </rPh>
    <rPh sb="462" eb="464">
      <t>ウワマワ</t>
    </rPh>
    <rPh sb="468" eb="470">
      <t>ケンゼン</t>
    </rPh>
    <rPh sb="482" eb="484">
      <t>ユウシュウ</t>
    </rPh>
    <rPh sb="484" eb="485">
      <t>リツ</t>
    </rPh>
    <rPh sb="492" eb="494">
      <t>シセツ</t>
    </rPh>
    <rPh sb="495" eb="497">
      <t>カドウ</t>
    </rPh>
    <rPh sb="498" eb="500">
      <t>シュウエキ</t>
    </rPh>
    <rPh sb="510" eb="512">
      <t>ハンダン</t>
    </rPh>
    <rPh sb="514" eb="516">
      <t>シヒョウ</t>
    </rPh>
    <rPh sb="517" eb="519">
      <t>カンイ</t>
    </rPh>
    <rPh sb="519" eb="521">
      <t>スイドウ</t>
    </rPh>
    <rPh sb="522" eb="524">
      <t>ケイエイ</t>
    </rPh>
    <rPh sb="524" eb="526">
      <t>トウゴウ</t>
    </rPh>
    <rPh sb="533" eb="535">
      <t>アッカ</t>
    </rPh>
    <phoneticPr fontId="14"/>
  </si>
  <si>
    <t>①『有形固定資産減価償却率』・・・有形固定資産のうち償却対象資産の減価償却がどの程度進んでいるかを表す指標。新浄水場建設により数値が低くなっています。
②『管路経年化率』・・・法定耐用年数を超えた管路延長の割合を表す指標。簡易水道を経営統合したことから経年化率が上昇している。計画的に更新していく必要があります。
③『管路更新率』・・・・当該年度に更新した管路延長の割合を表す指標。今後は計画的に更新していく必要があります。平成３０年度策定したに施設更新計画により更新を行っていきます。</t>
    <rPh sb="2" eb="4">
      <t>ユウケイ</t>
    </rPh>
    <rPh sb="4" eb="6">
      <t>コテイ</t>
    </rPh>
    <rPh sb="6" eb="8">
      <t>シサン</t>
    </rPh>
    <rPh sb="8" eb="10">
      <t>ゲンカ</t>
    </rPh>
    <rPh sb="10" eb="12">
      <t>ショウキャク</t>
    </rPh>
    <rPh sb="12" eb="13">
      <t>リツ</t>
    </rPh>
    <rPh sb="17" eb="19">
      <t>ユウケイ</t>
    </rPh>
    <rPh sb="19" eb="21">
      <t>コテイ</t>
    </rPh>
    <rPh sb="21" eb="23">
      <t>シサン</t>
    </rPh>
    <rPh sb="26" eb="28">
      <t>ショウキャク</t>
    </rPh>
    <rPh sb="28" eb="30">
      <t>タイショウ</t>
    </rPh>
    <rPh sb="30" eb="32">
      <t>シサン</t>
    </rPh>
    <rPh sb="33" eb="35">
      <t>ゲンカ</t>
    </rPh>
    <rPh sb="35" eb="37">
      <t>ショウキャク</t>
    </rPh>
    <rPh sb="40" eb="42">
      <t>テイド</t>
    </rPh>
    <rPh sb="42" eb="43">
      <t>スス</t>
    </rPh>
    <rPh sb="49" eb="50">
      <t>アラワ</t>
    </rPh>
    <rPh sb="51" eb="53">
      <t>シヒョウ</t>
    </rPh>
    <rPh sb="54" eb="55">
      <t>シン</t>
    </rPh>
    <rPh sb="55" eb="58">
      <t>ジョウスイジョウ</t>
    </rPh>
    <rPh sb="58" eb="60">
      <t>ケンセツ</t>
    </rPh>
    <rPh sb="63" eb="65">
      <t>スウチ</t>
    </rPh>
    <rPh sb="66" eb="67">
      <t>ヒク</t>
    </rPh>
    <rPh sb="78" eb="80">
      <t>カンロ</t>
    </rPh>
    <rPh sb="80" eb="83">
      <t>ケイネンカ</t>
    </rPh>
    <rPh sb="83" eb="84">
      <t>リツ</t>
    </rPh>
    <rPh sb="88" eb="90">
      <t>ホウテイ</t>
    </rPh>
    <rPh sb="90" eb="92">
      <t>タイヨウ</t>
    </rPh>
    <rPh sb="92" eb="94">
      <t>ネンスウ</t>
    </rPh>
    <rPh sb="95" eb="96">
      <t>コ</t>
    </rPh>
    <rPh sb="98" eb="100">
      <t>カンロ</t>
    </rPh>
    <rPh sb="100" eb="102">
      <t>エンチョウ</t>
    </rPh>
    <rPh sb="103" eb="105">
      <t>ワリアイ</t>
    </rPh>
    <rPh sb="106" eb="107">
      <t>アラワ</t>
    </rPh>
    <rPh sb="108" eb="110">
      <t>シヒョウ</t>
    </rPh>
    <rPh sb="111" eb="113">
      <t>カンイ</t>
    </rPh>
    <rPh sb="113" eb="115">
      <t>スイドウ</t>
    </rPh>
    <rPh sb="116" eb="118">
      <t>ケイエイ</t>
    </rPh>
    <rPh sb="118" eb="120">
      <t>トウゴウ</t>
    </rPh>
    <rPh sb="126" eb="128">
      <t>ケイネン</t>
    </rPh>
    <rPh sb="129" eb="130">
      <t>リツ</t>
    </rPh>
    <rPh sb="131" eb="133">
      <t>ジョウショウ</t>
    </rPh>
    <rPh sb="138" eb="141">
      <t>ケイカクテキ</t>
    </rPh>
    <rPh sb="142" eb="144">
      <t>コウシン</t>
    </rPh>
    <rPh sb="148" eb="150">
      <t>ヒツヨウ</t>
    </rPh>
    <rPh sb="159" eb="161">
      <t>カンロ</t>
    </rPh>
    <rPh sb="161" eb="163">
      <t>コウシン</t>
    </rPh>
    <rPh sb="163" eb="164">
      <t>リツ</t>
    </rPh>
    <rPh sb="169" eb="171">
      <t>トウガイ</t>
    </rPh>
    <rPh sb="171" eb="173">
      <t>ネンド</t>
    </rPh>
    <rPh sb="174" eb="176">
      <t>コウシン</t>
    </rPh>
    <rPh sb="178" eb="180">
      <t>カンロ</t>
    </rPh>
    <rPh sb="180" eb="182">
      <t>エンチョウ</t>
    </rPh>
    <rPh sb="183" eb="185">
      <t>ワリアイ</t>
    </rPh>
    <rPh sb="186" eb="187">
      <t>アラワ</t>
    </rPh>
    <rPh sb="188" eb="190">
      <t>シヒョウ</t>
    </rPh>
    <rPh sb="212" eb="214">
      <t>ヘイセイ</t>
    </rPh>
    <rPh sb="216" eb="218">
      <t>ネンド</t>
    </rPh>
    <rPh sb="218" eb="220">
      <t>サクテイ</t>
    </rPh>
    <rPh sb="223" eb="225">
      <t>シセツ</t>
    </rPh>
    <rPh sb="225" eb="227">
      <t>コウシン</t>
    </rPh>
    <rPh sb="227" eb="229">
      <t>ケイカク</t>
    </rPh>
    <rPh sb="232" eb="234">
      <t>コウシン</t>
    </rPh>
    <rPh sb="235" eb="236">
      <t>オコナ</t>
    </rPh>
    <phoneticPr fontId="14"/>
  </si>
  <si>
    <r>
      <rPr>
        <sz val="11"/>
        <rFont val="ＭＳ ゴシック"/>
        <family val="3"/>
        <charset val="128"/>
      </rPr>
      <t>平成２７年度に新浄水場を建設し、平成３０年度から千歳簡易水道を平成３１年度から残りの犬飼・大野・清川・緒方の各</t>
    </r>
    <r>
      <rPr>
        <sz val="11"/>
        <color theme="1"/>
        <rFont val="ＭＳ ゴシック"/>
        <family val="3"/>
        <charset val="128"/>
      </rPr>
      <t>簡易水道を経営統合したことから、経営悪化・施設の老朽化が見られる。
しかし、簡易水道の経営統合が済んだことから、今後さらに経営悪化となる大きな要因はなくなったと考えられる。
よって、新浄水場の企業債の償還及び老朽施設、老朽管の更新等が必要ではあるが、経営戦略等に沿って施設更新等を行うと共に、更なる経営の効率化の検討が必要となります。</t>
    </r>
    <rPh sb="0" eb="2">
      <t>ヘイセイ</t>
    </rPh>
    <rPh sb="4" eb="6">
      <t>ネンド</t>
    </rPh>
    <rPh sb="7" eb="8">
      <t>シン</t>
    </rPh>
    <rPh sb="8" eb="11">
      <t>ジョウスイジョウ</t>
    </rPh>
    <rPh sb="12" eb="14">
      <t>ケンセツ</t>
    </rPh>
    <rPh sb="16" eb="18">
      <t>ヘイセイ</t>
    </rPh>
    <rPh sb="20" eb="22">
      <t>ネンド</t>
    </rPh>
    <rPh sb="24" eb="26">
      <t>チトセ</t>
    </rPh>
    <rPh sb="26" eb="28">
      <t>カンイ</t>
    </rPh>
    <rPh sb="28" eb="30">
      <t>スイドウ</t>
    </rPh>
    <rPh sb="31" eb="33">
      <t>ヘイセイ</t>
    </rPh>
    <rPh sb="35" eb="37">
      <t>ネンド</t>
    </rPh>
    <rPh sb="39" eb="40">
      <t>ノコ</t>
    </rPh>
    <rPh sb="42" eb="44">
      <t>イヌカイ</t>
    </rPh>
    <rPh sb="45" eb="47">
      <t>オオノ</t>
    </rPh>
    <rPh sb="48" eb="50">
      <t>キヨカワ</t>
    </rPh>
    <rPh sb="51" eb="53">
      <t>オガタ</t>
    </rPh>
    <rPh sb="54" eb="55">
      <t>カク</t>
    </rPh>
    <rPh sb="76" eb="78">
      <t>シセツ</t>
    </rPh>
    <rPh sb="79" eb="81">
      <t>ロウキュウ</t>
    </rPh>
    <rPh sb="81" eb="82">
      <t>カ</t>
    </rPh>
    <rPh sb="103" eb="104">
      <t>ス</t>
    </rPh>
    <rPh sb="116" eb="118">
      <t>ケイエイ</t>
    </rPh>
    <rPh sb="118" eb="120">
      <t>アッカ</t>
    </rPh>
    <rPh sb="123" eb="124">
      <t>オオ</t>
    </rPh>
    <rPh sb="126" eb="128">
      <t>ヨウイン</t>
    </rPh>
    <rPh sb="135" eb="136">
      <t>カンガ</t>
    </rPh>
    <rPh sb="146" eb="147">
      <t>シン</t>
    </rPh>
    <rPh sb="147" eb="150">
      <t>ジョウスイジョウ</t>
    </rPh>
    <rPh sb="151" eb="153">
      <t>キギョウ</t>
    </rPh>
    <rPh sb="153" eb="154">
      <t>サイ</t>
    </rPh>
    <rPh sb="155" eb="157">
      <t>ショウカン</t>
    </rPh>
    <rPh sb="157" eb="158">
      <t>オヨ</t>
    </rPh>
    <rPh sb="159" eb="161">
      <t>ロウキュウ</t>
    </rPh>
    <rPh sb="161" eb="163">
      <t>シセツ</t>
    </rPh>
    <rPh sb="164" eb="166">
      <t>ロウキュウ</t>
    </rPh>
    <rPh sb="166" eb="167">
      <t>カン</t>
    </rPh>
    <rPh sb="168" eb="170">
      <t>コウシン</t>
    </rPh>
    <rPh sb="170" eb="171">
      <t>トウ</t>
    </rPh>
    <rPh sb="172" eb="174">
      <t>ヒツヨウ</t>
    </rPh>
    <rPh sb="180" eb="182">
      <t>ケイエイ</t>
    </rPh>
    <rPh sb="182" eb="184">
      <t>センリャク</t>
    </rPh>
    <rPh sb="184" eb="185">
      <t>トウ</t>
    </rPh>
    <rPh sb="186" eb="187">
      <t>ソ</t>
    </rPh>
    <rPh sb="189" eb="191">
      <t>シセツ</t>
    </rPh>
    <rPh sb="191" eb="193">
      <t>コウシン</t>
    </rPh>
    <rPh sb="193" eb="194">
      <t>トウ</t>
    </rPh>
    <rPh sb="195" eb="196">
      <t>オコナ</t>
    </rPh>
    <rPh sb="198" eb="199">
      <t>トモ</t>
    </rPh>
    <rPh sb="201" eb="202">
      <t>サラ</t>
    </rPh>
    <rPh sb="204" eb="206">
      <t>ケイエイ</t>
    </rPh>
    <rPh sb="207" eb="210">
      <t>コウリツカ</t>
    </rPh>
    <rPh sb="211" eb="213">
      <t>ケントウ</t>
    </rPh>
    <rPh sb="214" eb="216">
      <t>ヒツヨウ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</si>
</sst>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21" x14ac:knownFonts="1">
    <font>
      <sz val="11"/>
      <color theme="1"/>
      <name val="ＭＳ Ｐゴシック"/>
      <family val="3"/>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6"/>
      <name val="游ゴシック"/>
      <family val="3"/>
      <charset val="128"/>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4" fillId="0" borderId="0" xfId="0" applyFont="1" applyBorder="1">
      <alignment vertical="center"/>
    </xf>
    <xf numFmtId="0" fontId="3" fillId="0" borderId="0" xfId="0" applyFont="1" applyBorder="1" applyAlignment="1">
      <alignment vertical="center"/>
    </xf>
    <xf numFmtId="0" fontId="8" fillId="0" borderId="0" xfId="0" applyFont="1" applyBorder="1" applyAlignment="1">
      <alignment horizontal="center" vertical="center"/>
    </xf>
    <xf numFmtId="0" fontId="4" fillId="0" borderId="1" xfId="0" applyFont="1" applyBorder="1">
      <alignment vertical="center"/>
    </xf>
    <xf numFmtId="0" fontId="3" fillId="0" borderId="0" xfId="0" applyFont="1" applyBorder="1" applyAlignment="1">
      <alignment horizontal="center" vertical="center"/>
    </xf>
    <xf numFmtId="0" fontId="9" fillId="0" borderId="0" xfId="0" applyFont="1">
      <alignment vertical="center"/>
    </xf>
    <xf numFmtId="0" fontId="10" fillId="0" borderId="0" xfId="0" applyFont="1" applyBorder="1">
      <alignment vertical="center"/>
    </xf>
    <xf numFmtId="0" fontId="4" fillId="0" borderId="11" xfId="0" applyFont="1" applyBorder="1">
      <alignment vertical="center"/>
    </xf>
    <xf numFmtId="0" fontId="4" fillId="0" borderId="12" xfId="0" applyFont="1" applyBorder="1">
      <alignment vertical="center"/>
    </xf>
    <xf numFmtId="0" fontId="6" fillId="0" borderId="3" xfId="0" applyFont="1" applyBorder="1" applyAlignment="1">
      <alignment vertical="center"/>
    </xf>
    <xf numFmtId="0" fontId="6" fillId="0" borderId="7" xfId="0" applyFont="1" applyBorder="1" applyAlignment="1">
      <alignment vertical="center"/>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3" fillId="0" borderId="1"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3" fillId="0" borderId="1" xfId="0" applyFont="1" applyBorder="1" applyAlignment="1">
      <alignment vertical="center"/>
    </xf>
    <xf numFmtId="0" fontId="6" fillId="0" borderId="10" xfId="0" applyFont="1" applyBorder="1" applyAlignment="1">
      <alignment vertical="center"/>
    </xf>
    <xf numFmtId="0" fontId="11" fillId="0" borderId="11" xfId="0" applyFont="1" applyBorder="1" applyAlignment="1">
      <alignment vertical="center"/>
    </xf>
    <xf numFmtId="0" fontId="12" fillId="0" borderId="11" xfId="0" applyFont="1" applyBorder="1" applyAlignment="1">
      <alignment vertical="center"/>
    </xf>
    <xf numFmtId="0" fontId="3"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6" fontId="0" fillId="0" borderId="9" xfId="0" applyNumberFormat="1" applyBorder="1">
      <alignment vertical="center"/>
    </xf>
    <xf numFmtId="0" fontId="7" fillId="0" borderId="0" xfId="0" applyFont="1">
      <alignment vertical="center"/>
    </xf>
    <xf numFmtId="177" fontId="0" fillId="0" borderId="9" xfId="0" applyNumberFormat="1" applyBorder="1">
      <alignment vertical="center"/>
    </xf>
    <xf numFmtId="0" fontId="0" fillId="3" borderId="9" xfId="0" applyFill="1" applyBorder="1" applyAlignment="1">
      <alignment vertical="center" shrinkToFit="1"/>
    </xf>
    <xf numFmtId="179" fontId="0" fillId="5" borderId="9" xfId="2" applyNumberFormat="1" applyFont="1" applyFill="1" applyBorder="1" applyAlignment="1">
      <alignment vertical="center" shrinkToFit="1"/>
    </xf>
    <xf numFmtId="179" fontId="0" fillId="0" borderId="9" xfId="2" applyNumberFormat="1" applyFont="1" applyBorder="1" applyAlignment="1">
      <alignment vertical="center" shrinkToFit="1"/>
    </xf>
    <xf numFmtId="180" fontId="0" fillId="5" borderId="9" xfId="2" applyNumberFormat="1" applyFont="1" applyFill="1" applyBorder="1" applyAlignment="1">
      <alignment vertical="center" shrinkToFit="1"/>
    </xf>
    <xf numFmtId="40" fontId="0" fillId="0" borderId="0" xfId="0" applyNumberFormat="1">
      <alignment vertical="center"/>
    </xf>
    <xf numFmtId="178" fontId="0" fillId="0" borderId="0" xfId="2" applyNumberFormat="1" applyFont="1" applyBorder="1" applyAlignment="1">
      <alignment vertical="center" shrinkToFit="1"/>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4" fillId="0" borderId="2" xfId="0" applyNumberFormat="1" applyFont="1" applyBorder="1" applyAlignment="1" applyProtection="1">
      <alignment horizontal="center" vertical="center" shrinkToFit="1"/>
      <protection hidden="1"/>
    </xf>
    <xf numFmtId="0" fontId="4" fillId="0" borderId="6" xfId="0" applyNumberFormat="1" applyFont="1" applyBorder="1" applyAlignment="1" applyProtection="1">
      <alignment horizontal="center" vertical="center" shrinkToFit="1"/>
      <protection hidden="1"/>
    </xf>
    <xf numFmtId="0" fontId="4" fillId="0" borderId="8" xfId="0" applyNumberFormat="1" applyFont="1" applyBorder="1" applyAlignment="1" applyProtection="1">
      <alignment horizontal="center" vertical="center" shrinkToFit="1"/>
      <protection hidden="1"/>
    </xf>
    <xf numFmtId="0" fontId="4" fillId="0" borderId="9" xfId="0" applyNumberFormat="1" applyFont="1" applyBorder="1" applyAlignment="1" applyProtection="1">
      <alignment horizontal="center" vertical="center" shrinkToFit="1"/>
      <protection hidden="1"/>
    </xf>
    <xf numFmtId="0" fontId="12" fillId="0" borderId="4" xfId="0" applyFont="1" applyBorder="1" applyAlignment="1">
      <alignment horizontal="center" vertical="center"/>
    </xf>
    <xf numFmtId="0" fontId="12" fillId="0" borderId="0" xfId="0" applyFont="1" applyBorder="1" applyAlignment="1">
      <alignment horizontal="center" vertical="center"/>
    </xf>
    <xf numFmtId="181" fontId="4" fillId="0" borderId="9" xfId="0" applyNumberFormat="1" applyFont="1" applyBorder="1" applyAlignment="1" applyProtection="1">
      <alignment horizontal="center" vertical="center" shrinkToFit="1"/>
      <protection hidden="1"/>
    </xf>
    <xf numFmtId="179" fontId="4" fillId="0" borderId="2" xfId="0" applyNumberFormat="1" applyFont="1" applyBorder="1" applyAlignment="1" applyProtection="1">
      <alignment horizontal="center" vertical="center" shrinkToFit="1"/>
      <protection hidden="1"/>
    </xf>
    <xf numFmtId="179" fontId="4" fillId="0" borderId="6" xfId="0" applyNumberFormat="1" applyFont="1" applyBorder="1" applyAlignment="1" applyProtection="1">
      <alignment horizontal="center" vertical="center" shrinkToFit="1"/>
      <protection hidden="1"/>
    </xf>
    <xf numFmtId="179" fontId="4" fillId="0" borderId="9" xfId="0" applyNumberFormat="1" applyFont="1" applyBorder="1" applyAlignment="1" applyProtection="1">
      <alignment horizontal="center" vertical="center" shrinkToFit="1"/>
      <protection hidden="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center" vertical="center"/>
    </xf>
    <xf numFmtId="0" fontId="6" fillId="0" borderId="0" xfId="0" applyFont="1" applyBorder="1" applyAlignment="1">
      <alignment horizontal="left"/>
    </xf>
    <xf numFmtId="0" fontId="6" fillId="0" borderId="1" xfId="0" applyFont="1" applyBorder="1" applyAlignment="1">
      <alignment horizontal="left"/>
    </xf>
    <xf numFmtId="179" fontId="4" fillId="0" borderId="8" xfId="0" applyNumberFormat="1" applyFont="1" applyBorder="1" applyAlignment="1" applyProtection="1">
      <alignment horizontal="center" vertical="center" shrinkToFit="1"/>
      <protection hidden="1"/>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9" fillId="0" borderId="4"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5" xfId="1"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4" fillId="0" borderId="12" xfId="1" applyFont="1" applyBorder="1" applyAlignment="1" applyProtection="1">
      <alignment horizontal="left" vertical="top" wrapText="1"/>
      <protection locked="0"/>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13" fillId="0" borderId="3" xfId="0" applyFont="1" applyBorder="1" applyAlignment="1">
      <alignment horizontal="left" vertical="center"/>
    </xf>
    <xf numFmtId="0" fontId="13" fillId="0" borderId="7" xfId="0" applyFont="1" applyBorder="1" applyAlignment="1">
      <alignment horizontal="left" vertical="center"/>
    </xf>
    <xf numFmtId="0" fontId="13" fillId="0" borderId="10" xfId="0" applyFont="1" applyBorder="1" applyAlignment="1">
      <alignment horizontal="left"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11" xfId="0" applyFont="1" applyBorder="1" applyAlignment="1">
      <alignment horizontal="left"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0.1</c:v>
                </c:pt>
                <c:pt idx="2">
                  <c:v>0.11</c:v>
                </c:pt>
                <c:pt idx="3">
                  <c:v>0.1</c:v>
                </c:pt>
                <c:pt idx="4">
                  <c:v>0.06</c:v>
                </c:pt>
              </c:numCache>
            </c:numRef>
          </c:val>
          <c:extLst>
            <c:ext xmlns:c16="http://schemas.microsoft.com/office/drawing/2014/chart" uri="{C3380CC4-5D6E-409C-BE32-E72D297353CC}">
              <c16:uniqueId val="{00000000-6426-444A-9570-9B30FD4D0BE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0.52</c:v>
                </c:pt>
              </c:numCache>
            </c:numRef>
          </c:val>
          <c:smooth val="0"/>
          <c:extLst>
            <c:ext xmlns:c16="http://schemas.microsoft.com/office/drawing/2014/chart" uri="{C3380CC4-5D6E-409C-BE32-E72D297353CC}">
              <c16:uniqueId val="{00000001-6426-444A-9570-9B30FD4D0BE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71.39</c:v>
                </c:pt>
                <c:pt idx="1">
                  <c:v>73.650000000000006</c:v>
                </c:pt>
                <c:pt idx="2">
                  <c:v>77.959999999999994</c:v>
                </c:pt>
                <c:pt idx="3">
                  <c:v>71.89</c:v>
                </c:pt>
                <c:pt idx="4">
                  <c:v>60.8</c:v>
                </c:pt>
              </c:numCache>
            </c:numRef>
          </c:val>
          <c:extLst>
            <c:ext xmlns:c16="http://schemas.microsoft.com/office/drawing/2014/chart" uri="{C3380CC4-5D6E-409C-BE32-E72D297353CC}">
              <c16:uniqueId val="{00000000-778E-4326-9310-F419C9C71AA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55.14</c:v>
                </c:pt>
              </c:numCache>
            </c:numRef>
          </c:val>
          <c:smooth val="0"/>
          <c:extLst>
            <c:ext xmlns:c16="http://schemas.microsoft.com/office/drawing/2014/chart" uri="{C3380CC4-5D6E-409C-BE32-E72D297353CC}">
              <c16:uniqueId val="{00000001-778E-4326-9310-F419C9C71AA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85.17</c:v>
                </c:pt>
                <c:pt idx="1">
                  <c:v>84.03</c:v>
                </c:pt>
                <c:pt idx="2">
                  <c:v>81.09</c:v>
                </c:pt>
                <c:pt idx="3">
                  <c:v>81.94</c:v>
                </c:pt>
                <c:pt idx="4">
                  <c:v>66.739999999999995</c:v>
                </c:pt>
              </c:numCache>
            </c:numRef>
          </c:val>
          <c:extLst>
            <c:ext xmlns:c16="http://schemas.microsoft.com/office/drawing/2014/chart" uri="{C3380CC4-5D6E-409C-BE32-E72D297353CC}">
              <c16:uniqueId val="{00000000-6356-4DA5-B673-033909B1F64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81.39</c:v>
                </c:pt>
              </c:numCache>
            </c:numRef>
          </c:val>
          <c:smooth val="0"/>
          <c:extLst>
            <c:ext xmlns:c16="http://schemas.microsoft.com/office/drawing/2014/chart" uri="{C3380CC4-5D6E-409C-BE32-E72D297353CC}">
              <c16:uniqueId val="{00000001-6356-4DA5-B673-033909B1F64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101.69</c:v>
                </c:pt>
                <c:pt idx="1">
                  <c:v>104.7</c:v>
                </c:pt>
                <c:pt idx="2">
                  <c:v>100.45</c:v>
                </c:pt>
                <c:pt idx="3">
                  <c:v>86.01</c:v>
                </c:pt>
                <c:pt idx="4">
                  <c:v>90.07</c:v>
                </c:pt>
              </c:numCache>
            </c:numRef>
          </c:val>
          <c:extLst>
            <c:ext xmlns:c16="http://schemas.microsoft.com/office/drawing/2014/chart" uri="{C3380CC4-5D6E-409C-BE32-E72D297353CC}">
              <c16:uniqueId val="{00000000-B53E-4CDD-A0E9-39C3D8E1C71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108.61</c:v>
                </c:pt>
              </c:numCache>
            </c:numRef>
          </c:val>
          <c:smooth val="0"/>
          <c:extLst>
            <c:ext xmlns:c16="http://schemas.microsoft.com/office/drawing/2014/chart" uri="{C3380CC4-5D6E-409C-BE32-E72D297353CC}">
              <c16:uniqueId val="{00000001-B53E-4CDD-A0E9-39C3D8E1C71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31.86</c:v>
                </c:pt>
                <c:pt idx="1">
                  <c:v>33.58</c:v>
                </c:pt>
                <c:pt idx="2">
                  <c:v>35.33</c:v>
                </c:pt>
                <c:pt idx="3">
                  <c:v>33.979999999999997</c:v>
                </c:pt>
                <c:pt idx="4">
                  <c:v>32.96</c:v>
                </c:pt>
              </c:numCache>
            </c:numRef>
          </c:val>
          <c:extLst>
            <c:ext xmlns:c16="http://schemas.microsoft.com/office/drawing/2014/chart" uri="{C3380CC4-5D6E-409C-BE32-E72D297353CC}">
              <c16:uniqueId val="{00000000-830A-4705-9041-1E6E31C9D88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49.92</c:v>
                </c:pt>
              </c:numCache>
            </c:numRef>
          </c:val>
          <c:smooth val="0"/>
          <c:extLst>
            <c:ext xmlns:c16="http://schemas.microsoft.com/office/drawing/2014/chart" uri="{C3380CC4-5D6E-409C-BE32-E72D297353CC}">
              <c16:uniqueId val="{00000001-830A-4705-9041-1E6E31C9D88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3.34</c:v>
                </c:pt>
                <c:pt idx="2">
                  <c:v>3.29</c:v>
                </c:pt>
                <c:pt idx="3">
                  <c:v>10.48</c:v>
                </c:pt>
                <c:pt idx="4">
                  <c:v>16.059999999999999</c:v>
                </c:pt>
              </c:numCache>
            </c:numRef>
          </c:val>
          <c:extLst>
            <c:ext xmlns:c16="http://schemas.microsoft.com/office/drawing/2014/chart" uri="{C3380CC4-5D6E-409C-BE32-E72D297353CC}">
              <c16:uniqueId val="{00000000-FED5-443F-AFB0-59A27F31964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16.88</c:v>
                </c:pt>
              </c:numCache>
            </c:numRef>
          </c:val>
          <c:smooth val="0"/>
          <c:extLst>
            <c:ext xmlns:c16="http://schemas.microsoft.com/office/drawing/2014/chart" uri="{C3380CC4-5D6E-409C-BE32-E72D297353CC}">
              <c16:uniqueId val="{00000001-FED5-443F-AFB0-59A27F31964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formatCode="#,##0.00;&quot;△&quot;#,##0.00;&quot;-&quot;">
                  <c:v>18.420000000000002</c:v>
                </c:pt>
                <c:pt idx="4" formatCode="#,##0.00;&quot;△&quot;#,##0.00;&quot;-&quot;">
                  <c:v>25</c:v>
                </c:pt>
              </c:numCache>
            </c:numRef>
          </c:val>
          <c:extLst>
            <c:ext xmlns:c16="http://schemas.microsoft.com/office/drawing/2014/chart" uri="{C3380CC4-5D6E-409C-BE32-E72D297353CC}">
              <c16:uniqueId val="{00000000-3C93-4F08-B240-7D0C22174D7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3.59</c:v>
                </c:pt>
              </c:numCache>
            </c:numRef>
          </c:val>
          <c:smooth val="0"/>
          <c:extLst>
            <c:ext xmlns:c16="http://schemas.microsoft.com/office/drawing/2014/chart" uri="{C3380CC4-5D6E-409C-BE32-E72D297353CC}">
              <c16:uniqueId val="{00000001-3C93-4F08-B240-7D0C22174D7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952.15</c:v>
                </c:pt>
                <c:pt idx="1">
                  <c:v>987.69</c:v>
                </c:pt>
                <c:pt idx="2">
                  <c:v>961.65</c:v>
                </c:pt>
                <c:pt idx="3">
                  <c:v>457.58</c:v>
                </c:pt>
                <c:pt idx="4">
                  <c:v>282.93</c:v>
                </c:pt>
              </c:numCache>
            </c:numRef>
          </c:val>
          <c:extLst>
            <c:ext xmlns:c16="http://schemas.microsoft.com/office/drawing/2014/chart" uri="{C3380CC4-5D6E-409C-BE32-E72D297353CC}">
              <c16:uniqueId val="{00000000-8019-4A47-A9B0-39FA39E2102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379.08</c:v>
                </c:pt>
              </c:numCache>
            </c:numRef>
          </c:val>
          <c:smooth val="0"/>
          <c:extLst>
            <c:ext xmlns:c16="http://schemas.microsoft.com/office/drawing/2014/chart" uri="{C3380CC4-5D6E-409C-BE32-E72D297353CC}">
              <c16:uniqueId val="{00000001-8019-4A47-A9B0-39FA39E2102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1131.51</c:v>
                </c:pt>
                <c:pt idx="1">
                  <c:v>1086.3599999999999</c:v>
                </c:pt>
                <c:pt idx="2">
                  <c:v>1055.1600000000001</c:v>
                </c:pt>
                <c:pt idx="3">
                  <c:v>1114.25</c:v>
                </c:pt>
                <c:pt idx="4">
                  <c:v>854.25</c:v>
                </c:pt>
              </c:numCache>
            </c:numRef>
          </c:val>
          <c:extLst>
            <c:ext xmlns:c16="http://schemas.microsoft.com/office/drawing/2014/chart" uri="{C3380CC4-5D6E-409C-BE32-E72D297353CC}">
              <c16:uniqueId val="{00000000-53DE-4EB7-A09F-019DE1E24A6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398.98</c:v>
                </c:pt>
              </c:numCache>
            </c:numRef>
          </c:val>
          <c:smooth val="0"/>
          <c:extLst>
            <c:ext xmlns:c16="http://schemas.microsoft.com/office/drawing/2014/chart" uri="{C3380CC4-5D6E-409C-BE32-E72D297353CC}">
              <c16:uniqueId val="{00000001-53DE-4EB7-A09F-019DE1E24A6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98.02</c:v>
                </c:pt>
                <c:pt idx="1">
                  <c:v>101.62</c:v>
                </c:pt>
                <c:pt idx="2">
                  <c:v>96.35</c:v>
                </c:pt>
                <c:pt idx="3">
                  <c:v>80.680000000000007</c:v>
                </c:pt>
                <c:pt idx="4">
                  <c:v>80.64</c:v>
                </c:pt>
              </c:numCache>
            </c:numRef>
          </c:val>
          <c:extLst>
            <c:ext xmlns:c16="http://schemas.microsoft.com/office/drawing/2014/chart" uri="{C3380CC4-5D6E-409C-BE32-E72D297353CC}">
              <c16:uniqueId val="{00000000-0F85-4C5B-8105-BFDEF599645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98.64</c:v>
                </c:pt>
              </c:numCache>
            </c:numRef>
          </c:val>
          <c:smooth val="0"/>
          <c:extLst>
            <c:ext xmlns:c16="http://schemas.microsoft.com/office/drawing/2014/chart" uri="{C3380CC4-5D6E-409C-BE32-E72D297353CC}">
              <c16:uniqueId val="{00000001-0F85-4C5B-8105-BFDEF599645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157.24</c:v>
                </c:pt>
                <c:pt idx="1">
                  <c:v>153.16999999999999</c:v>
                </c:pt>
                <c:pt idx="2">
                  <c:v>160.08000000000001</c:v>
                </c:pt>
                <c:pt idx="3">
                  <c:v>192.02</c:v>
                </c:pt>
                <c:pt idx="4">
                  <c:v>194.33</c:v>
                </c:pt>
              </c:numCache>
            </c:numRef>
          </c:val>
          <c:extLst>
            <c:ext xmlns:c16="http://schemas.microsoft.com/office/drawing/2014/chart" uri="{C3380CC4-5D6E-409C-BE32-E72D297353CC}">
              <c16:uniqueId val="{00000000-723B-40F2-B4D3-210E2420646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178.92</c:v>
                </c:pt>
              </c:numCache>
            </c:numRef>
          </c:val>
          <c:smooth val="0"/>
          <c:extLst>
            <c:ext xmlns:c16="http://schemas.microsoft.com/office/drawing/2014/chart" uri="{C3380CC4-5D6E-409C-BE32-E72D297353CC}">
              <c16:uniqueId val="{00000001-723B-40F2-B4D3-210E2420646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【112.01】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【1.08】</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【264.97】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【266.61】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【89.80】</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【60.00】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【168.38】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【103.24】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【49.59】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【19.44】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大分県　豊後大野市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5</v>
      </c>
      <c r="C7" s="48"/>
      <c r="D7" s="48"/>
      <c r="E7" s="48"/>
      <c r="F7" s="48"/>
      <c r="G7" s="48"/>
      <c r="H7" s="48"/>
      <c r="I7" s="47" t="s">
        <v>11</v>
      </c>
      <c r="J7" s="48"/>
      <c r="K7" s="48"/>
      <c r="L7" s="48"/>
      <c r="M7" s="48"/>
      <c r="N7" s="48"/>
      <c r="O7" s="49"/>
      <c r="P7" s="50" t="s">
        <v>4</v>
      </c>
      <c r="Q7" s="50"/>
      <c r="R7" s="50"/>
      <c r="S7" s="50"/>
      <c r="T7" s="50"/>
      <c r="U7" s="50"/>
      <c r="V7" s="50"/>
      <c r="W7" s="50" t="s">
        <v>12</v>
      </c>
      <c r="X7" s="50"/>
      <c r="Y7" s="50"/>
      <c r="Z7" s="50"/>
      <c r="AA7" s="50"/>
      <c r="AB7" s="50"/>
      <c r="AC7" s="50"/>
      <c r="AD7" s="50" t="s">
        <v>3</v>
      </c>
      <c r="AE7" s="50"/>
      <c r="AF7" s="50"/>
      <c r="AG7" s="50"/>
      <c r="AH7" s="50"/>
      <c r="AI7" s="50"/>
      <c r="AJ7" s="50"/>
      <c r="AK7" s="7"/>
      <c r="AL7" s="50" t="s">
        <v>15</v>
      </c>
      <c r="AM7" s="50"/>
      <c r="AN7" s="50"/>
      <c r="AO7" s="50"/>
      <c r="AP7" s="50"/>
      <c r="AQ7" s="50"/>
      <c r="AR7" s="50"/>
      <c r="AS7" s="50"/>
      <c r="AT7" s="47" t="s">
        <v>7</v>
      </c>
      <c r="AU7" s="48"/>
      <c r="AV7" s="48"/>
      <c r="AW7" s="48"/>
      <c r="AX7" s="48"/>
      <c r="AY7" s="48"/>
      <c r="AZ7" s="48"/>
      <c r="BA7" s="48"/>
      <c r="BB7" s="50" t="s">
        <v>16</v>
      </c>
      <c r="BC7" s="50"/>
      <c r="BD7" s="50"/>
      <c r="BE7" s="50"/>
      <c r="BF7" s="50"/>
      <c r="BG7" s="50"/>
      <c r="BH7" s="50"/>
      <c r="BI7" s="50"/>
      <c r="BJ7" s="3"/>
      <c r="BK7" s="3"/>
      <c r="BL7" s="16" t="s">
        <v>17</v>
      </c>
      <c r="BM7" s="17"/>
      <c r="BN7" s="17"/>
      <c r="BO7" s="17"/>
      <c r="BP7" s="17"/>
      <c r="BQ7" s="17"/>
      <c r="BR7" s="17"/>
      <c r="BS7" s="17"/>
      <c r="BT7" s="17"/>
      <c r="BU7" s="17"/>
      <c r="BV7" s="17"/>
      <c r="BW7" s="17"/>
      <c r="BX7" s="17"/>
      <c r="BY7" s="24"/>
    </row>
    <row r="8" spans="1:78" ht="18.75" customHeight="1" x14ac:dyDescent="0.15">
      <c r="A8" s="2"/>
      <c r="B8" s="51" t="str">
        <f>データ!$I$6</f>
        <v>法適用</v>
      </c>
      <c r="C8" s="52"/>
      <c r="D8" s="52"/>
      <c r="E8" s="52"/>
      <c r="F8" s="52"/>
      <c r="G8" s="52"/>
      <c r="H8" s="52"/>
      <c r="I8" s="51" t="str">
        <f>データ!$J$6</f>
        <v>水道事業</v>
      </c>
      <c r="J8" s="52"/>
      <c r="K8" s="52"/>
      <c r="L8" s="52"/>
      <c r="M8" s="52"/>
      <c r="N8" s="52"/>
      <c r="O8" s="53"/>
      <c r="P8" s="54" t="str">
        <f>データ!$K$6</f>
        <v>末端給水事業</v>
      </c>
      <c r="Q8" s="54"/>
      <c r="R8" s="54"/>
      <c r="S8" s="54"/>
      <c r="T8" s="54"/>
      <c r="U8" s="54"/>
      <c r="V8" s="54"/>
      <c r="W8" s="54" t="str">
        <f>データ!$L$6</f>
        <v>A6</v>
      </c>
      <c r="X8" s="54"/>
      <c r="Y8" s="54"/>
      <c r="Z8" s="54"/>
      <c r="AA8" s="54"/>
      <c r="AB8" s="54"/>
      <c r="AC8" s="54"/>
      <c r="AD8" s="54" t="str">
        <f>データ!$M$6</f>
        <v>非設置</v>
      </c>
      <c r="AE8" s="54"/>
      <c r="AF8" s="54"/>
      <c r="AG8" s="54"/>
      <c r="AH8" s="54"/>
      <c r="AI8" s="54"/>
      <c r="AJ8" s="54"/>
      <c r="AK8" s="7"/>
      <c r="AL8" s="57">
        <f>データ!$R$6</f>
        <v>35377</v>
      </c>
      <c r="AM8" s="57"/>
      <c r="AN8" s="57"/>
      <c r="AO8" s="57"/>
      <c r="AP8" s="57"/>
      <c r="AQ8" s="57"/>
      <c r="AR8" s="57"/>
      <c r="AS8" s="57"/>
      <c r="AT8" s="58">
        <f>データ!$S$6</f>
        <v>603.14</v>
      </c>
      <c r="AU8" s="59"/>
      <c r="AV8" s="59"/>
      <c r="AW8" s="59"/>
      <c r="AX8" s="59"/>
      <c r="AY8" s="59"/>
      <c r="AZ8" s="59"/>
      <c r="BA8" s="59"/>
      <c r="BB8" s="60">
        <f>データ!$T$6</f>
        <v>58.65</v>
      </c>
      <c r="BC8" s="60"/>
      <c r="BD8" s="60"/>
      <c r="BE8" s="60"/>
      <c r="BF8" s="60"/>
      <c r="BG8" s="60"/>
      <c r="BH8" s="60"/>
      <c r="BI8" s="60"/>
      <c r="BJ8" s="3"/>
      <c r="BK8" s="3"/>
      <c r="BL8" s="67" t="s">
        <v>10</v>
      </c>
      <c r="BM8" s="68"/>
      <c r="BN8" s="18" t="s">
        <v>19</v>
      </c>
      <c r="BO8" s="21"/>
      <c r="BP8" s="21"/>
      <c r="BQ8" s="21"/>
      <c r="BR8" s="21"/>
      <c r="BS8" s="21"/>
      <c r="BT8" s="21"/>
      <c r="BU8" s="21"/>
      <c r="BV8" s="21"/>
      <c r="BW8" s="21"/>
      <c r="BX8" s="21"/>
      <c r="BY8" s="25"/>
    </row>
    <row r="9" spans="1:78" ht="18.75" customHeight="1" x14ac:dyDescent="0.15">
      <c r="A9" s="2"/>
      <c r="B9" s="47" t="s">
        <v>21</v>
      </c>
      <c r="C9" s="48"/>
      <c r="D9" s="48"/>
      <c r="E9" s="48"/>
      <c r="F9" s="48"/>
      <c r="G9" s="48"/>
      <c r="H9" s="48"/>
      <c r="I9" s="47" t="s">
        <v>22</v>
      </c>
      <c r="J9" s="48"/>
      <c r="K9" s="48"/>
      <c r="L9" s="48"/>
      <c r="M9" s="48"/>
      <c r="N9" s="48"/>
      <c r="O9" s="49"/>
      <c r="P9" s="50" t="s">
        <v>24</v>
      </c>
      <c r="Q9" s="50"/>
      <c r="R9" s="50"/>
      <c r="S9" s="50"/>
      <c r="T9" s="50"/>
      <c r="U9" s="50"/>
      <c r="V9" s="50"/>
      <c r="W9" s="50" t="s">
        <v>20</v>
      </c>
      <c r="X9" s="50"/>
      <c r="Y9" s="50"/>
      <c r="Z9" s="50"/>
      <c r="AA9" s="50"/>
      <c r="AB9" s="50"/>
      <c r="AC9" s="50"/>
      <c r="AD9" s="2"/>
      <c r="AE9" s="2"/>
      <c r="AF9" s="2"/>
      <c r="AG9" s="2"/>
      <c r="AH9" s="7"/>
      <c r="AI9" s="7"/>
      <c r="AJ9" s="7"/>
      <c r="AK9" s="7"/>
      <c r="AL9" s="50" t="s">
        <v>25</v>
      </c>
      <c r="AM9" s="50"/>
      <c r="AN9" s="50"/>
      <c r="AO9" s="50"/>
      <c r="AP9" s="50"/>
      <c r="AQ9" s="50"/>
      <c r="AR9" s="50"/>
      <c r="AS9" s="50"/>
      <c r="AT9" s="47" t="s">
        <v>29</v>
      </c>
      <c r="AU9" s="48"/>
      <c r="AV9" s="48"/>
      <c r="AW9" s="48"/>
      <c r="AX9" s="48"/>
      <c r="AY9" s="48"/>
      <c r="AZ9" s="48"/>
      <c r="BA9" s="48"/>
      <c r="BB9" s="50" t="s">
        <v>14</v>
      </c>
      <c r="BC9" s="50"/>
      <c r="BD9" s="50"/>
      <c r="BE9" s="50"/>
      <c r="BF9" s="50"/>
      <c r="BG9" s="50"/>
      <c r="BH9" s="50"/>
      <c r="BI9" s="50"/>
      <c r="BJ9" s="3"/>
      <c r="BK9" s="3"/>
      <c r="BL9" s="55" t="s">
        <v>30</v>
      </c>
      <c r="BM9" s="56"/>
      <c r="BN9" s="19" t="s">
        <v>32</v>
      </c>
      <c r="BO9" s="22"/>
      <c r="BP9" s="22"/>
      <c r="BQ9" s="22"/>
      <c r="BR9" s="22"/>
      <c r="BS9" s="22"/>
      <c r="BT9" s="22"/>
      <c r="BU9" s="22"/>
      <c r="BV9" s="22"/>
      <c r="BW9" s="22"/>
      <c r="BX9" s="22"/>
      <c r="BY9" s="26"/>
    </row>
    <row r="10" spans="1:78" ht="18.75" customHeight="1" x14ac:dyDescent="0.15">
      <c r="A10" s="2"/>
      <c r="B10" s="58" t="str">
        <f>データ!$N$6</f>
        <v>-</v>
      </c>
      <c r="C10" s="59"/>
      <c r="D10" s="59"/>
      <c r="E10" s="59"/>
      <c r="F10" s="59"/>
      <c r="G10" s="59"/>
      <c r="H10" s="59"/>
      <c r="I10" s="58">
        <f>データ!$O$6</f>
        <v>36.049999999999997</v>
      </c>
      <c r="J10" s="59"/>
      <c r="K10" s="59"/>
      <c r="L10" s="59"/>
      <c r="M10" s="59"/>
      <c r="N10" s="59"/>
      <c r="O10" s="66"/>
      <c r="P10" s="60">
        <f>データ!$P$6</f>
        <v>67.069999999999993</v>
      </c>
      <c r="Q10" s="60"/>
      <c r="R10" s="60"/>
      <c r="S10" s="60"/>
      <c r="T10" s="60"/>
      <c r="U10" s="60"/>
      <c r="V10" s="60"/>
      <c r="W10" s="57">
        <f>データ!$Q$6</f>
        <v>3200</v>
      </c>
      <c r="X10" s="57"/>
      <c r="Y10" s="57"/>
      <c r="Z10" s="57"/>
      <c r="AA10" s="57"/>
      <c r="AB10" s="57"/>
      <c r="AC10" s="57"/>
      <c r="AD10" s="2"/>
      <c r="AE10" s="2"/>
      <c r="AF10" s="2"/>
      <c r="AG10" s="2"/>
      <c r="AH10" s="7"/>
      <c r="AI10" s="7"/>
      <c r="AJ10" s="7"/>
      <c r="AK10" s="7"/>
      <c r="AL10" s="57">
        <f>データ!$U$6</f>
        <v>23536</v>
      </c>
      <c r="AM10" s="57"/>
      <c r="AN10" s="57"/>
      <c r="AO10" s="57"/>
      <c r="AP10" s="57"/>
      <c r="AQ10" s="57"/>
      <c r="AR10" s="57"/>
      <c r="AS10" s="57"/>
      <c r="AT10" s="58">
        <f>データ!$V$6</f>
        <v>99.2</v>
      </c>
      <c r="AU10" s="59"/>
      <c r="AV10" s="59"/>
      <c r="AW10" s="59"/>
      <c r="AX10" s="59"/>
      <c r="AY10" s="59"/>
      <c r="AZ10" s="59"/>
      <c r="BA10" s="59"/>
      <c r="BB10" s="60">
        <f>データ!$W$6</f>
        <v>237.26</v>
      </c>
      <c r="BC10" s="60"/>
      <c r="BD10" s="60"/>
      <c r="BE10" s="60"/>
      <c r="BF10" s="60"/>
      <c r="BG10" s="60"/>
      <c r="BH10" s="60"/>
      <c r="BI10" s="60"/>
      <c r="BJ10" s="2"/>
      <c r="BK10" s="2"/>
      <c r="BL10" s="61" t="s">
        <v>34</v>
      </c>
      <c r="BM10" s="62"/>
      <c r="BN10" s="20" t="s">
        <v>35</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36</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76" t="s">
        <v>38</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8"/>
      <c r="BK14" s="2"/>
      <c r="BL14" s="82" t="s">
        <v>39</v>
      </c>
      <c r="BM14" s="83"/>
      <c r="BN14" s="83"/>
      <c r="BO14" s="83"/>
      <c r="BP14" s="83"/>
      <c r="BQ14" s="83"/>
      <c r="BR14" s="83"/>
      <c r="BS14" s="83"/>
      <c r="BT14" s="83"/>
      <c r="BU14" s="83"/>
      <c r="BV14" s="83"/>
      <c r="BW14" s="83"/>
      <c r="BX14" s="83"/>
      <c r="BY14" s="83"/>
      <c r="BZ14" s="84"/>
    </row>
    <row r="15" spans="1:78" ht="13.5" customHeight="1" x14ac:dyDescent="0.15">
      <c r="A15" s="2"/>
      <c r="B15" s="79"/>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1"/>
      <c r="BK15" s="2"/>
      <c r="BL15" s="85"/>
      <c r="BM15" s="86"/>
      <c r="BN15" s="86"/>
      <c r="BO15" s="86"/>
      <c r="BP15" s="86"/>
      <c r="BQ15" s="86"/>
      <c r="BR15" s="86"/>
      <c r="BS15" s="86"/>
      <c r="BT15" s="86"/>
      <c r="BU15" s="86"/>
      <c r="BV15" s="86"/>
      <c r="BW15" s="86"/>
      <c r="BX15" s="86"/>
      <c r="BY15" s="86"/>
      <c r="BZ15" s="87"/>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72" t="s">
        <v>109</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72"/>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72"/>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72"/>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72"/>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72"/>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72"/>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72"/>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72"/>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72"/>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72"/>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72"/>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72"/>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72"/>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72"/>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72"/>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72"/>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72"/>
      <c r="BM33" s="70"/>
      <c r="BN33" s="70"/>
      <c r="BO33" s="70"/>
      <c r="BP33" s="70"/>
      <c r="BQ33" s="70"/>
      <c r="BR33" s="70"/>
      <c r="BS33" s="70"/>
      <c r="BT33" s="70"/>
      <c r="BU33" s="70"/>
      <c r="BV33" s="70"/>
      <c r="BW33" s="70"/>
      <c r="BX33" s="70"/>
      <c r="BY33" s="70"/>
      <c r="BZ33" s="71"/>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72"/>
      <c r="BM34" s="70"/>
      <c r="BN34" s="70"/>
      <c r="BO34" s="70"/>
      <c r="BP34" s="70"/>
      <c r="BQ34" s="70"/>
      <c r="BR34" s="70"/>
      <c r="BS34" s="70"/>
      <c r="BT34" s="70"/>
      <c r="BU34" s="70"/>
      <c r="BV34" s="70"/>
      <c r="BW34" s="70"/>
      <c r="BX34" s="70"/>
      <c r="BY34" s="70"/>
      <c r="BZ34" s="71"/>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72"/>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72"/>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72"/>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72"/>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72"/>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72"/>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72"/>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72"/>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72"/>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72"/>
      <c r="BM44" s="70"/>
      <c r="BN44" s="70"/>
      <c r="BO44" s="70"/>
      <c r="BP44" s="70"/>
      <c r="BQ44" s="70"/>
      <c r="BR44" s="70"/>
      <c r="BS44" s="70"/>
      <c r="BT44" s="70"/>
      <c r="BU44" s="70"/>
      <c r="BV44" s="70"/>
      <c r="BW44" s="70"/>
      <c r="BX44" s="70"/>
      <c r="BY44" s="70"/>
      <c r="BZ44" s="71"/>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82" t="s">
        <v>41</v>
      </c>
      <c r="BM45" s="83"/>
      <c r="BN45" s="83"/>
      <c r="BO45" s="83"/>
      <c r="BP45" s="83"/>
      <c r="BQ45" s="83"/>
      <c r="BR45" s="83"/>
      <c r="BS45" s="83"/>
      <c r="BT45" s="83"/>
      <c r="BU45" s="83"/>
      <c r="BV45" s="83"/>
      <c r="BW45" s="83"/>
      <c r="BX45" s="83"/>
      <c r="BY45" s="83"/>
      <c r="BZ45" s="84"/>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85"/>
      <c r="BM46" s="86"/>
      <c r="BN46" s="86"/>
      <c r="BO46" s="86"/>
      <c r="BP46" s="86"/>
      <c r="BQ46" s="86"/>
      <c r="BR46" s="86"/>
      <c r="BS46" s="86"/>
      <c r="BT46" s="86"/>
      <c r="BU46" s="86"/>
      <c r="BV46" s="86"/>
      <c r="BW46" s="86"/>
      <c r="BX46" s="86"/>
      <c r="BY46" s="86"/>
      <c r="BZ46" s="87"/>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72" t="s">
        <v>110</v>
      </c>
      <c r="BM47" s="70"/>
      <c r="BN47" s="70"/>
      <c r="BO47" s="70"/>
      <c r="BP47" s="70"/>
      <c r="BQ47" s="70"/>
      <c r="BR47" s="70"/>
      <c r="BS47" s="70"/>
      <c r="BT47" s="70"/>
      <c r="BU47" s="70"/>
      <c r="BV47" s="70"/>
      <c r="BW47" s="70"/>
      <c r="BX47" s="70"/>
      <c r="BY47" s="70"/>
      <c r="BZ47" s="7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72"/>
      <c r="BM48" s="70"/>
      <c r="BN48" s="70"/>
      <c r="BO48" s="70"/>
      <c r="BP48" s="70"/>
      <c r="BQ48" s="70"/>
      <c r="BR48" s="70"/>
      <c r="BS48" s="70"/>
      <c r="BT48" s="70"/>
      <c r="BU48" s="70"/>
      <c r="BV48" s="70"/>
      <c r="BW48" s="70"/>
      <c r="BX48" s="70"/>
      <c r="BY48" s="70"/>
      <c r="BZ48" s="7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72"/>
      <c r="BM49" s="70"/>
      <c r="BN49" s="70"/>
      <c r="BO49" s="70"/>
      <c r="BP49" s="70"/>
      <c r="BQ49" s="70"/>
      <c r="BR49" s="70"/>
      <c r="BS49" s="70"/>
      <c r="BT49" s="70"/>
      <c r="BU49" s="70"/>
      <c r="BV49" s="70"/>
      <c r="BW49" s="70"/>
      <c r="BX49" s="70"/>
      <c r="BY49" s="70"/>
      <c r="BZ49" s="7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72"/>
      <c r="BM50" s="70"/>
      <c r="BN50" s="70"/>
      <c r="BO50" s="70"/>
      <c r="BP50" s="70"/>
      <c r="BQ50" s="70"/>
      <c r="BR50" s="70"/>
      <c r="BS50" s="70"/>
      <c r="BT50" s="70"/>
      <c r="BU50" s="70"/>
      <c r="BV50" s="70"/>
      <c r="BW50" s="70"/>
      <c r="BX50" s="70"/>
      <c r="BY50" s="70"/>
      <c r="BZ50" s="7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72"/>
      <c r="BM51" s="70"/>
      <c r="BN51" s="70"/>
      <c r="BO51" s="70"/>
      <c r="BP51" s="70"/>
      <c r="BQ51" s="70"/>
      <c r="BR51" s="70"/>
      <c r="BS51" s="70"/>
      <c r="BT51" s="70"/>
      <c r="BU51" s="70"/>
      <c r="BV51" s="70"/>
      <c r="BW51" s="70"/>
      <c r="BX51" s="70"/>
      <c r="BY51" s="70"/>
      <c r="BZ51" s="7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72"/>
      <c r="BM52" s="70"/>
      <c r="BN52" s="70"/>
      <c r="BO52" s="70"/>
      <c r="BP52" s="70"/>
      <c r="BQ52" s="70"/>
      <c r="BR52" s="70"/>
      <c r="BS52" s="70"/>
      <c r="BT52" s="70"/>
      <c r="BU52" s="70"/>
      <c r="BV52" s="70"/>
      <c r="BW52" s="70"/>
      <c r="BX52" s="70"/>
      <c r="BY52" s="70"/>
      <c r="BZ52" s="7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72"/>
      <c r="BM53" s="70"/>
      <c r="BN53" s="70"/>
      <c r="BO53" s="70"/>
      <c r="BP53" s="70"/>
      <c r="BQ53" s="70"/>
      <c r="BR53" s="70"/>
      <c r="BS53" s="70"/>
      <c r="BT53" s="70"/>
      <c r="BU53" s="70"/>
      <c r="BV53" s="70"/>
      <c r="BW53" s="70"/>
      <c r="BX53" s="70"/>
      <c r="BY53" s="70"/>
      <c r="BZ53" s="7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72"/>
      <c r="BM54" s="70"/>
      <c r="BN54" s="70"/>
      <c r="BO54" s="70"/>
      <c r="BP54" s="70"/>
      <c r="BQ54" s="70"/>
      <c r="BR54" s="70"/>
      <c r="BS54" s="70"/>
      <c r="BT54" s="70"/>
      <c r="BU54" s="70"/>
      <c r="BV54" s="70"/>
      <c r="BW54" s="70"/>
      <c r="BX54" s="70"/>
      <c r="BY54" s="70"/>
      <c r="BZ54" s="7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72"/>
      <c r="BM55" s="70"/>
      <c r="BN55" s="70"/>
      <c r="BO55" s="70"/>
      <c r="BP55" s="70"/>
      <c r="BQ55" s="70"/>
      <c r="BR55" s="70"/>
      <c r="BS55" s="70"/>
      <c r="BT55" s="70"/>
      <c r="BU55" s="70"/>
      <c r="BV55" s="70"/>
      <c r="BW55" s="70"/>
      <c r="BX55" s="70"/>
      <c r="BY55" s="70"/>
      <c r="BZ55" s="71"/>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72"/>
      <c r="BM56" s="70"/>
      <c r="BN56" s="70"/>
      <c r="BO56" s="70"/>
      <c r="BP56" s="70"/>
      <c r="BQ56" s="70"/>
      <c r="BR56" s="70"/>
      <c r="BS56" s="70"/>
      <c r="BT56" s="70"/>
      <c r="BU56" s="70"/>
      <c r="BV56" s="70"/>
      <c r="BW56" s="70"/>
      <c r="BX56" s="70"/>
      <c r="BY56" s="70"/>
      <c r="BZ56" s="71"/>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72"/>
      <c r="BM57" s="70"/>
      <c r="BN57" s="70"/>
      <c r="BO57" s="70"/>
      <c r="BP57" s="70"/>
      <c r="BQ57" s="70"/>
      <c r="BR57" s="70"/>
      <c r="BS57" s="70"/>
      <c r="BT57" s="70"/>
      <c r="BU57" s="70"/>
      <c r="BV57" s="70"/>
      <c r="BW57" s="70"/>
      <c r="BX57" s="70"/>
      <c r="BY57" s="70"/>
      <c r="BZ57" s="71"/>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72"/>
      <c r="BM58" s="70"/>
      <c r="BN58" s="70"/>
      <c r="BO58" s="70"/>
      <c r="BP58" s="70"/>
      <c r="BQ58" s="70"/>
      <c r="BR58" s="70"/>
      <c r="BS58" s="70"/>
      <c r="BT58" s="70"/>
      <c r="BU58" s="70"/>
      <c r="BV58" s="70"/>
      <c r="BW58" s="70"/>
      <c r="BX58" s="70"/>
      <c r="BY58" s="70"/>
      <c r="BZ58" s="7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72"/>
      <c r="BM59" s="70"/>
      <c r="BN59" s="70"/>
      <c r="BO59" s="70"/>
      <c r="BP59" s="70"/>
      <c r="BQ59" s="70"/>
      <c r="BR59" s="70"/>
      <c r="BS59" s="70"/>
      <c r="BT59" s="70"/>
      <c r="BU59" s="70"/>
      <c r="BV59" s="70"/>
      <c r="BW59" s="70"/>
      <c r="BX59" s="70"/>
      <c r="BY59" s="70"/>
      <c r="BZ59" s="71"/>
    </row>
    <row r="60" spans="1:78" ht="13.5" customHeight="1" x14ac:dyDescent="0.15">
      <c r="A60" s="2"/>
      <c r="B60" s="79" t="s">
        <v>6</v>
      </c>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1"/>
      <c r="BK60" s="2"/>
      <c r="BL60" s="72"/>
      <c r="BM60" s="70"/>
      <c r="BN60" s="70"/>
      <c r="BO60" s="70"/>
      <c r="BP60" s="70"/>
      <c r="BQ60" s="70"/>
      <c r="BR60" s="70"/>
      <c r="BS60" s="70"/>
      <c r="BT60" s="70"/>
      <c r="BU60" s="70"/>
      <c r="BV60" s="70"/>
      <c r="BW60" s="70"/>
      <c r="BX60" s="70"/>
      <c r="BY60" s="70"/>
      <c r="BZ60" s="71"/>
    </row>
    <row r="61" spans="1:78" ht="13.5" customHeight="1" x14ac:dyDescent="0.15">
      <c r="A61" s="2"/>
      <c r="B61" s="79"/>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1"/>
      <c r="BK61" s="2"/>
      <c r="BL61" s="72"/>
      <c r="BM61" s="70"/>
      <c r="BN61" s="70"/>
      <c r="BO61" s="70"/>
      <c r="BP61" s="70"/>
      <c r="BQ61" s="70"/>
      <c r="BR61" s="70"/>
      <c r="BS61" s="70"/>
      <c r="BT61" s="70"/>
      <c r="BU61" s="70"/>
      <c r="BV61" s="70"/>
      <c r="BW61" s="70"/>
      <c r="BX61" s="70"/>
      <c r="BY61" s="70"/>
      <c r="BZ61" s="7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72"/>
      <c r="BM62" s="70"/>
      <c r="BN62" s="70"/>
      <c r="BO62" s="70"/>
      <c r="BP62" s="70"/>
      <c r="BQ62" s="70"/>
      <c r="BR62" s="70"/>
      <c r="BS62" s="70"/>
      <c r="BT62" s="70"/>
      <c r="BU62" s="70"/>
      <c r="BV62" s="70"/>
      <c r="BW62" s="70"/>
      <c r="BX62" s="70"/>
      <c r="BY62" s="70"/>
      <c r="BZ62" s="7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72"/>
      <c r="BM63" s="70"/>
      <c r="BN63" s="70"/>
      <c r="BO63" s="70"/>
      <c r="BP63" s="70"/>
      <c r="BQ63" s="70"/>
      <c r="BR63" s="70"/>
      <c r="BS63" s="70"/>
      <c r="BT63" s="70"/>
      <c r="BU63" s="70"/>
      <c r="BV63" s="70"/>
      <c r="BW63" s="70"/>
      <c r="BX63" s="70"/>
      <c r="BY63" s="70"/>
      <c r="BZ63" s="71"/>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82" t="s">
        <v>9</v>
      </c>
      <c r="BM64" s="83"/>
      <c r="BN64" s="83"/>
      <c r="BO64" s="83"/>
      <c r="BP64" s="83"/>
      <c r="BQ64" s="83"/>
      <c r="BR64" s="83"/>
      <c r="BS64" s="83"/>
      <c r="BT64" s="83"/>
      <c r="BU64" s="83"/>
      <c r="BV64" s="83"/>
      <c r="BW64" s="83"/>
      <c r="BX64" s="83"/>
      <c r="BY64" s="83"/>
      <c r="BZ64" s="84"/>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85"/>
      <c r="BM65" s="86"/>
      <c r="BN65" s="86"/>
      <c r="BO65" s="86"/>
      <c r="BP65" s="86"/>
      <c r="BQ65" s="86"/>
      <c r="BR65" s="86"/>
      <c r="BS65" s="86"/>
      <c r="BT65" s="86"/>
      <c r="BU65" s="86"/>
      <c r="BV65" s="86"/>
      <c r="BW65" s="86"/>
      <c r="BX65" s="86"/>
      <c r="BY65" s="86"/>
      <c r="BZ65" s="87"/>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69" t="s">
        <v>111</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72"/>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72"/>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72"/>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72"/>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72"/>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72"/>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72"/>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72"/>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72"/>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72"/>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72"/>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72"/>
      <c r="BM78" s="70"/>
      <c r="BN78" s="70"/>
      <c r="BO78" s="70"/>
      <c r="BP78" s="70"/>
      <c r="BQ78" s="70"/>
      <c r="BR78" s="70"/>
      <c r="BS78" s="70"/>
      <c r="BT78" s="70"/>
      <c r="BU78" s="70"/>
      <c r="BV78" s="70"/>
      <c r="BW78" s="70"/>
      <c r="BX78" s="70"/>
      <c r="BY78" s="70"/>
      <c r="BZ78" s="71"/>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72"/>
      <c r="BM79" s="70"/>
      <c r="BN79" s="70"/>
      <c r="BO79" s="70"/>
      <c r="BP79" s="70"/>
      <c r="BQ79" s="70"/>
      <c r="BR79" s="70"/>
      <c r="BS79" s="70"/>
      <c r="BT79" s="70"/>
      <c r="BU79" s="70"/>
      <c r="BV79" s="70"/>
      <c r="BW79" s="70"/>
      <c r="BX79" s="70"/>
      <c r="BY79" s="70"/>
      <c r="BZ79" s="71"/>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72"/>
      <c r="BM80" s="70"/>
      <c r="BN80" s="70"/>
      <c r="BO80" s="70"/>
      <c r="BP80" s="70"/>
      <c r="BQ80" s="70"/>
      <c r="BR80" s="70"/>
      <c r="BS80" s="70"/>
      <c r="BT80" s="70"/>
      <c r="BU80" s="70"/>
      <c r="BV80" s="70"/>
      <c r="BW80" s="70"/>
      <c r="BX80" s="70"/>
      <c r="BY80" s="70"/>
      <c r="BZ80" s="7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72"/>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73"/>
      <c r="BM82" s="74"/>
      <c r="BN82" s="74"/>
      <c r="BO82" s="74"/>
      <c r="BP82" s="74"/>
      <c r="BQ82" s="74"/>
      <c r="BR82" s="74"/>
      <c r="BS82" s="74"/>
      <c r="BT82" s="74"/>
      <c r="BU82" s="74"/>
      <c r="BV82" s="74"/>
      <c r="BW82" s="74"/>
      <c r="BX82" s="74"/>
      <c r="BY82" s="74"/>
      <c r="BZ82" s="75"/>
    </row>
    <row r="83" spans="1:78" x14ac:dyDescent="0.15">
      <c r="C83" s="12"/>
    </row>
    <row r="84" spans="1:78" hidden="1" x14ac:dyDescent="0.15">
      <c r="B84" s="6" t="s">
        <v>42</v>
      </c>
      <c r="C84" s="6"/>
      <c r="D84" s="6"/>
      <c r="E84" s="6" t="s">
        <v>44</v>
      </c>
      <c r="F84" s="6" t="s">
        <v>46</v>
      </c>
      <c r="G84" s="6" t="s">
        <v>47</v>
      </c>
      <c r="H84" s="6" t="s">
        <v>40</v>
      </c>
      <c r="I84" s="6" t="s">
        <v>8</v>
      </c>
      <c r="J84" s="6" t="s">
        <v>27</v>
      </c>
      <c r="K84" s="6" t="s">
        <v>48</v>
      </c>
      <c r="L84" s="6" t="s">
        <v>50</v>
      </c>
      <c r="M84" s="6" t="s">
        <v>31</v>
      </c>
      <c r="N84" s="6" t="s">
        <v>52</v>
      </c>
      <c r="O84" s="6" t="s">
        <v>54</v>
      </c>
    </row>
    <row r="85" spans="1:78" hidden="1" x14ac:dyDescent="0.15">
      <c r="B85" s="6"/>
      <c r="C85" s="6"/>
      <c r="D85" s="6"/>
      <c r="E85" s="6" t="str">
        <f>データ!AH6</f>
        <v>【112.01】</v>
      </c>
      <c r="F85" s="6" t="str">
        <f>データ!AS6</f>
        <v>【1.08】</v>
      </c>
      <c r="G85" s="6" t="str">
        <f>データ!BD6</f>
        <v>【264.97】</v>
      </c>
      <c r="H85" s="6" t="str">
        <f>データ!BO6</f>
        <v>【266.61】</v>
      </c>
      <c r="I85" s="6" t="str">
        <f>データ!BZ6</f>
        <v>【103.24】</v>
      </c>
      <c r="J85" s="6" t="str">
        <f>データ!CK6</f>
        <v>【168.38】</v>
      </c>
      <c r="K85" s="6" t="str">
        <f>データ!CV6</f>
        <v>【60.00】</v>
      </c>
      <c r="L85" s="6" t="str">
        <f>データ!DG6</f>
        <v>【89.80】</v>
      </c>
      <c r="M85" s="6" t="str">
        <f>データ!DR6</f>
        <v>【49.59】</v>
      </c>
      <c r="N85" s="6" t="str">
        <f>データ!EC6</f>
        <v>【19.44】</v>
      </c>
      <c r="O85" s="6" t="str">
        <f>データ!EN6</f>
        <v>【0.68】</v>
      </c>
    </row>
  </sheetData>
  <sheetProtection algorithmName="SHA-512" hashValue="7jDiWQzh6iDddr8YfhdfusyM1uIKscJ9TbN2XGaeyjiJa7/Ieu0ykyGLfGudCdpDPoB+nEvIIcIZYMIEaOXOYg==" saltValue="c8HsU0uJIanM6vVHg66Hew=="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AL8:AS8"/>
    <mergeCell ref="AT8:BA8"/>
    <mergeCell ref="BB8:BI8"/>
    <mergeCell ref="B8:H8"/>
    <mergeCell ref="I8:O8"/>
    <mergeCell ref="P8:V8"/>
    <mergeCell ref="W8:AC8"/>
    <mergeCell ref="AD8:AJ8"/>
    <mergeCell ref="B6:AG6"/>
    <mergeCell ref="B7:H7"/>
    <mergeCell ref="I7:O7"/>
    <mergeCell ref="P7:V7"/>
    <mergeCell ref="W7:AC7"/>
    <mergeCell ref="AD7:AJ7"/>
  </mergeCells>
  <phoneticPr fontId="2"/>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45</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55</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18</v>
      </c>
      <c r="B3" s="31" t="s">
        <v>49</v>
      </c>
      <c r="C3" s="31" t="s">
        <v>57</v>
      </c>
      <c r="D3" s="31" t="s">
        <v>58</v>
      </c>
      <c r="E3" s="31" t="s">
        <v>2</v>
      </c>
      <c r="F3" s="31" t="s">
        <v>1</v>
      </c>
      <c r="G3" s="31" t="s">
        <v>23</v>
      </c>
      <c r="H3" s="88" t="s">
        <v>28</v>
      </c>
      <c r="I3" s="89"/>
      <c r="J3" s="89"/>
      <c r="K3" s="89"/>
      <c r="L3" s="89"/>
      <c r="M3" s="89"/>
      <c r="N3" s="89"/>
      <c r="O3" s="89"/>
      <c r="P3" s="89"/>
      <c r="Q3" s="89"/>
      <c r="R3" s="89"/>
      <c r="S3" s="89"/>
      <c r="T3" s="89"/>
      <c r="U3" s="89"/>
      <c r="V3" s="89"/>
      <c r="W3" s="90"/>
      <c r="X3" s="94" t="s">
        <v>53</v>
      </c>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t="s">
        <v>6</v>
      </c>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row>
    <row r="4" spans="1:144" x14ac:dyDescent="0.15">
      <c r="A4" s="29" t="s">
        <v>59</v>
      </c>
      <c r="B4" s="32"/>
      <c r="C4" s="32"/>
      <c r="D4" s="32"/>
      <c r="E4" s="32"/>
      <c r="F4" s="32"/>
      <c r="G4" s="32"/>
      <c r="H4" s="91"/>
      <c r="I4" s="92"/>
      <c r="J4" s="92"/>
      <c r="K4" s="92"/>
      <c r="L4" s="92"/>
      <c r="M4" s="92"/>
      <c r="N4" s="92"/>
      <c r="O4" s="92"/>
      <c r="P4" s="92"/>
      <c r="Q4" s="92"/>
      <c r="R4" s="92"/>
      <c r="S4" s="92"/>
      <c r="T4" s="92"/>
      <c r="U4" s="92"/>
      <c r="V4" s="92"/>
      <c r="W4" s="93"/>
      <c r="X4" s="95" t="s">
        <v>51</v>
      </c>
      <c r="Y4" s="95"/>
      <c r="Z4" s="95"/>
      <c r="AA4" s="95"/>
      <c r="AB4" s="95"/>
      <c r="AC4" s="95"/>
      <c r="AD4" s="95"/>
      <c r="AE4" s="95"/>
      <c r="AF4" s="95"/>
      <c r="AG4" s="95"/>
      <c r="AH4" s="95"/>
      <c r="AI4" s="95" t="s">
        <v>43</v>
      </c>
      <c r="AJ4" s="95"/>
      <c r="AK4" s="95"/>
      <c r="AL4" s="95"/>
      <c r="AM4" s="95"/>
      <c r="AN4" s="95"/>
      <c r="AO4" s="95"/>
      <c r="AP4" s="95"/>
      <c r="AQ4" s="95"/>
      <c r="AR4" s="95"/>
      <c r="AS4" s="95"/>
      <c r="AT4" s="95" t="s">
        <v>37</v>
      </c>
      <c r="AU4" s="95"/>
      <c r="AV4" s="95"/>
      <c r="AW4" s="95"/>
      <c r="AX4" s="95"/>
      <c r="AY4" s="95"/>
      <c r="AZ4" s="95"/>
      <c r="BA4" s="95"/>
      <c r="BB4" s="95"/>
      <c r="BC4" s="95"/>
      <c r="BD4" s="95"/>
      <c r="BE4" s="95" t="s">
        <v>61</v>
      </c>
      <c r="BF4" s="95"/>
      <c r="BG4" s="95"/>
      <c r="BH4" s="95"/>
      <c r="BI4" s="95"/>
      <c r="BJ4" s="95"/>
      <c r="BK4" s="95"/>
      <c r="BL4" s="95"/>
      <c r="BM4" s="95"/>
      <c r="BN4" s="95"/>
      <c r="BO4" s="95"/>
      <c r="BP4" s="95" t="s">
        <v>33</v>
      </c>
      <c r="BQ4" s="95"/>
      <c r="BR4" s="95"/>
      <c r="BS4" s="95"/>
      <c r="BT4" s="95"/>
      <c r="BU4" s="95"/>
      <c r="BV4" s="95"/>
      <c r="BW4" s="95"/>
      <c r="BX4" s="95"/>
      <c r="BY4" s="95"/>
      <c r="BZ4" s="95"/>
      <c r="CA4" s="95" t="s">
        <v>62</v>
      </c>
      <c r="CB4" s="95"/>
      <c r="CC4" s="95"/>
      <c r="CD4" s="95"/>
      <c r="CE4" s="95"/>
      <c r="CF4" s="95"/>
      <c r="CG4" s="95"/>
      <c r="CH4" s="95"/>
      <c r="CI4" s="95"/>
      <c r="CJ4" s="95"/>
      <c r="CK4" s="95"/>
      <c r="CL4" s="95" t="s">
        <v>64</v>
      </c>
      <c r="CM4" s="95"/>
      <c r="CN4" s="95"/>
      <c r="CO4" s="95"/>
      <c r="CP4" s="95"/>
      <c r="CQ4" s="95"/>
      <c r="CR4" s="95"/>
      <c r="CS4" s="95"/>
      <c r="CT4" s="95"/>
      <c r="CU4" s="95"/>
      <c r="CV4" s="95"/>
      <c r="CW4" s="95" t="s">
        <v>65</v>
      </c>
      <c r="CX4" s="95"/>
      <c r="CY4" s="95"/>
      <c r="CZ4" s="95"/>
      <c r="DA4" s="95"/>
      <c r="DB4" s="95"/>
      <c r="DC4" s="95"/>
      <c r="DD4" s="95"/>
      <c r="DE4" s="95"/>
      <c r="DF4" s="95"/>
      <c r="DG4" s="95"/>
      <c r="DH4" s="95" t="s">
        <v>66</v>
      </c>
      <c r="DI4" s="95"/>
      <c r="DJ4" s="95"/>
      <c r="DK4" s="95"/>
      <c r="DL4" s="95"/>
      <c r="DM4" s="95"/>
      <c r="DN4" s="95"/>
      <c r="DO4" s="95"/>
      <c r="DP4" s="95"/>
      <c r="DQ4" s="95"/>
      <c r="DR4" s="95"/>
      <c r="DS4" s="95" t="s">
        <v>60</v>
      </c>
      <c r="DT4" s="95"/>
      <c r="DU4" s="95"/>
      <c r="DV4" s="95"/>
      <c r="DW4" s="95"/>
      <c r="DX4" s="95"/>
      <c r="DY4" s="95"/>
      <c r="DZ4" s="95"/>
      <c r="EA4" s="95"/>
      <c r="EB4" s="95"/>
      <c r="EC4" s="95"/>
      <c r="ED4" s="95" t="s">
        <v>67</v>
      </c>
      <c r="EE4" s="95"/>
      <c r="EF4" s="95"/>
      <c r="EG4" s="95"/>
      <c r="EH4" s="95"/>
      <c r="EI4" s="95"/>
      <c r="EJ4" s="95"/>
      <c r="EK4" s="95"/>
      <c r="EL4" s="95"/>
      <c r="EM4" s="95"/>
      <c r="EN4" s="95"/>
    </row>
    <row r="5" spans="1:144" x14ac:dyDescent="0.15">
      <c r="A5" s="29" t="s">
        <v>26</v>
      </c>
      <c r="B5" s="33"/>
      <c r="C5" s="33"/>
      <c r="D5" s="33"/>
      <c r="E5" s="33"/>
      <c r="F5" s="33"/>
      <c r="G5" s="33"/>
      <c r="H5" s="39" t="s">
        <v>56</v>
      </c>
      <c r="I5" s="39" t="s">
        <v>68</v>
      </c>
      <c r="J5" s="39" t="s">
        <v>69</v>
      </c>
      <c r="K5" s="39" t="s">
        <v>70</v>
      </c>
      <c r="L5" s="39" t="s">
        <v>71</v>
      </c>
      <c r="M5" s="39" t="s">
        <v>3</v>
      </c>
      <c r="N5" s="39" t="s">
        <v>72</v>
      </c>
      <c r="O5" s="39" t="s">
        <v>73</v>
      </c>
      <c r="P5" s="39" t="s">
        <v>74</v>
      </c>
      <c r="Q5" s="39" t="s">
        <v>75</v>
      </c>
      <c r="R5" s="39" t="s">
        <v>76</v>
      </c>
      <c r="S5" s="39" t="s">
        <v>77</v>
      </c>
      <c r="T5" s="39" t="s">
        <v>63</v>
      </c>
      <c r="U5" s="39" t="s">
        <v>78</v>
      </c>
      <c r="V5" s="39" t="s">
        <v>79</v>
      </c>
      <c r="W5" s="39" t="s">
        <v>80</v>
      </c>
      <c r="X5" s="39" t="s">
        <v>81</v>
      </c>
      <c r="Y5" s="39" t="s">
        <v>82</v>
      </c>
      <c r="Z5" s="39" t="s">
        <v>83</v>
      </c>
      <c r="AA5" s="39" t="s">
        <v>84</v>
      </c>
      <c r="AB5" s="39" t="s">
        <v>85</v>
      </c>
      <c r="AC5" s="39" t="s">
        <v>87</v>
      </c>
      <c r="AD5" s="39" t="s">
        <v>88</v>
      </c>
      <c r="AE5" s="39" t="s">
        <v>89</v>
      </c>
      <c r="AF5" s="39" t="s">
        <v>90</v>
      </c>
      <c r="AG5" s="39" t="s">
        <v>91</v>
      </c>
      <c r="AH5" s="39" t="s">
        <v>42</v>
      </c>
      <c r="AI5" s="39" t="s">
        <v>81</v>
      </c>
      <c r="AJ5" s="39" t="s">
        <v>82</v>
      </c>
      <c r="AK5" s="39" t="s">
        <v>83</v>
      </c>
      <c r="AL5" s="39" t="s">
        <v>84</v>
      </c>
      <c r="AM5" s="39" t="s">
        <v>85</v>
      </c>
      <c r="AN5" s="39" t="s">
        <v>87</v>
      </c>
      <c r="AO5" s="39" t="s">
        <v>88</v>
      </c>
      <c r="AP5" s="39" t="s">
        <v>89</v>
      </c>
      <c r="AQ5" s="39" t="s">
        <v>90</v>
      </c>
      <c r="AR5" s="39" t="s">
        <v>91</v>
      </c>
      <c r="AS5" s="39" t="s">
        <v>86</v>
      </c>
      <c r="AT5" s="39" t="s">
        <v>81</v>
      </c>
      <c r="AU5" s="39" t="s">
        <v>82</v>
      </c>
      <c r="AV5" s="39" t="s">
        <v>83</v>
      </c>
      <c r="AW5" s="39" t="s">
        <v>84</v>
      </c>
      <c r="AX5" s="39" t="s">
        <v>85</v>
      </c>
      <c r="AY5" s="39" t="s">
        <v>87</v>
      </c>
      <c r="AZ5" s="39" t="s">
        <v>88</v>
      </c>
      <c r="BA5" s="39" t="s">
        <v>89</v>
      </c>
      <c r="BB5" s="39" t="s">
        <v>90</v>
      </c>
      <c r="BC5" s="39" t="s">
        <v>91</v>
      </c>
      <c r="BD5" s="39" t="s">
        <v>86</v>
      </c>
      <c r="BE5" s="39" t="s">
        <v>81</v>
      </c>
      <c r="BF5" s="39" t="s">
        <v>82</v>
      </c>
      <c r="BG5" s="39" t="s">
        <v>83</v>
      </c>
      <c r="BH5" s="39" t="s">
        <v>84</v>
      </c>
      <c r="BI5" s="39" t="s">
        <v>85</v>
      </c>
      <c r="BJ5" s="39" t="s">
        <v>87</v>
      </c>
      <c r="BK5" s="39" t="s">
        <v>88</v>
      </c>
      <c r="BL5" s="39" t="s">
        <v>89</v>
      </c>
      <c r="BM5" s="39" t="s">
        <v>90</v>
      </c>
      <c r="BN5" s="39" t="s">
        <v>91</v>
      </c>
      <c r="BO5" s="39" t="s">
        <v>86</v>
      </c>
      <c r="BP5" s="39" t="s">
        <v>81</v>
      </c>
      <c r="BQ5" s="39" t="s">
        <v>82</v>
      </c>
      <c r="BR5" s="39" t="s">
        <v>83</v>
      </c>
      <c r="BS5" s="39" t="s">
        <v>84</v>
      </c>
      <c r="BT5" s="39" t="s">
        <v>85</v>
      </c>
      <c r="BU5" s="39" t="s">
        <v>87</v>
      </c>
      <c r="BV5" s="39" t="s">
        <v>88</v>
      </c>
      <c r="BW5" s="39" t="s">
        <v>89</v>
      </c>
      <c r="BX5" s="39" t="s">
        <v>90</v>
      </c>
      <c r="BY5" s="39" t="s">
        <v>91</v>
      </c>
      <c r="BZ5" s="39" t="s">
        <v>86</v>
      </c>
      <c r="CA5" s="39" t="s">
        <v>81</v>
      </c>
      <c r="CB5" s="39" t="s">
        <v>82</v>
      </c>
      <c r="CC5" s="39" t="s">
        <v>83</v>
      </c>
      <c r="CD5" s="39" t="s">
        <v>84</v>
      </c>
      <c r="CE5" s="39" t="s">
        <v>85</v>
      </c>
      <c r="CF5" s="39" t="s">
        <v>87</v>
      </c>
      <c r="CG5" s="39" t="s">
        <v>88</v>
      </c>
      <c r="CH5" s="39" t="s">
        <v>89</v>
      </c>
      <c r="CI5" s="39" t="s">
        <v>90</v>
      </c>
      <c r="CJ5" s="39" t="s">
        <v>91</v>
      </c>
      <c r="CK5" s="39" t="s">
        <v>86</v>
      </c>
      <c r="CL5" s="39" t="s">
        <v>81</v>
      </c>
      <c r="CM5" s="39" t="s">
        <v>82</v>
      </c>
      <c r="CN5" s="39" t="s">
        <v>83</v>
      </c>
      <c r="CO5" s="39" t="s">
        <v>84</v>
      </c>
      <c r="CP5" s="39" t="s">
        <v>85</v>
      </c>
      <c r="CQ5" s="39" t="s">
        <v>87</v>
      </c>
      <c r="CR5" s="39" t="s">
        <v>88</v>
      </c>
      <c r="CS5" s="39" t="s">
        <v>89</v>
      </c>
      <c r="CT5" s="39" t="s">
        <v>90</v>
      </c>
      <c r="CU5" s="39" t="s">
        <v>91</v>
      </c>
      <c r="CV5" s="39" t="s">
        <v>86</v>
      </c>
      <c r="CW5" s="39" t="s">
        <v>81</v>
      </c>
      <c r="CX5" s="39" t="s">
        <v>82</v>
      </c>
      <c r="CY5" s="39" t="s">
        <v>83</v>
      </c>
      <c r="CZ5" s="39" t="s">
        <v>84</v>
      </c>
      <c r="DA5" s="39" t="s">
        <v>85</v>
      </c>
      <c r="DB5" s="39" t="s">
        <v>87</v>
      </c>
      <c r="DC5" s="39" t="s">
        <v>88</v>
      </c>
      <c r="DD5" s="39" t="s">
        <v>89</v>
      </c>
      <c r="DE5" s="39" t="s">
        <v>90</v>
      </c>
      <c r="DF5" s="39" t="s">
        <v>91</v>
      </c>
      <c r="DG5" s="39" t="s">
        <v>86</v>
      </c>
      <c r="DH5" s="39" t="s">
        <v>81</v>
      </c>
      <c r="DI5" s="39" t="s">
        <v>82</v>
      </c>
      <c r="DJ5" s="39" t="s">
        <v>83</v>
      </c>
      <c r="DK5" s="39" t="s">
        <v>84</v>
      </c>
      <c r="DL5" s="39" t="s">
        <v>85</v>
      </c>
      <c r="DM5" s="39" t="s">
        <v>87</v>
      </c>
      <c r="DN5" s="39" t="s">
        <v>88</v>
      </c>
      <c r="DO5" s="39" t="s">
        <v>89</v>
      </c>
      <c r="DP5" s="39" t="s">
        <v>90</v>
      </c>
      <c r="DQ5" s="39" t="s">
        <v>91</v>
      </c>
      <c r="DR5" s="39" t="s">
        <v>86</v>
      </c>
      <c r="DS5" s="39" t="s">
        <v>81</v>
      </c>
      <c r="DT5" s="39" t="s">
        <v>82</v>
      </c>
      <c r="DU5" s="39" t="s">
        <v>83</v>
      </c>
      <c r="DV5" s="39" t="s">
        <v>84</v>
      </c>
      <c r="DW5" s="39" t="s">
        <v>85</v>
      </c>
      <c r="DX5" s="39" t="s">
        <v>87</v>
      </c>
      <c r="DY5" s="39" t="s">
        <v>88</v>
      </c>
      <c r="DZ5" s="39" t="s">
        <v>89</v>
      </c>
      <c r="EA5" s="39" t="s">
        <v>90</v>
      </c>
      <c r="EB5" s="39" t="s">
        <v>91</v>
      </c>
      <c r="EC5" s="39" t="s">
        <v>86</v>
      </c>
      <c r="ED5" s="39" t="s">
        <v>81</v>
      </c>
      <c r="EE5" s="39" t="s">
        <v>82</v>
      </c>
      <c r="EF5" s="39" t="s">
        <v>83</v>
      </c>
      <c r="EG5" s="39" t="s">
        <v>84</v>
      </c>
      <c r="EH5" s="39" t="s">
        <v>85</v>
      </c>
      <c r="EI5" s="39" t="s">
        <v>87</v>
      </c>
      <c r="EJ5" s="39" t="s">
        <v>88</v>
      </c>
      <c r="EK5" s="39" t="s">
        <v>89</v>
      </c>
      <c r="EL5" s="39" t="s">
        <v>90</v>
      </c>
      <c r="EM5" s="39" t="s">
        <v>91</v>
      </c>
      <c r="EN5" s="39" t="s">
        <v>86</v>
      </c>
    </row>
    <row r="6" spans="1:144" s="28" customFormat="1" x14ac:dyDescent="0.15">
      <c r="A6" s="29" t="s">
        <v>92</v>
      </c>
      <c r="B6" s="34">
        <f t="shared" ref="B6:W6" si="1">B7</f>
        <v>2019</v>
      </c>
      <c r="C6" s="34">
        <f t="shared" si="1"/>
        <v>442127</v>
      </c>
      <c r="D6" s="34">
        <f t="shared" si="1"/>
        <v>46</v>
      </c>
      <c r="E6" s="34">
        <f t="shared" si="1"/>
        <v>1</v>
      </c>
      <c r="F6" s="34">
        <f t="shared" si="1"/>
        <v>0</v>
      </c>
      <c r="G6" s="34">
        <f t="shared" si="1"/>
        <v>1</v>
      </c>
      <c r="H6" s="34" t="str">
        <f t="shared" si="1"/>
        <v>大分県　豊後大野市</v>
      </c>
      <c r="I6" s="34" t="str">
        <f t="shared" si="1"/>
        <v>法適用</v>
      </c>
      <c r="J6" s="34" t="str">
        <f t="shared" si="1"/>
        <v>水道事業</v>
      </c>
      <c r="K6" s="34" t="str">
        <f t="shared" si="1"/>
        <v>末端給水事業</v>
      </c>
      <c r="L6" s="34" t="str">
        <f t="shared" si="1"/>
        <v>A6</v>
      </c>
      <c r="M6" s="34" t="str">
        <f t="shared" si="1"/>
        <v>非設置</v>
      </c>
      <c r="N6" s="40" t="str">
        <f t="shared" si="1"/>
        <v>-</v>
      </c>
      <c r="O6" s="40">
        <f t="shared" si="1"/>
        <v>36.049999999999997</v>
      </c>
      <c r="P6" s="40">
        <f t="shared" si="1"/>
        <v>67.069999999999993</v>
      </c>
      <c r="Q6" s="40">
        <f t="shared" si="1"/>
        <v>3200</v>
      </c>
      <c r="R6" s="40">
        <f t="shared" si="1"/>
        <v>35377</v>
      </c>
      <c r="S6" s="40">
        <f t="shared" si="1"/>
        <v>603.14</v>
      </c>
      <c r="T6" s="40">
        <f t="shared" si="1"/>
        <v>58.65</v>
      </c>
      <c r="U6" s="40">
        <f t="shared" si="1"/>
        <v>23536</v>
      </c>
      <c r="V6" s="40">
        <f t="shared" si="1"/>
        <v>99.2</v>
      </c>
      <c r="W6" s="40">
        <f t="shared" si="1"/>
        <v>237.26</v>
      </c>
      <c r="X6" s="42">
        <f t="shared" ref="X6:AG6" si="2">IF(X7="",NA(),X7)</f>
        <v>101.69</v>
      </c>
      <c r="Y6" s="42">
        <f t="shared" si="2"/>
        <v>104.7</v>
      </c>
      <c r="Z6" s="42">
        <f t="shared" si="2"/>
        <v>100.45</v>
      </c>
      <c r="AA6" s="42">
        <f t="shared" si="2"/>
        <v>86.01</v>
      </c>
      <c r="AB6" s="42">
        <f t="shared" si="2"/>
        <v>90.07</v>
      </c>
      <c r="AC6" s="42">
        <f t="shared" si="2"/>
        <v>111.06</v>
      </c>
      <c r="AD6" s="42">
        <f t="shared" si="2"/>
        <v>111.34</v>
      </c>
      <c r="AE6" s="42">
        <f t="shared" si="2"/>
        <v>110.02</v>
      </c>
      <c r="AF6" s="42">
        <f t="shared" si="2"/>
        <v>108.76</v>
      </c>
      <c r="AG6" s="42">
        <f t="shared" si="2"/>
        <v>108.61</v>
      </c>
      <c r="AH6" s="40" t="str">
        <f>IF(AH7="","",IF(AH7="-","【-】","【"&amp;SUBSTITUTE(TEXT(AH7,"#,##0.00"),"-","△")&amp;"】"))</f>
        <v>【112.01】</v>
      </c>
      <c r="AI6" s="40">
        <f t="shared" ref="AI6:AR6" si="3">IF(AI7="",NA(),AI7)</f>
        <v>0</v>
      </c>
      <c r="AJ6" s="40">
        <f t="shared" si="3"/>
        <v>0</v>
      </c>
      <c r="AK6" s="40">
        <f t="shared" si="3"/>
        <v>0</v>
      </c>
      <c r="AL6" s="42">
        <f t="shared" si="3"/>
        <v>18.420000000000002</v>
      </c>
      <c r="AM6" s="42">
        <f t="shared" si="3"/>
        <v>25</v>
      </c>
      <c r="AN6" s="42">
        <f t="shared" si="3"/>
        <v>9.35</v>
      </c>
      <c r="AO6" s="42">
        <f t="shared" si="3"/>
        <v>10.130000000000001</v>
      </c>
      <c r="AP6" s="42">
        <f t="shared" si="3"/>
        <v>7.31</v>
      </c>
      <c r="AQ6" s="42">
        <f t="shared" si="3"/>
        <v>7.48</v>
      </c>
      <c r="AR6" s="42">
        <f t="shared" si="3"/>
        <v>3.59</v>
      </c>
      <c r="AS6" s="40" t="str">
        <f>IF(AS7="","",IF(AS7="-","【-】","【"&amp;SUBSTITUTE(TEXT(AS7,"#,##0.00"),"-","△")&amp;"】"))</f>
        <v>【1.08】</v>
      </c>
      <c r="AT6" s="42">
        <f t="shared" ref="AT6:BC6" si="4">IF(AT7="",NA(),AT7)</f>
        <v>952.15</v>
      </c>
      <c r="AU6" s="42">
        <f t="shared" si="4"/>
        <v>987.69</v>
      </c>
      <c r="AV6" s="42">
        <f t="shared" si="4"/>
        <v>961.65</v>
      </c>
      <c r="AW6" s="42">
        <f t="shared" si="4"/>
        <v>457.58</v>
      </c>
      <c r="AX6" s="42">
        <f t="shared" si="4"/>
        <v>282.93</v>
      </c>
      <c r="AY6" s="42">
        <f t="shared" si="4"/>
        <v>398.29</v>
      </c>
      <c r="AZ6" s="42">
        <f t="shared" si="4"/>
        <v>388.67</v>
      </c>
      <c r="BA6" s="42">
        <f t="shared" si="4"/>
        <v>355.27</v>
      </c>
      <c r="BB6" s="42">
        <f t="shared" si="4"/>
        <v>359.7</v>
      </c>
      <c r="BC6" s="42">
        <f t="shared" si="4"/>
        <v>379.08</v>
      </c>
      <c r="BD6" s="40" t="str">
        <f>IF(BD7="","",IF(BD7="-","【-】","【"&amp;SUBSTITUTE(TEXT(BD7,"#,##0.00"),"-","△")&amp;"】"))</f>
        <v>【264.97】</v>
      </c>
      <c r="BE6" s="42">
        <f t="shared" ref="BE6:BN6" si="5">IF(BE7="",NA(),BE7)</f>
        <v>1131.51</v>
      </c>
      <c r="BF6" s="42">
        <f t="shared" si="5"/>
        <v>1086.3599999999999</v>
      </c>
      <c r="BG6" s="42">
        <f t="shared" si="5"/>
        <v>1055.1600000000001</v>
      </c>
      <c r="BH6" s="42">
        <f t="shared" si="5"/>
        <v>1114.25</v>
      </c>
      <c r="BI6" s="42">
        <f t="shared" si="5"/>
        <v>854.25</v>
      </c>
      <c r="BJ6" s="42">
        <f t="shared" si="5"/>
        <v>431</v>
      </c>
      <c r="BK6" s="42">
        <f t="shared" si="5"/>
        <v>422.5</v>
      </c>
      <c r="BL6" s="42">
        <f t="shared" si="5"/>
        <v>458.27</v>
      </c>
      <c r="BM6" s="42">
        <f t="shared" si="5"/>
        <v>447.01</v>
      </c>
      <c r="BN6" s="42">
        <f t="shared" si="5"/>
        <v>398.98</v>
      </c>
      <c r="BO6" s="40" t="str">
        <f>IF(BO7="","",IF(BO7="-","【-】","【"&amp;SUBSTITUTE(TEXT(BO7,"#,##0.00"),"-","△")&amp;"】"))</f>
        <v>【266.61】</v>
      </c>
      <c r="BP6" s="42">
        <f t="shared" ref="BP6:BY6" si="6">IF(BP7="",NA(),BP7)</f>
        <v>98.02</v>
      </c>
      <c r="BQ6" s="42">
        <f t="shared" si="6"/>
        <v>101.62</v>
      </c>
      <c r="BR6" s="42">
        <f t="shared" si="6"/>
        <v>96.35</v>
      </c>
      <c r="BS6" s="42">
        <f t="shared" si="6"/>
        <v>80.680000000000007</v>
      </c>
      <c r="BT6" s="42">
        <f t="shared" si="6"/>
        <v>80.64</v>
      </c>
      <c r="BU6" s="42">
        <f t="shared" si="6"/>
        <v>100.82</v>
      </c>
      <c r="BV6" s="42">
        <f t="shared" si="6"/>
        <v>101.64</v>
      </c>
      <c r="BW6" s="42">
        <f t="shared" si="6"/>
        <v>96.77</v>
      </c>
      <c r="BX6" s="42">
        <f t="shared" si="6"/>
        <v>95.81</v>
      </c>
      <c r="BY6" s="42">
        <f t="shared" si="6"/>
        <v>98.64</v>
      </c>
      <c r="BZ6" s="40" t="str">
        <f>IF(BZ7="","",IF(BZ7="-","【-】","【"&amp;SUBSTITUTE(TEXT(BZ7,"#,##0.00"),"-","△")&amp;"】"))</f>
        <v>【103.24】</v>
      </c>
      <c r="CA6" s="42">
        <f t="shared" ref="CA6:CJ6" si="7">IF(CA7="",NA(),CA7)</f>
        <v>157.24</v>
      </c>
      <c r="CB6" s="42">
        <f t="shared" si="7"/>
        <v>153.16999999999999</v>
      </c>
      <c r="CC6" s="42">
        <f t="shared" si="7"/>
        <v>160.08000000000001</v>
      </c>
      <c r="CD6" s="42">
        <f t="shared" si="7"/>
        <v>192.02</v>
      </c>
      <c r="CE6" s="42">
        <f t="shared" si="7"/>
        <v>194.33</v>
      </c>
      <c r="CF6" s="42">
        <f t="shared" si="7"/>
        <v>179.55</v>
      </c>
      <c r="CG6" s="42">
        <f t="shared" si="7"/>
        <v>179.16</v>
      </c>
      <c r="CH6" s="42">
        <f t="shared" si="7"/>
        <v>187.18</v>
      </c>
      <c r="CI6" s="42">
        <f t="shared" si="7"/>
        <v>189.58</v>
      </c>
      <c r="CJ6" s="42">
        <f t="shared" si="7"/>
        <v>178.92</v>
      </c>
      <c r="CK6" s="40" t="str">
        <f>IF(CK7="","",IF(CK7="-","【-】","【"&amp;SUBSTITUTE(TEXT(CK7,"#,##0.00"),"-","△")&amp;"】"))</f>
        <v>【168.38】</v>
      </c>
      <c r="CL6" s="42">
        <f t="shared" ref="CL6:CU6" si="8">IF(CL7="",NA(),CL7)</f>
        <v>71.39</v>
      </c>
      <c r="CM6" s="42">
        <f t="shared" si="8"/>
        <v>73.650000000000006</v>
      </c>
      <c r="CN6" s="42">
        <f t="shared" si="8"/>
        <v>77.959999999999994</v>
      </c>
      <c r="CO6" s="42">
        <f t="shared" si="8"/>
        <v>71.89</v>
      </c>
      <c r="CP6" s="42">
        <f t="shared" si="8"/>
        <v>60.8</v>
      </c>
      <c r="CQ6" s="42">
        <f t="shared" si="8"/>
        <v>53.52</v>
      </c>
      <c r="CR6" s="42">
        <f t="shared" si="8"/>
        <v>54.24</v>
      </c>
      <c r="CS6" s="42">
        <f t="shared" si="8"/>
        <v>55.88</v>
      </c>
      <c r="CT6" s="42">
        <f t="shared" si="8"/>
        <v>55.22</v>
      </c>
      <c r="CU6" s="42">
        <f t="shared" si="8"/>
        <v>55.14</v>
      </c>
      <c r="CV6" s="40" t="str">
        <f>IF(CV7="","",IF(CV7="-","【-】","【"&amp;SUBSTITUTE(TEXT(CV7,"#,##0.00"),"-","△")&amp;"】"))</f>
        <v>【60.00】</v>
      </c>
      <c r="CW6" s="42">
        <f t="shared" ref="CW6:DF6" si="9">IF(CW7="",NA(),CW7)</f>
        <v>85.17</v>
      </c>
      <c r="CX6" s="42">
        <f t="shared" si="9"/>
        <v>84.03</v>
      </c>
      <c r="CY6" s="42">
        <f t="shared" si="9"/>
        <v>81.09</v>
      </c>
      <c r="CZ6" s="42">
        <f t="shared" si="9"/>
        <v>81.94</v>
      </c>
      <c r="DA6" s="42">
        <f t="shared" si="9"/>
        <v>66.739999999999995</v>
      </c>
      <c r="DB6" s="42">
        <f t="shared" si="9"/>
        <v>81.459999999999994</v>
      </c>
      <c r="DC6" s="42">
        <f t="shared" si="9"/>
        <v>81.680000000000007</v>
      </c>
      <c r="DD6" s="42">
        <f t="shared" si="9"/>
        <v>80.989999999999995</v>
      </c>
      <c r="DE6" s="42">
        <f t="shared" si="9"/>
        <v>80.930000000000007</v>
      </c>
      <c r="DF6" s="42">
        <f t="shared" si="9"/>
        <v>81.39</v>
      </c>
      <c r="DG6" s="40" t="str">
        <f>IF(DG7="","",IF(DG7="-","【-】","【"&amp;SUBSTITUTE(TEXT(DG7,"#,##0.00"),"-","△")&amp;"】"))</f>
        <v>【89.80】</v>
      </c>
      <c r="DH6" s="42">
        <f t="shared" ref="DH6:DQ6" si="10">IF(DH7="",NA(),DH7)</f>
        <v>31.86</v>
      </c>
      <c r="DI6" s="42">
        <f t="shared" si="10"/>
        <v>33.58</v>
      </c>
      <c r="DJ6" s="42">
        <f t="shared" si="10"/>
        <v>35.33</v>
      </c>
      <c r="DK6" s="42">
        <f t="shared" si="10"/>
        <v>33.979999999999997</v>
      </c>
      <c r="DL6" s="42">
        <f t="shared" si="10"/>
        <v>32.96</v>
      </c>
      <c r="DM6" s="42">
        <f t="shared" si="10"/>
        <v>47.7</v>
      </c>
      <c r="DN6" s="42">
        <f t="shared" si="10"/>
        <v>48.14</v>
      </c>
      <c r="DO6" s="42">
        <f t="shared" si="10"/>
        <v>46.61</v>
      </c>
      <c r="DP6" s="42">
        <f t="shared" si="10"/>
        <v>47.97</v>
      </c>
      <c r="DQ6" s="42">
        <f t="shared" si="10"/>
        <v>49.92</v>
      </c>
      <c r="DR6" s="40" t="str">
        <f>IF(DR7="","",IF(DR7="-","【-】","【"&amp;SUBSTITUTE(TEXT(DR7,"#,##0.00"),"-","△")&amp;"】"))</f>
        <v>【49.59】</v>
      </c>
      <c r="DS6" s="40">
        <f t="shared" ref="DS6:EB6" si="11">IF(DS7="",NA(),DS7)</f>
        <v>0</v>
      </c>
      <c r="DT6" s="42">
        <f t="shared" si="11"/>
        <v>3.34</v>
      </c>
      <c r="DU6" s="42">
        <f t="shared" si="11"/>
        <v>3.29</v>
      </c>
      <c r="DV6" s="42">
        <f t="shared" si="11"/>
        <v>10.48</v>
      </c>
      <c r="DW6" s="42">
        <f t="shared" si="11"/>
        <v>16.059999999999999</v>
      </c>
      <c r="DX6" s="42">
        <f t="shared" si="11"/>
        <v>7.26</v>
      </c>
      <c r="DY6" s="42">
        <f t="shared" si="11"/>
        <v>11.13</v>
      </c>
      <c r="DZ6" s="42">
        <f t="shared" si="11"/>
        <v>10.84</v>
      </c>
      <c r="EA6" s="42">
        <f t="shared" si="11"/>
        <v>15.33</v>
      </c>
      <c r="EB6" s="42">
        <f t="shared" si="11"/>
        <v>16.88</v>
      </c>
      <c r="EC6" s="40" t="str">
        <f>IF(EC7="","",IF(EC7="-","【-】","【"&amp;SUBSTITUTE(TEXT(EC7,"#,##0.00"),"-","△")&amp;"】"))</f>
        <v>【19.44】</v>
      </c>
      <c r="ED6" s="40">
        <f t="shared" ref="ED6:EM6" si="12">IF(ED7="",NA(),ED7)</f>
        <v>0</v>
      </c>
      <c r="EE6" s="42">
        <f t="shared" si="12"/>
        <v>0.1</v>
      </c>
      <c r="EF6" s="42">
        <f t="shared" si="12"/>
        <v>0.11</v>
      </c>
      <c r="EG6" s="42">
        <f t="shared" si="12"/>
        <v>0.1</v>
      </c>
      <c r="EH6" s="42">
        <f t="shared" si="12"/>
        <v>0.06</v>
      </c>
      <c r="EI6" s="42">
        <f t="shared" si="12"/>
        <v>1.65</v>
      </c>
      <c r="EJ6" s="42">
        <f t="shared" si="12"/>
        <v>0.47</v>
      </c>
      <c r="EK6" s="42">
        <f t="shared" si="12"/>
        <v>0.39</v>
      </c>
      <c r="EL6" s="42">
        <f t="shared" si="12"/>
        <v>0.43</v>
      </c>
      <c r="EM6" s="42">
        <f t="shared" si="12"/>
        <v>0.52</v>
      </c>
      <c r="EN6" s="40" t="str">
        <f>IF(EN7="","",IF(EN7="-","【-】","【"&amp;SUBSTITUTE(TEXT(EN7,"#,##0.00"),"-","△")&amp;"】"))</f>
        <v>【0.68】</v>
      </c>
    </row>
    <row r="7" spans="1:144" s="28" customFormat="1" x14ac:dyDescent="0.15">
      <c r="A7" s="29"/>
      <c r="B7" s="35">
        <v>2019</v>
      </c>
      <c r="C7" s="35">
        <v>442127</v>
      </c>
      <c r="D7" s="35">
        <v>46</v>
      </c>
      <c r="E7" s="35">
        <v>1</v>
      </c>
      <c r="F7" s="35">
        <v>0</v>
      </c>
      <c r="G7" s="35">
        <v>1</v>
      </c>
      <c r="H7" s="35" t="s">
        <v>93</v>
      </c>
      <c r="I7" s="35" t="s">
        <v>94</v>
      </c>
      <c r="J7" s="35" t="s">
        <v>95</v>
      </c>
      <c r="K7" s="35" t="s">
        <v>96</v>
      </c>
      <c r="L7" s="35" t="s">
        <v>97</v>
      </c>
      <c r="M7" s="35" t="s">
        <v>13</v>
      </c>
      <c r="N7" s="41" t="s">
        <v>98</v>
      </c>
      <c r="O7" s="41">
        <v>36.049999999999997</v>
      </c>
      <c r="P7" s="41">
        <v>67.069999999999993</v>
      </c>
      <c r="Q7" s="41">
        <v>3200</v>
      </c>
      <c r="R7" s="41">
        <v>35377</v>
      </c>
      <c r="S7" s="41">
        <v>603.14</v>
      </c>
      <c r="T7" s="41">
        <v>58.65</v>
      </c>
      <c r="U7" s="41">
        <v>23536</v>
      </c>
      <c r="V7" s="41">
        <v>99.2</v>
      </c>
      <c r="W7" s="41">
        <v>237.26</v>
      </c>
      <c r="X7" s="41">
        <v>101.69</v>
      </c>
      <c r="Y7" s="41">
        <v>104.7</v>
      </c>
      <c r="Z7" s="41">
        <v>100.45</v>
      </c>
      <c r="AA7" s="41">
        <v>86.01</v>
      </c>
      <c r="AB7" s="41">
        <v>90.07</v>
      </c>
      <c r="AC7" s="41">
        <v>111.06</v>
      </c>
      <c r="AD7" s="41">
        <v>111.34</v>
      </c>
      <c r="AE7" s="41">
        <v>110.02</v>
      </c>
      <c r="AF7" s="41">
        <v>108.76</v>
      </c>
      <c r="AG7" s="41">
        <v>108.61</v>
      </c>
      <c r="AH7" s="41">
        <v>112.01</v>
      </c>
      <c r="AI7" s="41">
        <v>0</v>
      </c>
      <c r="AJ7" s="41">
        <v>0</v>
      </c>
      <c r="AK7" s="41">
        <v>0</v>
      </c>
      <c r="AL7" s="41">
        <v>18.420000000000002</v>
      </c>
      <c r="AM7" s="41">
        <v>25</v>
      </c>
      <c r="AN7" s="41">
        <v>9.35</v>
      </c>
      <c r="AO7" s="41">
        <v>10.130000000000001</v>
      </c>
      <c r="AP7" s="41">
        <v>7.31</v>
      </c>
      <c r="AQ7" s="41">
        <v>7.48</v>
      </c>
      <c r="AR7" s="41">
        <v>3.59</v>
      </c>
      <c r="AS7" s="41">
        <v>1.08</v>
      </c>
      <c r="AT7" s="41">
        <v>952.15</v>
      </c>
      <c r="AU7" s="41">
        <v>987.69</v>
      </c>
      <c r="AV7" s="41">
        <v>961.65</v>
      </c>
      <c r="AW7" s="41">
        <v>457.58</v>
      </c>
      <c r="AX7" s="41">
        <v>282.93</v>
      </c>
      <c r="AY7" s="41">
        <v>398.29</v>
      </c>
      <c r="AZ7" s="41">
        <v>388.67</v>
      </c>
      <c r="BA7" s="41">
        <v>355.27</v>
      </c>
      <c r="BB7" s="41">
        <v>359.7</v>
      </c>
      <c r="BC7" s="41">
        <v>379.08</v>
      </c>
      <c r="BD7" s="41">
        <v>264.97000000000003</v>
      </c>
      <c r="BE7" s="41">
        <v>1131.51</v>
      </c>
      <c r="BF7" s="41">
        <v>1086.3599999999999</v>
      </c>
      <c r="BG7" s="41">
        <v>1055.1600000000001</v>
      </c>
      <c r="BH7" s="41">
        <v>1114.25</v>
      </c>
      <c r="BI7" s="41">
        <v>854.25</v>
      </c>
      <c r="BJ7" s="41">
        <v>431</v>
      </c>
      <c r="BK7" s="41">
        <v>422.5</v>
      </c>
      <c r="BL7" s="41">
        <v>458.27</v>
      </c>
      <c r="BM7" s="41">
        <v>447.01</v>
      </c>
      <c r="BN7" s="41">
        <v>398.98</v>
      </c>
      <c r="BO7" s="41">
        <v>266.61</v>
      </c>
      <c r="BP7" s="41">
        <v>98.02</v>
      </c>
      <c r="BQ7" s="41">
        <v>101.62</v>
      </c>
      <c r="BR7" s="41">
        <v>96.35</v>
      </c>
      <c r="BS7" s="41">
        <v>80.680000000000007</v>
      </c>
      <c r="BT7" s="41">
        <v>80.64</v>
      </c>
      <c r="BU7" s="41">
        <v>100.82</v>
      </c>
      <c r="BV7" s="41">
        <v>101.64</v>
      </c>
      <c r="BW7" s="41">
        <v>96.77</v>
      </c>
      <c r="BX7" s="41">
        <v>95.81</v>
      </c>
      <c r="BY7" s="41">
        <v>98.64</v>
      </c>
      <c r="BZ7" s="41">
        <v>103.24</v>
      </c>
      <c r="CA7" s="41">
        <v>157.24</v>
      </c>
      <c r="CB7" s="41">
        <v>153.16999999999999</v>
      </c>
      <c r="CC7" s="41">
        <v>160.08000000000001</v>
      </c>
      <c r="CD7" s="41">
        <v>192.02</v>
      </c>
      <c r="CE7" s="41">
        <v>194.33</v>
      </c>
      <c r="CF7" s="41">
        <v>179.55</v>
      </c>
      <c r="CG7" s="41">
        <v>179.16</v>
      </c>
      <c r="CH7" s="41">
        <v>187.18</v>
      </c>
      <c r="CI7" s="41">
        <v>189.58</v>
      </c>
      <c r="CJ7" s="41">
        <v>178.92</v>
      </c>
      <c r="CK7" s="41">
        <v>168.38</v>
      </c>
      <c r="CL7" s="41">
        <v>71.39</v>
      </c>
      <c r="CM7" s="41">
        <v>73.650000000000006</v>
      </c>
      <c r="CN7" s="41">
        <v>77.959999999999994</v>
      </c>
      <c r="CO7" s="41">
        <v>71.89</v>
      </c>
      <c r="CP7" s="41">
        <v>60.8</v>
      </c>
      <c r="CQ7" s="41">
        <v>53.52</v>
      </c>
      <c r="CR7" s="41">
        <v>54.24</v>
      </c>
      <c r="CS7" s="41">
        <v>55.88</v>
      </c>
      <c r="CT7" s="41">
        <v>55.22</v>
      </c>
      <c r="CU7" s="41">
        <v>55.14</v>
      </c>
      <c r="CV7" s="41">
        <v>60</v>
      </c>
      <c r="CW7" s="41">
        <v>85.17</v>
      </c>
      <c r="CX7" s="41">
        <v>84.03</v>
      </c>
      <c r="CY7" s="41">
        <v>81.09</v>
      </c>
      <c r="CZ7" s="41">
        <v>81.94</v>
      </c>
      <c r="DA7" s="41">
        <v>66.739999999999995</v>
      </c>
      <c r="DB7" s="41">
        <v>81.459999999999994</v>
      </c>
      <c r="DC7" s="41">
        <v>81.680000000000007</v>
      </c>
      <c r="DD7" s="41">
        <v>80.989999999999995</v>
      </c>
      <c r="DE7" s="41">
        <v>80.930000000000007</v>
      </c>
      <c r="DF7" s="41">
        <v>81.39</v>
      </c>
      <c r="DG7" s="41">
        <v>89.8</v>
      </c>
      <c r="DH7" s="41">
        <v>31.86</v>
      </c>
      <c r="DI7" s="41">
        <v>33.58</v>
      </c>
      <c r="DJ7" s="41">
        <v>35.33</v>
      </c>
      <c r="DK7" s="41">
        <v>33.979999999999997</v>
      </c>
      <c r="DL7" s="41">
        <v>32.96</v>
      </c>
      <c r="DM7" s="41">
        <v>47.7</v>
      </c>
      <c r="DN7" s="41">
        <v>48.14</v>
      </c>
      <c r="DO7" s="41">
        <v>46.61</v>
      </c>
      <c r="DP7" s="41">
        <v>47.97</v>
      </c>
      <c r="DQ7" s="41">
        <v>49.92</v>
      </c>
      <c r="DR7" s="41">
        <v>49.59</v>
      </c>
      <c r="DS7" s="41">
        <v>0</v>
      </c>
      <c r="DT7" s="41">
        <v>3.34</v>
      </c>
      <c r="DU7" s="41">
        <v>3.29</v>
      </c>
      <c r="DV7" s="41">
        <v>10.48</v>
      </c>
      <c r="DW7" s="41">
        <v>16.059999999999999</v>
      </c>
      <c r="DX7" s="41">
        <v>7.26</v>
      </c>
      <c r="DY7" s="41">
        <v>11.13</v>
      </c>
      <c r="DZ7" s="41">
        <v>10.84</v>
      </c>
      <c r="EA7" s="41">
        <v>15.33</v>
      </c>
      <c r="EB7" s="41">
        <v>16.88</v>
      </c>
      <c r="EC7" s="41">
        <v>19.440000000000001</v>
      </c>
      <c r="ED7" s="41">
        <v>0</v>
      </c>
      <c r="EE7" s="41">
        <v>0.1</v>
      </c>
      <c r="EF7" s="41">
        <v>0.11</v>
      </c>
      <c r="EG7" s="41">
        <v>0.1</v>
      </c>
      <c r="EH7" s="41">
        <v>0.06</v>
      </c>
      <c r="EI7" s="41">
        <v>1.65</v>
      </c>
      <c r="EJ7" s="41">
        <v>0.47</v>
      </c>
      <c r="EK7" s="41">
        <v>0.39</v>
      </c>
      <c r="EL7" s="41">
        <v>0.43</v>
      </c>
      <c r="EM7" s="41">
        <v>0.52</v>
      </c>
      <c r="EN7" s="41">
        <v>0.68</v>
      </c>
    </row>
    <row r="8" spans="1:144" x14ac:dyDescent="0.15">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15">
      <c r="A9" s="30"/>
      <c r="B9" s="30" t="s">
        <v>99</v>
      </c>
      <c r="C9" s="30" t="s">
        <v>100</v>
      </c>
      <c r="D9" s="30" t="s">
        <v>101</v>
      </c>
      <c r="E9" s="30" t="s">
        <v>102</v>
      </c>
      <c r="F9" s="30" t="s">
        <v>103</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49</v>
      </c>
      <c r="B10" s="36">
        <f>DATEVALUE($B7+12-B11&amp;"/1/"&amp;B12)</f>
        <v>46388</v>
      </c>
      <c r="C10" s="36">
        <f>DATEVALUE($B7+12-C11&amp;"/1/"&amp;C12)</f>
        <v>46753</v>
      </c>
      <c r="D10" s="36">
        <f>DATEVALUE($B7+12-D11&amp;"/1/"&amp;D12)</f>
        <v>47119</v>
      </c>
      <c r="E10" s="36">
        <f>DATEVALUE($B7+12-E11&amp;"/1/"&amp;E12)</f>
        <v>47484</v>
      </c>
      <c r="F10" s="38">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oitapref</cp:lastModifiedBy>
  <cp:lastPrinted>2021-02-18T10:28:27Z</cp:lastPrinted>
  <dcterms:created xsi:type="dcterms:W3CDTF">2020-12-04T02:16:23Z</dcterms:created>
  <dcterms:modified xsi:type="dcterms:W3CDTF">2022-06-29T01:05:13Z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2021-02-18T01:30:00Z</vt:filetime>
  </property>
</Properties>
</file>