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3由布市\"/>
    </mc:Choice>
  </mc:AlternateContent>
  <workbookProtection workbookAlgorithmName="SHA-512" workbookHashValue="T93CWWWZmMtGpJhEmegSmS37P1eBaOtsBS6btkGINGJUhay9E+ebodl73xPjGEJj90cfr7YzwZcFasBJ7w1cwQ==" workbookSaltValue="bhhoqp8ZDT5yEaEuO/zsgw=="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<sst xmlns="http://schemas.openxmlformats.org/spreadsheetml/2006/main" count="228" uniqueCount="113">
  <si>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</si>
  <si>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</si>
  <si>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</si>
  <si>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</si>
  <si>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</si>
  <si>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</si>
  <si>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</si>
  <si>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</si>
  <si>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</si>
  <si>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</si>
  <si>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</si>
  <si>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</si>
  <si>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</si>
  <si>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</si>
  <si>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</si>
  <si>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</si>
  <si>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</si>
  <si>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</si>
  <si>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</si>
  <si>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</si>
  <si>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</si>
  <si>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</si>
  <si>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</si>
  <si>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</si>
  <si>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</si>
  <si>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</si>
  <si>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</si>
  <si>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</si>
  <si>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</si>
  <si>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</si>
  <si>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</si>
  <si>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</si>
  <si>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</si>
  <si>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</si>
  <si>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</si>
  <si>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</si>
  <si>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</si>
  <si>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</si>
  <si>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</si>
  <si>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</si>
  <si>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</si>
  <si>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</si>
  <si>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</si>
  <si>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</si>
  <si>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</si>
  <si>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</si>
  <si>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</si>
  <si>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</si>
  <si>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</si>
  <si>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</si>
  <si>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</si>
  <si>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</si>
  <si>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</si>
  <si>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</si>
  <si>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</si>
  <si>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</si>
  <si>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</si>
  <si>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</si>
  <si>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</si>
  <si>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</si>
  <si>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</si>
  <si>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</si>
  <si>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</si>
  <si>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</si>
  <si>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</si>
  <si>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</si>
  <si>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</si>
  <si>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</si>
  <si>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</si>
  <si>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</si>
  <si>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</si>
  <si>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</si>
  <si>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</si>
  <si>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</si>
  <si>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</si>
  <si>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</si>
  <si>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</si>
  <si>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</si>
  <si>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</si>
  <si>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</si>
  <si>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</si>
  <si>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</si>
  <si>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</si>
  <si>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</si>
  <si>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</si>
  <si>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</si>
  <si>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</si>
  <si>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</si>
  <si>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</si>
  <si>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</si>
  <si>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</si>
  <si>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</si>
  <si>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</si>
  <si>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</si>
  <si>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</si>
  <si>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</si>
  <si>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</si>
  <si>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</si>
  <si>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</si>
  <si>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</si>
  <si>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</si>
  <si>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</si>
  <si>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</si>
  <si>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</si>
  <si>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</si>
  <si>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</si>
  <si>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</si>
  <si>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</si>
  <si>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</si>
  <si>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</si>
  <si>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これまで由布市水道事業では、安心、安全な水を安定して供給できるよう、施設の適切な維持管理、計画的な老朽管の更新・改良工事等に取り組んできました。しかし、今後10年間で必要な施設整備額は、維持管理による延命化を図ったとしても、約48億円となる見通しです。
　また、経営状況は、経費抑制により少しずつ改善されていますが、収益性は低く、料金回収率は100％を下回っており、必要な費用を給水収益で賄えていない状況が続いています。収益性を大きく改善するためにも、早急に適切な料金改定を行う必要があります。
　今後も安心、安全な水を安定して供給していくためにも、平成30年度策定の「由布市水道ビジョン・経営戦略」に基づき、収益性の改善や経費の節減により経営の健全化に向けて取り組みを強化していきます。
　</t>
    <phoneticPr fontId="4"/>
  </si>
  <si>
    <t>①『有形固定資産減価償却率』…有形固定資産のうち償却対象資産の減価償却がどの程度進んでいるかを表す指標。類似団体と比較して施設の老朽化が進んでおり、水道ビジョン・経営戦略策定時に試算した更新需要予測を踏まえて、早急に適切な料金水準への改定による財源の確保が必要です。
②『管路経年化率』…法定耐用年数を超えた管路延長の割合を表す指標。前年度と比べて法定耐用年数を超えた管路が増加しており、今後も段階的な増加が見込まれるため、計画的な更新を行うよう努めます。
③『管路更新率』…当該年度に更新した管路延長の割合を表す指標。簡易水道との統合に向け更新を控えているため前年度に比べ低くなっているが、今後は有収率向上対策による５か年計画に基づき、計画的な老朽管の更新を行います。</t>
    <rPh sb="260" eb="262">
      <t>カンイ</t>
    </rPh>
    <rPh sb="262" eb="264">
      <t>スイドウ</t>
    </rPh>
    <rPh sb="266" eb="268">
      <t>トウゴウ</t>
    </rPh>
    <rPh sb="269" eb="270">
      <t>ム</t>
    </rPh>
    <rPh sb="271" eb="273">
      <t>コウシン</t>
    </rPh>
    <rPh sb="274" eb="275">
      <t>ヒカ</t>
    </rPh>
    <rPh sb="281" eb="284">
      <t>ゼンネンド</t>
    </rPh>
    <rPh sb="285" eb="286">
      <t>クラ</t>
    </rPh>
    <rPh sb="287" eb="288">
      <t>ヒク</t>
    </rPh>
    <phoneticPr fontId="4"/>
  </si>
  <si>
    <t>①『経常収支比率』…経常費用が経常収益でどの程度賄われているかを示す指標。令和元年度においても100％を超えており、前年度に引き続き黒字経営となっております。今後も健全な経営を続けていくためにも、経費の節減に努めるとともに、適正な水準への料金改定を図ります。
②『累積欠損金比率』…営業収益に対する累積欠損金の状況を表す指標。平成29年度から引き続き0％となりましたが、契約方法の見直しや業務の効率化等による経営改善により今後も発生させないよう努めていきます。
③『流動比率』…短期的な債務に対する支払能力を表す指標。水道施設等の更新需要による資金不足や起債償還額の増加に伴い、徐々に数値が悪化しております。適正な水準への料金改定を行うことにより、資金の確保に努めていきます。
④『企業債残高対給水収益比率』・・・給水収益に対する企業債残高の割合であり、企業債残高の規模を表す指標。前年度と比べて改善がみられますが、依然として平均値よりまだ高い水準で移行しているため、今後も企業債借入の抑制や適正な料金の見直しを行うことで、改善に努めていきます。
⑤『料金回収率』…給水にかかる費用が、どの程度給水収益で賄われているかを表した指標。契約方法の見直しや費用の節減を行っているが、前年度に比べ数値の悪化となっており、早急に適正な料金水準への改定が必要です。
⑥『給水原価』…有収水量1㎥あたりについて、どれだけの費用がかかっているかを表す指標。類似団体の平均値より下回っております。今後も費用の節減に努めます。
⑦『施設利用率』…一日配水能力に対する一日平均配水量の割合で、施設の利用状況や適正規模を判断する指標。前年度と比べて若干数値が減少しましたが、類似団体の平均値より高い水準で推移できるよう、今後も設備能力を有効に活用できるように努めていきます。
⑧『有収率』…施設の稼働が収益につながっているかを判断する指標。漏水調査や計画的な管路更新工事に取り組んだ成果が徐々に表れてきておりますが、依然として類似団体の平均値より低い状態にあります。今後も計画的な老朽管の更新工事や漏水調査を強化し、向上に努めます。</t>
    <rPh sb="37" eb="39">
      <t>レイワ</t>
    </rPh>
    <rPh sb="39" eb="40">
      <t>ガン</t>
    </rPh>
    <rPh sb="62" eb="63">
      <t>ヒ</t>
    </rPh>
    <rPh sb="64" eb="65">
      <t>ツヅ</t>
    </rPh>
    <rPh sb="66" eb="68">
      <t>クロジ</t>
    </rPh>
    <rPh sb="68" eb="70">
      <t>ケイエイ</t>
    </rPh>
    <rPh sb="408" eb="410">
      <t>イゼン</t>
    </rPh>
    <rPh sb="531" eb="532">
      <t>オコナ</t>
    </rPh>
    <rPh sb="542" eb="543">
      <t>クラ</t>
    </rPh>
    <rPh sb="547" eb="549">
      <t>アッカ</t>
    </rPh>
    <rPh sb="846" eb="848">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</si>
</sst>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0.6</c:v>
                </c:pt>
                <c:pt idx="2">
                  <c:v>0.5</c:v>
                </c:pt>
                <c:pt idx="3">
                  <c:v>0.62</c:v>
                </c:pt>
                <c:pt idx="4">
                  <c:v>0.19</c:v>
                </c:pt>
              </c:numCache>
            </c:numRef>
          </c:val>
          <c:extLst>
            <c:ext xmlns:c16="http://schemas.microsoft.com/office/drawing/2014/chart" uri="{C3380CC4-5D6E-409C-BE32-E72D297353CC}">
              <c16:uniqueId val="{00000000-18DB-4DC1-ACA5-B39F0674C1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18DB-4DC1-ACA5-B39F0674C1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67.349999999999994</c:v>
                </c:pt>
                <c:pt idx="1">
                  <c:v>71.47</c:v>
                </c:pt>
                <c:pt idx="2">
                  <c:v>71.150000000000006</c:v>
                </c:pt>
                <c:pt idx="3">
                  <c:v>67.510000000000005</c:v>
                </c:pt>
                <c:pt idx="4">
                  <c:v>66.62</c:v>
                </c:pt>
              </c:numCache>
            </c:numRef>
          </c:val>
          <c:extLst>
            <c:ext xmlns:c16="http://schemas.microsoft.com/office/drawing/2014/chart" uri="{C3380CC4-5D6E-409C-BE32-E72D297353CC}">
              <c16:uniqueId val="{00000000-7310-40F6-A947-6B793581A4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310-40F6-A947-6B793581A4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74.56</c:v>
                </c:pt>
                <c:pt idx="1">
                  <c:v>70.05</c:v>
                </c:pt>
                <c:pt idx="2">
                  <c:v>70.53</c:v>
                </c:pt>
                <c:pt idx="3">
                  <c:v>74.63</c:v>
                </c:pt>
                <c:pt idx="4">
                  <c:v>75.12</c:v>
                </c:pt>
              </c:numCache>
            </c:numRef>
          </c:val>
          <c:extLst>
            <c:ext xmlns:c16="http://schemas.microsoft.com/office/drawing/2014/chart" uri="{C3380CC4-5D6E-409C-BE32-E72D297353CC}">
              <c16:uniqueId val="{00000000-C28C-443A-A92F-A2F44067A6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28C-443A-A92F-A2F44067A6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96.44</c:v>
                </c:pt>
                <c:pt idx="1">
                  <c:v>97.5</c:v>
                </c:pt>
                <c:pt idx="2">
                  <c:v>104.18</c:v>
                </c:pt>
                <c:pt idx="3">
                  <c:v>106.64</c:v>
                </c:pt>
                <c:pt idx="4">
                  <c:v>104.4</c:v>
                </c:pt>
              </c:numCache>
            </c:numRef>
          </c:val>
          <c:extLst>
            <c:ext xmlns:c16="http://schemas.microsoft.com/office/drawing/2014/chart" uri="{C3380CC4-5D6E-409C-BE32-E72D297353CC}">
              <c16:uniqueId val="{00000000-275E-43B6-AFA5-EB9C51F744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275E-43B6-AFA5-EB9C51F744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50.19</c:v>
                </c:pt>
                <c:pt idx="1">
                  <c:v>51.95</c:v>
                </c:pt>
                <c:pt idx="2">
                  <c:v>53.89</c:v>
                </c:pt>
                <c:pt idx="3">
                  <c:v>55.62</c:v>
                </c:pt>
                <c:pt idx="4">
                  <c:v>57.39</c:v>
                </c:pt>
              </c:numCache>
            </c:numRef>
          </c:val>
          <c:extLst>
            <c:ext xmlns:c16="http://schemas.microsoft.com/office/drawing/2014/chart" uri="{C3380CC4-5D6E-409C-BE32-E72D297353CC}">
              <c16:uniqueId val="{00000000-9B3C-48FE-8896-1D74C85818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B3C-48FE-8896-1D74C85818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0.08</c:v>
                </c:pt>
                <c:pt idx="2">
                  <c:v>1.61</c:v>
                </c:pt>
                <c:pt idx="3">
                  <c:v>3.91</c:v>
                </c:pt>
                <c:pt idx="4">
                  <c:v>4.17</c:v>
                </c:pt>
              </c:numCache>
            </c:numRef>
          </c:val>
          <c:extLst>
            <c:ext xmlns:c16="http://schemas.microsoft.com/office/drawing/2014/chart" uri="{C3380CC4-5D6E-409C-BE32-E72D297353CC}">
              <c16:uniqueId val="{00000000-F5B1-4BA5-B2E1-11BEB8E45A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5B1-4BA5-B2E1-11BEB8E45A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1.9</c:v>
                </c:pt>
                <c:pt idx="1">
                  <c:v>4.9800000000000004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41-4AA9-95B7-0A60A006E1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E41-4AA9-95B7-0A60A006E1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191.85</c:v>
                </c:pt>
                <c:pt idx="1">
                  <c:v>166.81</c:v>
                </c:pt>
                <c:pt idx="2">
                  <c:v>148.11000000000001</c:v>
                </c:pt>
                <c:pt idx="3">
                  <c:v>147.19999999999999</c:v>
                </c:pt>
                <c:pt idx="4">
                  <c:v>138.66</c:v>
                </c:pt>
              </c:numCache>
            </c:numRef>
          </c:val>
          <c:extLst>
            <c:ext xmlns:c16="http://schemas.microsoft.com/office/drawing/2014/chart" uri="{C3380CC4-5D6E-409C-BE32-E72D297353CC}">
              <c16:uniqueId val="{00000000-C43D-46F0-AD9F-B4529D981B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43D-46F0-AD9F-B4529D981B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595.55999999999995</c:v>
                </c:pt>
                <c:pt idx="1">
                  <c:v>575.61</c:v>
                </c:pt>
                <c:pt idx="2">
                  <c:v>551.27</c:v>
                </c:pt>
                <c:pt idx="3">
                  <c:v>508.07</c:v>
                </c:pt>
                <c:pt idx="4">
                  <c:v>472.88</c:v>
                </c:pt>
              </c:numCache>
            </c:numRef>
          </c:val>
          <c:extLst>
            <c:ext xmlns:c16="http://schemas.microsoft.com/office/drawing/2014/chart" uri="{C3380CC4-5D6E-409C-BE32-E72D297353CC}">
              <c16:uniqueId val="{00000000-7AE4-4496-80D7-11226EF464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AE4-4496-80D7-11226EF464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82.04</c:v>
                </c:pt>
                <c:pt idx="1">
                  <c:v>83.56</c:v>
                </c:pt>
                <c:pt idx="2">
                  <c:v>88.83</c:v>
                </c:pt>
                <c:pt idx="3">
                  <c:v>90.57</c:v>
                </c:pt>
                <c:pt idx="4">
                  <c:v>89.93</c:v>
                </c:pt>
              </c:numCache>
            </c:numRef>
          </c:val>
          <c:extLst>
            <c:ext xmlns:c16="http://schemas.microsoft.com/office/drawing/2014/chart" uri="{C3380CC4-5D6E-409C-BE32-E72D297353CC}">
              <c16:uniqueId val="{00000000-0981-4494-95BF-5E561CA2CC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981-4494-95BF-5E561CA2CC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161.25</c:v>
                </c:pt>
                <c:pt idx="1">
                  <c:v>158.68</c:v>
                </c:pt>
                <c:pt idx="2">
                  <c:v>148.9</c:v>
                </c:pt>
                <c:pt idx="3">
                  <c:v>147.13999999999999</c:v>
                </c:pt>
                <c:pt idx="4">
                  <c:v>148.37</c:v>
                </c:pt>
              </c:numCache>
            </c:numRef>
          </c:val>
          <c:extLst>
            <c:ext xmlns:c16="http://schemas.microsoft.com/office/drawing/2014/chart" uri="{C3380CC4-5D6E-409C-BE32-E72D297353CC}">
              <c16:uniqueId val="{00000000-6192-443D-9C82-ED31576E20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6192-443D-9C82-ED31576E20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大分県　由布市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34356</v>
      </c>
      <c r="AM8" s="74"/>
      <c r="AN8" s="74"/>
      <c r="AO8" s="74"/>
      <c r="AP8" s="74"/>
      <c r="AQ8" s="74"/>
      <c r="AR8" s="74"/>
      <c r="AS8" s="74"/>
      <c r="AT8" s="70">
        <f>データ!$S$6</f>
        <v>319.32</v>
      </c>
      <c r="AU8" s="71"/>
      <c r="AV8" s="71"/>
      <c r="AW8" s="71"/>
      <c r="AX8" s="71"/>
      <c r="AY8" s="71"/>
      <c r="AZ8" s="71"/>
      <c r="BA8" s="71"/>
      <c r="BB8" s="73">
        <f>データ!$T$6</f>
        <v>107.59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57.89</v>
      </c>
      <c r="J10" s="71"/>
      <c r="K10" s="71"/>
      <c r="L10" s="71"/>
      <c r="M10" s="71"/>
      <c r="N10" s="71"/>
      <c r="O10" s="72"/>
      <c r="P10" s="73">
        <f>データ!$P$6</f>
        <v>69.849999999999994</v>
      </c>
      <c r="Q10" s="73"/>
      <c r="R10" s="73"/>
      <c r="S10" s="73"/>
      <c r="T10" s="73"/>
      <c r="U10" s="73"/>
      <c r="V10" s="73"/>
      <c r="W10" s="74">
        <f>データ!$Q$6</f>
        <v>3030</v>
      </c>
      <c r="X10" s="74"/>
      <c r="Y10" s="74"/>
      <c r="Z10" s="74"/>
      <c r="AA10" s="74"/>
      <c r="AB10" s="74"/>
      <c r="AC10" s="74"/>
      <c r="AD10" s="2"/>
      <c r="AE10" s="2"/>
      <c r="AF10" s="2"/>
      <c r="AG10" s="2"/>
      <c r="AH10" s="4"/>
      <c r="AI10" s="4"/>
      <c r="AJ10" s="4"/>
      <c r="AK10" s="4"/>
      <c r="AL10" s="74">
        <f>データ!$U$6</f>
        <v>23901</v>
      </c>
      <c r="AM10" s="74"/>
      <c r="AN10" s="74"/>
      <c r="AO10" s="74"/>
      <c r="AP10" s="74"/>
      <c r="AQ10" s="74"/>
      <c r="AR10" s="74"/>
      <c r="AS10" s="74"/>
      <c r="AT10" s="70">
        <f>データ!$V$6</f>
        <v>46.24</v>
      </c>
      <c r="AU10" s="71"/>
      <c r="AV10" s="71"/>
      <c r="AW10" s="71"/>
      <c r="AX10" s="71"/>
      <c r="AY10" s="71"/>
      <c r="AZ10" s="71"/>
      <c r="BA10" s="71"/>
      <c r="BB10" s="73">
        <f>データ!$W$6</f>
        <v>516.89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d8jVhy/jqyU+0irRdAq8SLgrET4U/bFyR6cEOaZhWwugT8tsP07i2GiHx4vp7bkRAtptz6ksVCS53NhZnHDGA==" saltValue="ArOwLIQl6jbM+apm0FOwN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442135</v>
      </c>
      <c r="D6" s="34">
        <f t="shared" si="3"/>
        <v>46</v>
      </c>
      <c r="E6" s="34">
        <f t="shared" si="3"/>
        <v>1</v>
      </c>
      <c r="F6" s="34">
        <f t="shared" si="3"/>
        <v>0</v>
      </c>
      <c r="G6" s="34">
        <f t="shared" si="3"/>
        <v>1</v>
      </c>
      <c r="H6" s="34" t="str">
        <f t="shared" si="3"/>
        <v>大分県　由布市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57.89</v>
      </c>
      <c r="P6" s="35">
        <f t="shared" si="3"/>
        <v>69.849999999999994</v>
      </c>
      <c r="Q6" s="35">
        <f t="shared" si="3"/>
        <v>3030</v>
      </c>
      <c r="R6" s="35">
        <f t="shared" si="3"/>
        <v>34356</v>
      </c>
      <c r="S6" s="35">
        <f t="shared" si="3"/>
        <v>319.32</v>
      </c>
      <c r="T6" s="35">
        <f t="shared" si="3"/>
        <v>107.59</v>
      </c>
      <c r="U6" s="35">
        <f t="shared" si="3"/>
        <v>23901</v>
      </c>
      <c r="V6" s="35">
        <f t="shared" si="3"/>
        <v>46.24</v>
      </c>
      <c r="W6" s="35">
        <f t="shared" si="3"/>
        <v>516.89</v>
      </c>
      <c r="X6" s="36">
        <f>IF(X7="",NA(),X7)</f>
        <v>96.44</v>
      </c>
      <c r="Y6" s="36">
        <f t="shared" ref="Y6:AG6" si="4">IF(Y7="",NA(),Y7)</f>
        <v>97.5</v>
      </c>
      <c r="Z6" s="36">
        <f t="shared" si="4"/>
        <v>104.18</v>
      </c>
      <c r="AA6" s="36">
        <f t="shared" si="4"/>
        <v>106.64</v>
      </c>
      <c r="AB6" s="36">
        <f t="shared" si="4"/>
        <v>104.4</v>
      </c>
      <c r="AC6" s="36">
        <f t="shared" si="4"/>
        <v>111.21</v>
      </c>
      <c r="AD6" s="36">
        <f t="shared" si="4"/>
        <v>111.71</v>
      </c>
      <c r="AE6" s="36">
        <f t="shared" si="4"/>
        <v>110.05</v>
      </c>
      <c r="AF6" s="36">
        <f t="shared" si="4"/>
        <v>108.87</v>
      </c>
      <c r="AG6" s="36">
        <f t="shared" si="4"/>
        <v>108.61</v>
      </c>
      <c r="AH6" s="35" t="str">
        <f>IF(AH7="","",IF(AH7="-","【-】","【"&amp;SUBSTITUTE(TEXT(AH7,"#,##0.00"),"-","△")&amp;"】"))</f>
        <v>【112.01】</v>
      </c>
      <c r="AI6" s="36">
        <f>IF(AI7="",NA(),AI7)</f>
        <v>1.9</v>
      </c>
      <c r="AJ6" s="36">
        <f t="shared" ref="AJ6:AR6" si="5">IF(AJ7="",NA(),AJ7)</f>
        <v>4.9800000000000004</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191.85</v>
      </c>
      <c r="AU6" s="36">
        <f t="shared" ref="AU6:BC6" si="6">IF(AU7="",NA(),AU7)</f>
        <v>166.81</v>
      </c>
      <c r="AV6" s="36">
        <f t="shared" si="6"/>
        <v>148.11000000000001</v>
      </c>
      <c r="AW6" s="36">
        <f t="shared" si="6"/>
        <v>147.19999999999999</v>
      </c>
      <c r="AX6" s="36">
        <f t="shared" si="6"/>
        <v>138.66</v>
      </c>
      <c r="AY6" s="36">
        <f t="shared" si="6"/>
        <v>391.54</v>
      </c>
      <c r="AZ6" s="36">
        <f t="shared" si="6"/>
        <v>384.34</v>
      </c>
      <c r="BA6" s="36">
        <f t="shared" si="6"/>
        <v>359.47</v>
      </c>
      <c r="BB6" s="36">
        <f t="shared" si="6"/>
        <v>369.69</v>
      </c>
      <c r="BC6" s="36">
        <f t="shared" si="6"/>
        <v>379.08</v>
      </c>
      <c r="BD6" s="35" t="str">
        <f>IF(BD7="","",IF(BD7="-","【-】","【"&amp;SUBSTITUTE(TEXT(BD7,"#,##0.00"),"-","△")&amp;"】"))</f>
        <v>【264.97】</v>
      </c>
      <c r="BE6" s="36">
        <f>IF(BE7="",NA(),BE7)</f>
        <v>595.55999999999995</v>
      </c>
      <c r="BF6" s="36">
        <f t="shared" ref="BF6:BN6" si="7">IF(BF7="",NA(),BF7)</f>
        <v>575.61</v>
      </c>
      <c r="BG6" s="36">
        <f t="shared" si="7"/>
        <v>551.27</v>
      </c>
      <c r="BH6" s="36">
        <f t="shared" si="7"/>
        <v>508.07</v>
      </c>
      <c r="BI6" s="36">
        <f t="shared" si="7"/>
        <v>472.88</v>
      </c>
      <c r="BJ6" s="36">
        <f t="shared" si="7"/>
        <v>386.97</v>
      </c>
      <c r="BK6" s="36">
        <f t="shared" si="7"/>
        <v>380.58</v>
      </c>
      <c r="BL6" s="36">
        <f t="shared" si="7"/>
        <v>401.79</v>
      </c>
      <c r="BM6" s="36">
        <f t="shared" si="7"/>
        <v>402.99</v>
      </c>
      <c r="BN6" s="36">
        <f t="shared" si="7"/>
        <v>398.98</v>
      </c>
      <c r="BO6" s="35" t="str">
        <f>IF(BO7="","",IF(BO7="-","【-】","【"&amp;SUBSTITUTE(TEXT(BO7,"#,##0.00"),"-","△")&amp;"】"))</f>
        <v>【266.61】</v>
      </c>
      <c r="BP6" s="36">
        <f>IF(BP7="",NA(),BP7)</f>
        <v>82.04</v>
      </c>
      <c r="BQ6" s="36">
        <f t="shared" ref="BQ6:BY6" si="8">IF(BQ7="",NA(),BQ7)</f>
        <v>83.56</v>
      </c>
      <c r="BR6" s="36">
        <f t="shared" si="8"/>
        <v>88.83</v>
      </c>
      <c r="BS6" s="36">
        <f t="shared" si="8"/>
        <v>90.57</v>
      </c>
      <c r="BT6" s="36">
        <f t="shared" si="8"/>
        <v>89.93</v>
      </c>
      <c r="BU6" s="36">
        <f t="shared" si="8"/>
        <v>101.72</v>
      </c>
      <c r="BV6" s="36">
        <f t="shared" si="8"/>
        <v>102.38</v>
      </c>
      <c r="BW6" s="36">
        <f t="shared" si="8"/>
        <v>100.12</v>
      </c>
      <c r="BX6" s="36">
        <f t="shared" si="8"/>
        <v>98.66</v>
      </c>
      <c r="BY6" s="36">
        <f t="shared" si="8"/>
        <v>98.64</v>
      </c>
      <c r="BZ6" s="35" t="str">
        <f>IF(BZ7="","",IF(BZ7="-","【-】","【"&amp;SUBSTITUTE(TEXT(BZ7,"#,##0.00"),"-","△")&amp;"】"))</f>
        <v>【103.24】</v>
      </c>
      <c r="CA6" s="36">
        <f>IF(CA7="",NA(),CA7)</f>
        <v>161.25</v>
      </c>
      <c r="CB6" s="36">
        <f t="shared" ref="CB6:CJ6" si="9">IF(CB7="",NA(),CB7)</f>
        <v>158.68</v>
      </c>
      <c r="CC6" s="36">
        <f t="shared" si="9"/>
        <v>148.9</v>
      </c>
      <c r="CD6" s="36">
        <f t="shared" si="9"/>
        <v>147.13999999999999</v>
      </c>
      <c r="CE6" s="36">
        <f t="shared" si="9"/>
        <v>148.37</v>
      </c>
      <c r="CF6" s="36">
        <f t="shared" si="9"/>
        <v>168.2</v>
      </c>
      <c r="CG6" s="36">
        <f t="shared" si="9"/>
        <v>168.67</v>
      </c>
      <c r="CH6" s="36">
        <f t="shared" si="9"/>
        <v>174.97</v>
      </c>
      <c r="CI6" s="36">
        <f t="shared" si="9"/>
        <v>178.59</v>
      </c>
      <c r="CJ6" s="36">
        <f t="shared" si="9"/>
        <v>178.92</v>
      </c>
      <c r="CK6" s="35" t="str">
        <f>IF(CK7="","",IF(CK7="-","【-】","【"&amp;SUBSTITUTE(TEXT(CK7,"#,##0.00"),"-","△")&amp;"】"))</f>
        <v>【168.38】</v>
      </c>
      <c r="CL6" s="36">
        <f>IF(CL7="",NA(),CL7)</f>
        <v>67.349999999999994</v>
      </c>
      <c r="CM6" s="36">
        <f t="shared" ref="CM6:CU6" si="10">IF(CM7="",NA(),CM7)</f>
        <v>71.47</v>
      </c>
      <c r="CN6" s="36">
        <f t="shared" si="10"/>
        <v>71.150000000000006</v>
      </c>
      <c r="CO6" s="36">
        <f t="shared" si="10"/>
        <v>67.510000000000005</v>
      </c>
      <c r="CP6" s="36">
        <f t="shared" si="10"/>
        <v>66.62</v>
      </c>
      <c r="CQ6" s="36">
        <f t="shared" si="10"/>
        <v>54.77</v>
      </c>
      <c r="CR6" s="36">
        <f t="shared" si="10"/>
        <v>54.92</v>
      </c>
      <c r="CS6" s="36">
        <f t="shared" si="10"/>
        <v>55.63</v>
      </c>
      <c r="CT6" s="36">
        <f t="shared" si="10"/>
        <v>55.03</v>
      </c>
      <c r="CU6" s="36">
        <f t="shared" si="10"/>
        <v>55.14</v>
      </c>
      <c r="CV6" s="35" t="str">
        <f>IF(CV7="","",IF(CV7="-","【-】","【"&amp;SUBSTITUTE(TEXT(CV7,"#,##0.00"),"-","△")&amp;"】"))</f>
        <v>【60.00】</v>
      </c>
      <c r="CW6" s="36">
        <f>IF(CW7="",NA(),CW7)</f>
        <v>74.56</v>
      </c>
      <c r="CX6" s="36">
        <f t="shared" ref="CX6:DF6" si="11">IF(CX7="",NA(),CX7)</f>
        <v>70.05</v>
      </c>
      <c r="CY6" s="36">
        <f t="shared" si="11"/>
        <v>70.53</v>
      </c>
      <c r="CZ6" s="36">
        <f t="shared" si="11"/>
        <v>74.63</v>
      </c>
      <c r="DA6" s="36">
        <f t="shared" si="11"/>
        <v>75.12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50.19</v>
      </c>
      <c r="DI6" s="36">
        <f t="shared" ref="DI6:DQ6" si="12">IF(DI7="",NA(),DI7)</f>
        <v>51.95</v>
      </c>
      <c r="DJ6" s="36">
        <f t="shared" si="12"/>
        <v>53.89</v>
      </c>
      <c r="DK6" s="36">
        <f t="shared" si="12"/>
        <v>55.62</v>
      </c>
      <c r="DL6" s="36">
        <f t="shared" si="12"/>
        <v>57.39</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0.08</v>
      </c>
      <c r="DU6" s="36">
        <f t="shared" si="13"/>
        <v>1.61</v>
      </c>
      <c r="DV6" s="36">
        <f t="shared" si="13"/>
        <v>3.91</v>
      </c>
      <c r="DW6" s="36">
        <f t="shared" si="13"/>
        <v>4.17</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0.6</v>
      </c>
      <c r="EF6" s="36">
        <f t="shared" si="14"/>
        <v>0.5</v>
      </c>
      <c r="EG6" s="36">
        <f t="shared" si="14"/>
        <v>0.62</v>
      </c>
      <c r="EH6" s="36">
        <f t="shared" si="14"/>
        <v>0.19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442135</v>
      </c>
      <c r="D7" s="38">
        <v>46</v>
      </c>
      <c r="E7" s="38">
        <v>1</v>
      </c>
      <c r="F7" s="38">
        <v>0</v>
      </c>
      <c r="G7" s="38">
        <v>1</v>
      </c>
      <c r="H7" s="38" t="s">
        <v>92</v>
      </c>
      <c r="I7" s="38" t="s">
        <v>93</v>
      </c>
      <c r="J7" s="38" t="s">
        <v>94</v>
      </c>
      <c r="K7" s="38" t="s">
        <v>95</v>
      </c>
      <c r="L7" s="38" t="s">
        <v>96</v>
      </c>
      <c r="M7" s="38" t="s">
        <v>97</v>
      </c>
      <c r="N7" s="39" t="s">
        <v>98</v>
      </c>
      <c r="O7" s="39">
        <v>57.89</v>
      </c>
      <c r="P7" s="39">
        <v>69.849999999999994</v>
      </c>
      <c r="Q7" s="39">
        <v>3030</v>
      </c>
      <c r="R7" s="39">
        <v>34356</v>
      </c>
      <c r="S7" s="39">
        <v>319.32</v>
      </c>
      <c r="T7" s="39">
        <v>107.59</v>
      </c>
      <c r="U7" s="39">
        <v>23901</v>
      </c>
      <c r="V7" s="39">
        <v>46.24</v>
      </c>
      <c r="W7" s="39">
        <v>516.89</v>
      </c>
      <c r="X7" s="39">
        <v>96.44</v>
      </c>
      <c r="Y7" s="39">
        <v>97.5</v>
      </c>
      <c r="Z7" s="39">
        <v>104.18</v>
      </c>
      <c r="AA7" s="39">
        <v>106.64</v>
      </c>
      <c r="AB7" s="39">
        <v>104.4</v>
      </c>
      <c r="AC7" s="39">
        <v>111.21</v>
      </c>
      <c r="AD7" s="39">
        <v>111.71</v>
      </c>
      <c r="AE7" s="39">
        <v>110.05</v>
      </c>
      <c r="AF7" s="39">
        <v>108.87</v>
      </c>
      <c r="AG7" s="39">
        <v>108.61</v>
      </c>
      <c r="AH7" s="39">
        <v>112.01</v>
      </c>
      <c r="AI7" s="39">
        <v>1.9</v>
      </c>
      <c r="AJ7" s="39">
        <v>4.9800000000000004</v>
      </c>
      <c r="AK7" s="39">
        <v>0</v>
      </c>
      <c r="AL7" s="39">
        <v>0</v>
      </c>
      <c r="AM7" s="39">
        <v>0</v>
      </c>
      <c r="AN7" s="39">
        <v>1.93</v>
      </c>
      <c r="AO7" s="39">
        <v>1.72</v>
      </c>
      <c r="AP7" s="39">
        <v>2.64</v>
      </c>
      <c r="AQ7" s="39">
        <v>3.16</v>
      </c>
      <c r="AR7" s="39">
        <v>3.59</v>
      </c>
      <c r="AS7" s="39">
        <v>1.08</v>
      </c>
      <c r="AT7" s="39">
        <v>191.85</v>
      </c>
      <c r="AU7" s="39">
        <v>166.81</v>
      </c>
      <c r="AV7" s="39">
        <v>148.11000000000001</v>
      </c>
      <c r="AW7" s="39">
        <v>147.19999999999999</v>
      </c>
      <c r="AX7" s="39">
        <v>138.66</v>
      </c>
      <c r="AY7" s="39">
        <v>391.54</v>
      </c>
      <c r="AZ7" s="39">
        <v>384.34</v>
      </c>
      <c r="BA7" s="39">
        <v>359.47</v>
      </c>
      <c r="BB7" s="39">
        <v>369.69</v>
      </c>
      <c r="BC7" s="39">
        <v>379.08</v>
      </c>
      <c r="BD7" s="39">
        <v>264.97000000000003</v>
      </c>
      <c r="BE7" s="39">
        <v>595.55999999999995</v>
      </c>
      <c r="BF7" s="39">
        <v>575.61</v>
      </c>
      <c r="BG7" s="39">
        <v>551.27</v>
      </c>
      <c r="BH7" s="39">
        <v>508.07</v>
      </c>
      <c r="BI7" s="39">
        <v>472.88</v>
      </c>
      <c r="BJ7" s="39">
        <v>386.97</v>
      </c>
      <c r="BK7" s="39">
        <v>380.58</v>
      </c>
      <c r="BL7" s="39">
        <v>401.79</v>
      </c>
      <c r="BM7" s="39">
        <v>402.99</v>
      </c>
      <c r="BN7" s="39">
        <v>398.98</v>
      </c>
      <c r="BO7" s="39">
        <v>266.61</v>
      </c>
      <c r="BP7" s="39">
        <v>82.04</v>
      </c>
      <c r="BQ7" s="39">
        <v>83.56</v>
      </c>
      <c r="BR7" s="39">
        <v>88.83</v>
      </c>
      <c r="BS7" s="39">
        <v>90.57</v>
      </c>
      <c r="BT7" s="39">
        <v>89.93</v>
      </c>
      <c r="BU7" s="39">
        <v>101.72</v>
      </c>
      <c r="BV7" s="39">
        <v>102.38</v>
      </c>
      <c r="BW7" s="39">
        <v>100.12</v>
      </c>
      <c r="BX7" s="39">
        <v>98.66</v>
      </c>
      <c r="BY7" s="39">
        <v>98.64</v>
      </c>
      <c r="BZ7" s="39">
        <v>103.24</v>
      </c>
      <c r="CA7" s="39">
        <v>161.25</v>
      </c>
      <c r="CB7" s="39">
        <v>158.68</v>
      </c>
      <c r="CC7" s="39">
        <v>148.9</v>
      </c>
      <c r="CD7" s="39">
        <v>147.13999999999999</v>
      </c>
      <c r="CE7" s="39">
        <v>148.37</v>
      </c>
      <c r="CF7" s="39">
        <v>168.2</v>
      </c>
      <c r="CG7" s="39">
        <v>168.67</v>
      </c>
      <c r="CH7" s="39">
        <v>174.97</v>
      </c>
      <c r="CI7" s="39">
        <v>178.59</v>
      </c>
      <c r="CJ7" s="39">
        <v>178.92</v>
      </c>
      <c r="CK7" s="39">
        <v>168.38</v>
      </c>
      <c r="CL7" s="39">
        <v>67.349999999999994</v>
      </c>
      <c r="CM7" s="39">
        <v>71.47</v>
      </c>
      <c r="CN7" s="39">
        <v>71.150000000000006</v>
      </c>
      <c r="CO7" s="39">
        <v>67.510000000000005</v>
      </c>
      <c r="CP7" s="39">
        <v>66.62</v>
      </c>
      <c r="CQ7" s="39">
        <v>54.77</v>
      </c>
      <c r="CR7" s="39">
        <v>54.92</v>
      </c>
      <c r="CS7" s="39">
        <v>55.63</v>
      </c>
      <c r="CT7" s="39">
        <v>55.03</v>
      </c>
      <c r="CU7" s="39">
        <v>55.14</v>
      </c>
      <c r="CV7" s="39">
        <v>60</v>
      </c>
      <c r="CW7" s="39">
        <v>74.56</v>
      </c>
      <c r="CX7" s="39">
        <v>70.05</v>
      </c>
      <c r="CY7" s="39">
        <v>70.53</v>
      </c>
      <c r="CZ7" s="39">
        <v>74.63</v>
      </c>
      <c r="DA7" s="39">
        <v>75.12</v>
      </c>
      <c r="DB7" s="39">
        <v>82.89</v>
      </c>
      <c r="DC7" s="39">
        <v>82.66</v>
      </c>
      <c r="DD7" s="39">
        <v>82.04</v>
      </c>
      <c r="DE7" s="39">
        <v>81.900000000000006</v>
      </c>
      <c r="DF7" s="39">
        <v>81.39</v>
      </c>
      <c r="DG7" s="39">
        <v>89.8</v>
      </c>
      <c r="DH7" s="39">
        <v>50.19</v>
      </c>
      <c r="DI7" s="39">
        <v>51.95</v>
      </c>
      <c r="DJ7" s="39">
        <v>53.89</v>
      </c>
      <c r="DK7" s="39">
        <v>55.62</v>
      </c>
      <c r="DL7" s="39">
        <v>57.39</v>
      </c>
      <c r="DM7" s="39">
        <v>47.46</v>
      </c>
      <c r="DN7" s="39">
        <v>48.49</v>
      </c>
      <c r="DO7" s="39">
        <v>48.05</v>
      </c>
      <c r="DP7" s="39">
        <v>48.87</v>
      </c>
      <c r="DQ7" s="39">
        <v>49.92</v>
      </c>
      <c r="DR7" s="39">
        <v>49.59</v>
      </c>
      <c r="DS7" s="39">
        <v>0</v>
      </c>
      <c r="DT7" s="39">
        <v>0.08</v>
      </c>
      <c r="DU7" s="39">
        <v>1.61</v>
      </c>
      <c r="DV7" s="39">
        <v>3.91</v>
      </c>
      <c r="DW7" s="39">
        <v>4.17</v>
      </c>
      <c r="DX7" s="39">
        <v>9.7100000000000009</v>
      </c>
      <c r="DY7" s="39">
        <v>12.79</v>
      </c>
      <c r="DZ7" s="39">
        <v>13.39</v>
      </c>
      <c r="EA7" s="39">
        <v>14.85</v>
      </c>
      <c r="EB7" s="39">
        <v>16.88</v>
      </c>
      <c r="EC7" s="39">
        <v>19.440000000000001</v>
      </c>
      <c r="ED7" s="39">
        <v>0</v>
      </c>
      <c r="EE7" s="39">
        <v>0.6</v>
      </c>
      <c r="EF7" s="39">
        <v>0.5</v>
      </c>
      <c r="EG7" s="39">
        <v>0.62</v>
      </c>
      <c r="EH7" s="39">
        <v>0.19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2021-01-21T06:14:45Z</cp:lastPrinted>
  <dcterms:created xsi:type="dcterms:W3CDTF">2020-12-04T02:16:24Z</dcterms:created>
  <dcterms:modified xsi:type="dcterms:W3CDTF">2022-06-29T01:07:06Z</dcterms:modified>
  <cp:category/>
</cp:coreProperties>
</file>