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09.ホームページ掲載\04.HP\"/>
    </mc:Choice>
  </mc:AlternateContent>
  <bookViews>
    <workbookView xWindow="0" yWindow="0" windowWidth="28800" windowHeight="12315"/>
  </bookViews>
  <sheets>
    <sheet name="北部医療圏" sheetId="1" r:id="rId1"/>
  </sheets>
  <externalReferences>
    <externalReference r:id="rId2"/>
  </externalReferences>
  <definedNames>
    <definedName name="_xlnm._FilterDatabase" localSheetId="0" hidden="1">北部医療圏!$D$4:$D$71</definedName>
    <definedName name="_xlnm.Print_Area" localSheetId="0">北部医療圏!$A$1:$Q$54</definedName>
    <definedName name="_xlnm.Print_Titles" localSheetId="0">北部医療圏!$2:$4</definedName>
    <definedName name="Z_FAE5ECC7_119B_441D_A427_1EAC3556F88E_.wvu.FilterData" localSheetId="0" hidden="1">北部医療圏!$D$4:$D$71</definedName>
    <definedName name="Z_FAE5ECC7_119B_441D_A427_1EAC3556F88E_.wvu.PrintArea" localSheetId="0" hidden="1">北部医療圏!$A$4:$L$62</definedName>
    <definedName name="Z_FAE5ECC7_119B_441D_A427_1EAC3556F88E_.wvu.PrintTitles" localSheetId="0" hidden="1">北部医療圏!$4:$4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 s="1"/>
  <c r="J52" i="1"/>
  <c r="I52" i="1"/>
  <c r="H52" i="1"/>
  <c r="G52" i="1"/>
  <c r="F52" i="1"/>
  <c r="E52" i="1"/>
  <c r="D52" i="1" s="1"/>
  <c r="J51" i="1"/>
  <c r="I51" i="1"/>
  <c r="H51" i="1"/>
  <c r="G51" i="1"/>
  <c r="F51" i="1"/>
  <c r="E51" i="1"/>
  <c r="D51" i="1" s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 s="1"/>
  <c r="J48" i="1"/>
  <c r="I48" i="1"/>
  <c r="H48" i="1"/>
  <c r="G48" i="1"/>
  <c r="F48" i="1"/>
  <c r="E48" i="1"/>
  <c r="D48" i="1" s="1"/>
  <c r="J47" i="1"/>
  <c r="I47" i="1"/>
  <c r="H47" i="1"/>
  <c r="G47" i="1"/>
  <c r="F47" i="1"/>
  <c r="E47" i="1"/>
  <c r="D47" i="1" s="1"/>
  <c r="J46" i="1"/>
  <c r="I46" i="1"/>
  <c r="H46" i="1"/>
  <c r="G46" i="1"/>
  <c r="F46" i="1"/>
  <c r="E46" i="1"/>
  <c r="D46" i="1" s="1"/>
  <c r="J45" i="1"/>
  <c r="I45" i="1"/>
  <c r="H45" i="1"/>
  <c r="G45" i="1"/>
  <c r="F45" i="1"/>
  <c r="E45" i="1"/>
  <c r="D45" i="1" s="1"/>
  <c r="J44" i="1"/>
  <c r="I44" i="1"/>
  <c r="H44" i="1"/>
  <c r="G44" i="1"/>
  <c r="F44" i="1"/>
  <c r="E44" i="1"/>
  <c r="D44" i="1" s="1"/>
  <c r="J43" i="1"/>
  <c r="I43" i="1"/>
  <c r="H43" i="1"/>
  <c r="G43" i="1"/>
  <c r="F43" i="1"/>
  <c r="E43" i="1"/>
  <c r="D43" i="1" s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 s="1"/>
  <c r="J40" i="1"/>
  <c r="I40" i="1"/>
  <c r="H40" i="1"/>
  <c r="G40" i="1"/>
  <c r="F40" i="1"/>
  <c r="E40" i="1"/>
  <c r="D40" i="1" s="1"/>
  <c r="J39" i="1"/>
  <c r="I39" i="1"/>
  <c r="H39" i="1"/>
  <c r="G39" i="1"/>
  <c r="F39" i="1"/>
  <c r="E39" i="1"/>
  <c r="D39" i="1" s="1"/>
  <c r="J38" i="1"/>
  <c r="I38" i="1"/>
  <c r="H38" i="1"/>
  <c r="G38" i="1"/>
  <c r="D38" i="1" s="1"/>
  <c r="F38" i="1"/>
  <c r="E38" i="1"/>
  <c r="J37" i="1"/>
  <c r="I37" i="1"/>
  <c r="H37" i="1"/>
  <c r="G37" i="1"/>
  <c r="F37" i="1"/>
  <c r="E37" i="1"/>
  <c r="D37" i="1" s="1"/>
  <c r="J36" i="1"/>
  <c r="I36" i="1"/>
  <c r="H36" i="1"/>
  <c r="G36" i="1"/>
  <c r="F36" i="1"/>
  <c r="E36" i="1"/>
  <c r="D36" i="1" s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D33" i="1" s="1"/>
  <c r="E33" i="1"/>
  <c r="J32" i="1"/>
  <c r="I32" i="1"/>
  <c r="H32" i="1"/>
  <c r="G32" i="1"/>
  <c r="F32" i="1"/>
  <c r="E32" i="1"/>
  <c r="D32" i="1" s="1"/>
  <c r="J31" i="1"/>
  <c r="I31" i="1"/>
  <c r="H31" i="1"/>
  <c r="G31" i="1"/>
  <c r="F31" i="1"/>
  <c r="E31" i="1"/>
  <c r="D31" i="1" s="1"/>
  <c r="J30" i="1"/>
  <c r="I30" i="1"/>
  <c r="H30" i="1"/>
  <c r="G30" i="1"/>
  <c r="F30" i="1"/>
  <c r="E30" i="1"/>
  <c r="D30" i="1" s="1"/>
  <c r="J29" i="1"/>
  <c r="I29" i="1"/>
  <c r="H29" i="1"/>
  <c r="G29" i="1"/>
  <c r="F29" i="1"/>
  <c r="D29" i="1" s="1"/>
  <c r="E29" i="1"/>
  <c r="J28" i="1"/>
  <c r="I28" i="1"/>
  <c r="H28" i="1"/>
  <c r="G28" i="1"/>
  <c r="F28" i="1"/>
  <c r="E28" i="1"/>
  <c r="D28" i="1" s="1"/>
  <c r="J27" i="1"/>
  <c r="I27" i="1"/>
  <c r="H27" i="1"/>
  <c r="G27" i="1"/>
  <c r="F27" i="1"/>
  <c r="E27" i="1"/>
  <c r="D27" i="1"/>
  <c r="J26" i="1"/>
  <c r="I26" i="1"/>
  <c r="I53" i="1" s="1"/>
  <c r="H26" i="1"/>
  <c r="H53" i="1" s="1"/>
  <c r="G26" i="1"/>
  <c r="G53" i="1" s="1"/>
  <c r="F26" i="1"/>
  <c r="F53" i="1" s="1"/>
  <c r="E26" i="1"/>
  <c r="E53" i="1" s="1"/>
  <c r="D26" i="1"/>
  <c r="Q25" i="1"/>
  <c r="Q54" i="1" s="1"/>
  <c r="P25" i="1"/>
  <c r="P54" i="1" s="1"/>
  <c r="O25" i="1"/>
  <c r="O54" i="1" s="1"/>
  <c r="N25" i="1"/>
  <c r="N54" i="1" s="1"/>
  <c r="M25" i="1"/>
  <c r="M54" i="1" s="1"/>
  <c r="L25" i="1"/>
  <c r="L54" i="1" s="1"/>
  <c r="K25" i="1"/>
  <c r="K54" i="1" s="1"/>
  <c r="J25" i="1"/>
  <c r="J54" i="1" s="1"/>
  <c r="I25" i="1"/>
  <c r="H25" i="1"/>
  <c r="G25" i="1"/>
  <c r="F25" i="1"/>
  <c r="F54" i="1" s="1"/>
  <c r="E25" i="1"/>
  <c r="E54" i="1" s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J5" i="1"/>
  <c r="D5" i="1"/>
  <c r="H54" i="1" l="1"/>
  <c r="I54" i="1"/>
  <c r="D53" i="1"/>
  <c r="G54" i="1"/>
  <c r="D25" i="1"/>
  <c r="D54" i="1" s="1"/>
</calcChain>
</file>

<file path=xl/sharedStrings.xml><?xml version="1.0" encoding="utf-8"?>
<sst xmlns="http://schemas.openxmlformats.org/spreadsheetml/2006/main" count="71" uniqueCount="66">
  <si>
    <t>北部医療圏</t>
    <rPh sb="0" eb="2">
      <t>ホクブ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</si>
  <si>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</si>
  <si>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</si>
  <si>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2021年7月1日時点の機能として、各医療機関が自主的に選択した機能の状況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</si>
  <si>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</si>
  <si>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</si>
  <si>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</si>
  <si>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</si>
  <si>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</si>
  <si>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</si>
  <si>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</si>
  <si>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</si>
  <si>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</si>
  <si>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</si>
  <si>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</si>
  <si>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</si>
  <si>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川嶌整形外科病院</t>
  </si>
  <si>
    <t>中津市立中津市民病院</t>
  </si>
  <si>
    <t>医療法人杏林会村上記念病院</t>
  </si>
  <si>
    <t>酒井病院</t>
  </si>
  <si>
    <t>梶原病院</t>
  </si>
  <si>
    <t>つくし園</t>
  </si>
  <si>
    <t>中津脳神経外科病院</t>
  </si>
  <si>
    <t>松永循環器病院</t>
  </si>
  <si>
    <t>中津第一病院</t>
  </si>
  <si>
    <t>中津胃腸病院</t>
  </si>
  <si>
    <t>玄々堂高田病院</t>
  </si>
  <si>
    <t>高田中央病院</t>
  </si>
  <si>
    <t>医療法人明徳会佐藤第一病院</t>
  </si>
  <si>
    <t>医療法人興仁会桑尾病院</t>
  </si>
  <si>
    <t>佐藤第二病院</t>
  </si>
  <si>
    <t>和田病院</t>
  </si>
  <si>
    <t>医療法人新生会　宇佐胃腸病院</t>
  </si>
  <si>
    <t>小野内科病院</t>
  </si>
  <si>
    <t>宇佐中央内科病院</t>
  </si>
  <si>
    <t>宇佐高田医師会病院</t>
  </si>
  <si>
    <t>北部医療圏（病院）</t>
    <phoneticPr fontId="2"/>
  </si>
  <si>
    <t>里見医院</t>
  </si>
  <si>
    <t>宮本整形外科医院</t>
  </si>
  <si>
    <t>高椋クリニック</t>
  </si>
  <si>
    <t>藤吉産婦人科</t>
  </si>
  <si>
    <t>中津眼科</t>
  </si>
  <si>
    <t>医療法人誠雅会　松元整形外科医院</t>
    <phoneticPr fontId="2"/>
  </si>
  <si>
    <t>熊谷循環器科内科医院</t>
  </si>
  <si>
    <t>医療法人社団内尾整形外科医院</t>
  </si>
  <si>
    <t>まつざきクリニック</t>
  </si>
  <si>
    <t>植山循環器科内科クリニック</t>
  </si>
  <si>
    <t>佐藤レディースクリニック</t>
  </si>
  <si>
    <t>宇佐レディースクリニック</t>
  </si>
  <si>
    <t>桐田眼科医院</t>
  </si>
  <si>
    <t>賀来内科医院</t>
  </si>
  <si>
    <t>宗像医院</t>
  </si>
  <si>
    <t>宇佐リハビリ診療所</t>
  </si>
  <si>
    <t>玄々堂泌尿器科</t>
  </si>
  <si>
    <t>時枝内科医院</t>
  </si>
  <si>
    <t>クリニックオアシス</t>
  </si>
  <si>
    <t>渡辺医院</t>
  </si>
  <si>
    <t>いしだ内科</t>
  </si>
  <si>
    <t>玄々堂整形外科</t>
  </si>
  <si>
    <t>はたで眼科</t>
  </si>
  <si>
    <t>安心院中央医院</t>
  </si>
  <si>
    <t>小路内科医院</t>
  </si>
  <si>
    <t>農業協同組合立下郷診療所</t>
    <phoneticPr fontId="2"/>
  </si>
  <si>
    <t>宇佐胃腸内科医院</t>
    <phoneticPr fontId="2"/>
  </si>
  <si>
    <t>北部医療圏（診療所）</t>
    <phoneticPr fontId="2"/>
  </si>
  <si>
    <t>北部医療圏　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</si>
</sst>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38" fontId="5" fillId="0" borderId="8" xfId="0" applyNumberFormat="1" applyFont="1" applyFill="1" applyBorder="1" applyAlignment="1">
      <alignment vertical="center" shrinkToFit="1"/>
    </xf>
    <xf numFmtId="38" fontId="5" fillId="0" borderId="9" xfId="0" applyNumberFormat="1" applyFont="1" applyFill="1" applyBorder="1" applyAlignment="1">
      <alignment vertical="center" shrinkToFit="1"/>
    </xf>
    <xf numFmtId="38" fontId="5" fillId="0" borderId="10" xfId="0" applyNumberFormat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8" fontId="0" fillId="0" borderId="0" xfId="0" applyNumberForma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2620_&#21307;&#30274;&#25919;&#31574;&#35506;/120%20&#21307;&#30274;&#35336;&#30011;&#29677;/13_&#30149;&#24202;&#27231;&#33021;&#22577;&#21578;/R4&#30149;&#24202;&#27231;&#33021;&#22577;&#21578;/09.&#12507;&#12540;&#12512;&#12506;&#12540;&#12472;&#25522;&#36617;/03.&#21152;&#24037;/&#21271;&#37096;&#21307;&#30274;&#222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北部医療圏"/>
      <sheetName val="Sheet1"/>
    </sheetNames>
    <sheetDataSet>
      <sheetData sheetId="0"/>
      <sheetData sheetId="1">
        <row r="1">
          <cell r="A1" t="str">
            <v>里見医院</v>
          </cell>
          <cell r="B1">
            <v>19</v>
          </cell>
          <cell r="C1">
            <v>0</v>
          </cell>
          <cell r="D1">
            <v>0</v>
          </cell>
          <cell r="E1">
            <v>0</v>
          </cell>
          <cell r="F1">
            <v>19</v>
          </cell>
          <cell r="G1">
            <v>0</v>
          </cell>
        </row>
        <row r="2">
          <cell r="A2" t="str">
            <v>宮本整形外科医院</v>
          </cell>
          <cell r="B2">
            <v>19</v>
          </cell>
          <cell r="C2">
            <v>0</v>
          </cell>
          <cell r="D2">
            <v>0</v>
          </cell>
          <cell r="E2">
            <v>0</v>
          </cell>
          <cell r="F2">
            <v>19</v>
          </cell>
          <cell r="G2">
            <v>0</v>
          </cell>
        </row>
        <row r="3">
          <cell r="A3" t="str">
            <v>高椋クリニック</v>
          </cell>
          <cell r="B3">
            <v>19</v>
          </cell>
          <cell r="C3">
            <v>0</v>
          </cell>
          <cell r="D3">
            <v>19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藤吉産婦人科</v>
          </cell>
          <cell r="B4">
            <v>16</v>
          </cell>
          <cell r="C4">
            <v>0</v>
          </cell>
          <cell r="D4">
            <v>16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中津眼科</v>
          </cell>
          <cell r="B5">
            <v>10</v>
          </cell>
          <cell r="C5">
            <v>0</v>
          </cell>
          <cell r="D5">
            <v>10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医療法人誠雅会　松元整形外科医院</v>
          </cell>
          <cell r="B6">
            <v>19</v>
          </cell>
          <cell r="C6">
            <v>0</v>
          </cell>
          <cell r="D6">
            <v>0</v>
          </cell>
          <cell r="E6">
            <v>19</v>
          </cell>
          <cell r="F6">
            <v>0</v>
          </cell>
          <cell r="G6">
            <v>0</v>
          </cell>
        </row>
        <row r="7">
          <cell r="A7" t="str">
            <v>熊谷循環器科内科医院</v>
          </cell>
          <cell r="B7">
            <v>14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14</v>
          </cell>
        </row>
        <row r="8">
          <cell r="A8" t="str">
            <v>医療法人社団内尾整形外科医院</v>
          </cell>
          <cell r="B8">
            <v>19</v>
          </cell>
          <cell r="C8">
            <v>0</v>
          </cell>
          <cell r="D8">
            <v>19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まつざきクリニック</v>
          </cell>
          <cell r="B9">
            <v>19</v>
          </cell>
          <cell r="C9">
            <v>0</v>
          </cell>
          <cell r="D9">
            <v>0</v>
          </cell>
          <cell r="E9">
            <v>19</v>
          </cell>
          <cell r="F9">
            <v>0</v>
          </cell>
          <cell r="G9">
            <v>0</v>
          </cell>
        </row>
        <row r="10">
          <cell r="A10" t="str">
            <v>植山循環器科内科クリニック</v>
          </cell>
          <cell r="B10">
            <v>12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  <row r="11">
          <cell r="A11" t="str">
            <v>佐藤レディースクリニック</v>
          </cell>
          <cell r="B11">
            <v>19</v>
          </cell>
          <cell r="C11">
            <v>0</v>
          </cell>
          <cell r="D11">
            <v>19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宇佐レディースクリニック</v>
          </cell>
          <cell r="B12">
            <v>19</v>
          </cell>
          <cell r="C12">
            <v>0</v>
          </cell>
          <cell r="D12">
            <v>19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桐田眼科医院</v>
          </cell>
          <cell r="B13">
            <v>6</v>
          </cell>
          <cell r="C13">
            <v>0</v>
          </cell>
          <cell r="D13">
            <v>6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賀来内科医院</v>
          </cell>
          <cell r="B14">
            <v>14</v>
          </cell>
          <cell r="C14">
            <v>0</v>
          </cell>
          <cell r="D14">
            <v>14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宗像医院</v>
          </cell>
          <cell r="B15">
            <v>19</v>
          </cell>
          <cell r="C15">
            <v>0</v>
          </cell>
          <cell r="D15">
            <v>19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宇佐リハビリ診療所</v>
          </cell>
          <cell r="B16">
            <v>12</v>
          </cell>
          <cell r="C16">
            <v>0</v>
          </cell>
          <cell r="D16">
            <v>0</v>
          </cell>
          <cell r="E16">
            <v>12</v>
          </cell>
          <cell r="F16">
            <v>0</v>
          </cell>
          <cell r="G16">
            <v>0</v>
          </cell>
        </row>
        <row r="17">
          <cell r="A17" t="str">
            <v>玄々堂泌尿器科</v>
          </cell>
          <cell r="B17">
            <v>19</v>
          </cell>
          <cell r="C17">
            <v>0</v>
          </cell>
          <cell r="D17">
            <v>0</v>
          </cell>
          <cell r="E17">
            <v>19</v>
          </cell>
          <cell r="F17">
            <v>0</v>
          </cell>
          <cell r="G17">
            <v>0</v>
          </cell>
        </row>
        <row r="18">
          <cell r="A18" t="str">
            <v>時枝内科医院</v>
          </cell>
          <cell r="B18">
            <v>19</v>
          </cell>
          <cell r="C18">
            <v>0</v>
          </cell>
          <cell r="D18">
            <v>0</v>
          </cell>
          <cell r="E18">
            <v>19</v>
          </cell>
          <cell r="F18">
            <v>0</v>
          </cell>
          <cell r="G18">
            <v>0</v>
          </cell>
        </row>
        <row r="19">
          <cell r="A19" t="str">
            <v>クリニックオアシス</v>
          </cell>
          <cell r="B19">
            <v>7</v>
          </cell>
          <cell r="C19">
            <v>0</v>
          </cell>
          <cell r="D19">
            <v>0</v>
          </cell>
          <cell r="E19">
            <v>7</v>
          </cell>
          <cell r="F19">
            <v>0</v>
          </cell>
          <cell r="G19">
            <v>0</v>
          </cell>
        </row>
        <row r="20">
          <cell r="A20" t="str">
            <v>渡辺医院</v>
          </cell>
          <cell r="B20">
            <v>17</v>
          </cell>
          <cell r="C20">
            <v>0</v>
          </cell>
          <cell r="D20">
            <v>17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いしだ内科</v>
          </cell>
          <cell r="B21">
            <v>19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19</v>
          </cell>
        </row>
        <row r="22">
          <cell r="A22" t="str">
            <v>玄々堂整形外科</v>
          </cell>
          <cell r="B22">
            <v>19</v>
          </cell>
          <cell r="C22">
            <v>0</v>
          </cell>
          <cell r="D22">
            <v>19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はたで眼科</v>
          </cell>
          <cell r="B23">
            <v>4</v>
          </cell>
          <cell r="C23">
            <v>0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安心院中央医院</v>
          </cell>
          <cell r="B24">
            <v>19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19</v>
          </cell>
        </row>
        <row r="25">
          <cell r="A25" t="str">
            <v>小路内科医院</v>
          </cell>
          <cell r="B25">
            <v>19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19</v>
          </cell>
        </row>
        <row r="26">
          <cell r="A26" t="str">
            <v>農業協同組合立下郷診療所</v>
          </cell>
          <cell r="B26">
            <v>19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19</v>
          </cell>
        </row>
        <row r="27">
          <cell r="A27" t="str">
            <v>宇佐胃腸内科医院</v>
          </cell>
          <cell r="B27">
            <v>19</v>
          </cell>
          <cell r="C27">
            <v>0</v>
          </cell>
          <cell r="D27">
            <v>0</v>
          </cell>
          <cell r="E27">
            <v>19</v>
          </cell>
          <cell r="F27">
            <v>0</v>
          </cell>
          <cell r="G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tabSelected="1" zoomScale="80" zoomScaleNormal="80" zoomScaleSheetLayoutView="80" workbookViewId="0">
      <selection activeCell="H12" sqref="H12"/>
    </sheetView>
  </sheetViews>
  <sheetFormatPr defaultRowHeight="18.75" x14ac:dyDescent="0.4"/>
  <cols>
    <col min="1" max="1" width="1.125" style="1" customWidth="1"/>
    <col min="2" max="2" width="4.5" style="1" customWidth="1"/>
    <col min="3" max="3" width="29" style="1" customWidth="1"/>
    <col min="4" max="9" width="11" style="1" customWidth="1"/>
    <col min="10" max="17" width="10.5" style="1" customWidth="1"/>
    <col min="18" max="18" width="12.5" style="1" customWidth="1"/>
    <col min="19" max="16384" width="9" style="1"/>
  </cols>
  <sheetData>
    <row r="1" spans="1:17" customFormat="1" ht="36.7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customFormat="1" ht="17.25" customHeight="1" x14ac:dyDescent="0.4">
      <c r="A2" s="1"/>
      <c r="B2" s="3"/>
      <c r="C2" s="4"/>
      <c r="D2" s="5" t="s">
        <v>1</v>
      </c>
      <c r="E2" s="6"/>
      <c r="F2" s="6"/>
      <c r="G2" s="6"/>
      <c r="H2" s="6"/>
      <c r="I2" s="7"/>
      <c r="J2" s="5" t="s">
        <v>2</v>
      </c>
      <c r="K2" s="6"/>
      <c r="L2" s="6"/>
      <c r="M2" s="6"/>
      <c r="N2" s="6"/>
      <c r="O2" s="6"/>
      <c r="P2" s="6"/>
      <c r="Q2" s="7"/>
    </row>
    <row r="3" spans="1:17" customFormat="1" ht="17.25" customHeight="1" x14ac:dyDescent="0.4">
      <c r="A3" s="1"/>
      <c r="B3" s="3"/>
      <c r="C3" s="8"/>
      <c r="D3" s="9" t="s">
        <v>3</v>
      </c>
      <c r="E3" s="10"/>
      <c r="F3" s="10"/>
      <c r="G3" s="10"/>
      <c r="H3" s="10"/>
      <c r="I3" s="11"/>
      <c r="J3" s="12" t="s">
        <v>4</v>
      </c>
      <c r="K3" s="13"/>
      <c r="L3" s="13"/>
      <c r="M3" s="13"/>
      <c r="N3" s="13"/>
      <c r="O3" s="13"/>
      <c r="P3" s="13"/>
      <c r="Q3" s="14"/>
    </row>
    <row r="4" spans="1:17" ht="29.25" customHeight="1" x14ac:dyDescent="0.4">
      <c r="B4" s="15" t="s">
        <v>5</v>
      </c>
      <c r="C4" s="15" t="s">
        <v>6</v>
      </c>
      <c r="D4" s="16" t="s">
        <v>7</v>
      </c>
      <c r="E4" s="17" t="s">
        <v>8</v>
      </c>
      <c r="F4" s="18" t="s">
        <v>9</v>
      </c>
      <c r="G4" s="18" t="s">
        <v>10</v>
      </c>
      <c r="H4" s="18" t="s">
        <v>11</v>
      </c>
      <c r="I4" s="19" t="s">
        <v>12</v>
      </c>
      <c r="J4" s="16" t="s">
        <v>13</v>
      </c>
      <c r="K4" s="17" t="s">
        <v>8</v>
      </c>
      <c r="L4" s="18" t="s">
        <v>9</v>
      </c>
      <c r="M4" s="18" t="s">
        <v>10</v>
      </c>
      <c r="N4" s="18" t="s">
        <v>11</v>
      </c>
      <c r="O4" s="20" t="s">
        <v>12</v>
      </c>
      <c r="P4" s="21" t="s">
        <v>14</v>
      </c>
      <c r="Q4" s="22" t="s">
        <v>15</v>
      </c>
    </row>
    <row r="5" spans="1:17" ht="18" customHeight="1" x14ac:dyDescent="0.4">
      <c r="B5" s="23">
        <v>1</v>
      </c>
      <c r="C5" s="24" t="s">
        <v>16</v>
      </c>
      <c r="D5" s="25">
        <f>SUM(E5:I5)</f>
        <v>143</v>
      </c>
      <c r="E5" s="26">
        <v>0</v>
      </c>
      <c r="F5" s="26">
        <v>93</v>
      </c>
      <c r="G5" s="26">
        <v>50</v>
      </c>
      <c r="H5" s="26">
        <v>0</v>
      </c>
      <c r="I5" s="26">
        <v>0</v>
      </c>
      <c r="J5" s="27">
        <f>SUM(K5:Q5)</f>
        <v>143</v>
      </c>
      <c r="K5" s="26">
        <v>0</v>
      </c>
      <c r="L5" s="26">
        <v>93</v>
      </c>
      <c r="M5" s="26">
        <v>50</v>
      </c>
      <c r="N5" s="26">
        <v>0</v>
      </c>
      <c r="O5" s="28">
        <v>0</v>
      </c>
      <c r="P5" s="29">
        <v>0</v>
      </c>
      <c r="Q5" s="30">
        <v>0</v>
      </c>
    </row>
    <row r="6" spans="1:17" ht="18" customHeight="1" x14ac:dyDescent="0.4">
      <c r="B6" s="23">
        <v>2</v>
      </c>
      <c r="C6" s="24" t="s">
        <v>17</v>
      </c>
      <c r="D6" s="25">
        <f t="shared" ref="D6:D24" si="0">SUM(E6:I6)</f>
        <v>250</v>
      </c>
      <c r="E6" s="26">
        <v>9</v>
      </c>
      <c r="F6" s="26">
        <v>213</v>
      </c>
      <c r="G6" s="26">
        <v>16</v>
      </c>
      <c r="H6" s="26">
        <v>12</v>
      </c>
      <c r="I6" s="26">
        <v>0</v>
      </c>
      <c r="J6" s="27">
        <f t="shared" ref="J6:J10" si="1">SUM(K6:Q6)</f>
        <v>250</v>
      </c>
      <c r="K6" s="26">
        <v>9</v>
      </c>
      <c r="L6" s="26">
        <v>213</v>
      </c>
      <c r="M6" s="26">
        <v>16</v>
      </c>
      <c r="N6" s="26">
        <v>12</v>
      </c>
      <c r="O6" s="28">
        <v>0</v>
      </c>
      <c r="P6" s="29">
        <v>0</v>
      </c>
      <c r="Q6" s="30">
        <v>0</v>
      </c>
    </row>
    <row r="7" spans="1:17" ht="18" customHeight="1" x14ac:dyDescent="0.4">
      <c r="B7" s="23">
        <v>3</v>
      </c>
      <c r="C7" s="24" t="s">
        <v>18</v>
      </c>
      <c r="D7" s="25">
        <f t="shared" si="0"/>
        <v>165</v>
      </c>
      <c r="E7" s="26">
        <v>0</v>
      </c>
      <c r="F7" s="26">
        <v>0</v>
      </c>
      <c r="G7" s="26">
        <v>37</v>
      </c>
      <c r="H7" s="26">
        <v>128</v>
      </c>
      <c r="I7" s="26">
        <v>0</v>
      </c>
      <c r="J7" s="27">
        <f t="shared" si="1"/>
        <v>165</v>
      </c>
      <c r="K7" s="26">
        <v>0</v>
      </c>
      <c r="L7" s="26">
        <v>0</v>
      </c>
      <c r="M7" s="26">
        <v>37</v>
      </c>
      <c r="N7" s="26">
        <v>128</v>
      </c>
      <c r="O7" s="28">
        <v>0</v>
      </c>
      <c r="P7" s="29">
        <v>0</v>
      </c>
      <c r="Q7" s="30">
        <v>0</v>
      </c>
    </row>
    <row r="8" spans="1:17" ht="18" customHeight="1" x14ac:dyDescent="0.4">
      <c r="B8" s="23">
        <v>4</v>
      </c>
      <c r="C8" s="24" t="s">
        <v>19</v>
      </c>
      <c r="D8" s="25">
        <f t="shared" si="0"/>
        <v>76</v>
      </c>
      <c r="E8" s="26">
        <v>0</v>
      </c>
      <c r="F8" s="26">
        <v>38</v>
      </c>
      <c r="G8" s="26">
        <v>38</v>
      </c>
      <c r="H8" s="26">
        <v>0</v>
      </c>
      <c r="I8" s="26">
        <v>0</v>
      </c>
      <c r="J8" s="27">
        <f t="shared" si="1"/>
        <v>76</v>
      </c>
      <c r="K8" s="26">
        <v>0</v>
      </c>
      <c r="L8" s="26">
        <v>38</v>
      </c>
      <c r="M8" s="26">
        <v>38</v>
      </c>
      <c r="N8" s="26">
        <v>0</v>
      </c>
      <c r="O8" s="28">
        <v>0</v>
      </c>
      <c r="P8" s="29">
        <v>0</v>
      </c>
      <c r="Q8" s="30">
        <v>0</v>
      </c>
    </row>
    <row r="9" spans="1:17" ht="18" customHeight="1" x14ac:dyDescent="0.4">
      <c r="B9" s="23">
        <v>5</v>
      </c>
      <c r="C9" s="24" t="s">
        <v>20</v>
      </c>
      <c r="D9" s="25">
        <f t="shared" si="0"/>
        <v>99</v>
      </c>
      <c r="E9" s="26">
        <v>0</v>
      </c>
      <c r="F9" s="26">
        <v>0</v>
      </c>
      <c r="G9" s="26">
        <v>50</v>
      </c>
      <c r="H9" s="26">
        <v>49</v>
      </c>
      <c r="I9" s="26">
        <v>0</v>
      </c>
      <c r="J9" s="27">
        <f t="shared" si="1"/>
        <v>99</v>
      </c>
      <c r="K9" s="26">
        <v>0</v>
      </c>
      <c r="L9" s="26">
        <v>0</v>
      </c>
      <c r="M9" s="26">
        <v>50</v>
      </c>
      <c r="N9" s="26">
        <v>49</v>
      </c>
      <c r="O9" s="28">
        <v>0</v>
      </c>
      <c r="P9" s="29">
        <v>0</v>
      </c>
      <c r="Q9" s="30">
        <v>0</v>
      </c>
    </row>
    <row r="10" spans="1:17" ht="18" customHeight="1" x14ac:dyDescent="0.4">
      <c r="B10" s="23">
        <v>6</v>
      </c>
      <c r="C10" s="24" t="s">
        <v>21</v>
      </c>
      <c r="D10" s="25">
        <f t="shared" si="0"/>
        <v>40</v>
      </c>
      <c r="E10" s="26">
        <v>0</v>
      </c>
      <c r="F10" s="26">
        <v>0</v>
      </c>
      <c r="G10" s="26">
        <v>0</v>
      </c>
      <c r="H10" s="26">
        <v>40</v>
      </c>
      <c r="I10" s="26">
        <v>0</v>
      </c>
      <c r="J10" s="27">
        <f t="shared" si="1"/>
        <v>40</v>
      </c>
      <c r="K10" s="26">
        <v>0</v>
      </c>
      <c r="L10" s="26">
        <v>0</v>
      </c>
      <c r="M10" s="26">
        <v>0</v>
      </c>
      <c r="N10" s="26">
        <v>40</v>
      </c>
      <c r="O10" s="28">
        <v>0</v>
      </c>
      <c r="P10" s="29">
        <v>0</v>
      </c>
      <c r="Q10" s="30">
        <v>0</v>
      </c>
    </row>
    <row r="11" spans="1:17" ht="18" customHeight="1" x14ac:dyDescent="0.4">
      <c r="B11" s="23">
        <v>7</v>
      </c>
      <c r="C11" s="24" t="s">
        <v>22</v>
      </c>
      <c r="D11" s="25">
        <f t="shared" si="0"/>
        <v>74</v>
      </c>
      <c r="E11" s="26">
        <v>0</v>
      </c>
      <c r="F11" s="26">
        <v>42</v>
      </c>
      <c r="G11" s="26">
        <v>32</v>
      </c>
      <c r="H11" s="26">
        <v>0</v>
      </c>
      <c r="I11" s="26">
        <v>0</v>
      </c>
      <c r="J11" s="27">
        <f>SUM(K11:Q11)</f>
        <v>74</v>
      </c>
      <c r="K11" s="26">
        <v>0</v>
      </c>
      <c r="L11" s="26">
        <v>42</v>
      </c>
      <c r="M11" s="26">
        <v>32</v>
      </c>
      <c r="N11" s="26">
        <v>0</v>
      </c>
      <c r="O11" s="28">
        <v>0</v>
      </c>
      <c r="P11" s="29">
        <v>0</v>
      </c>
      <c r="Q11" s="30">
        <v>0</v>
      </c>
    </row>
    <row r="12" spans="1:17" ht="18" customHeight="1" x14ac:dyDescent="0.4">
      <c r="B12" s="23">
        <v>8</v>
      </c>
      <c r="C12" s="24" t="s">
        <v>23</v>
      </c>
      <c r="D12" s="25">
        <f t="shared" si="0"/>
        <v>45</v>
      </c>
      <c r="E12" s="26">
        <v>0</v>
      </c>
      <c r="F12" s="26">
        <v>45</v>
      </c>
      <c r="G12" s="26">
        <v>0</v>
      </c>
      <c r="H12" s="26">
        <v>0</v>
      </c>
      <c r="I12" s="26">
        <v>0</v>
      </c>
      <c r="J12" s="27">
        <f>SUM(K12:Q12)</f>
        <v>45</v>
      </c>
      <c r="K12" s="26">
        <v>0</v>
      </c>
      <c r="L12" s="26">
        <v>45</v>
      </c>
      <c r="M12" s="26">
        <v>0</v>
      </c>
      <c r="N12" s="26">
        <v>0</v>
      </c>
      <c r="O12" s="28">
        <v>0</v>
      </c>
      <c r="P12" s="29">
        <v>0</v>
      </c>
      <c r="Q12" s="30">
        <v>0</v>
      </c>
    </row>
    <row r="13" spans="1:17" ht="18" customHeight="1" x14ac:dyDescent="0.4">
      <c r="B13" s="23">
        <v>9</v>
      </c>
      <c r="C13" s="24" t="s">
        <v>24</v>
      </c>
      <c r="D13" s="25">
        <f t="shared" si="0"/>
        <v>180</v>
      </c>
      <c r="E13" s="26">
        <v>0</v>
      </c>
      <c r="F13" s="26">
        <v>40</v>
      </c>
      <c r="G13" s="26">
        <v>52</v>
      </c>
      <c r="H13" s="26">
        <v>54</v>
      </c>
      <c r="I13" s="26">
        <v>34</v>
      </c>
      <c r="J13" s="27">
        <f>SUM(K13:Q13)</f>
        <v>146</v>
      </c>
      <c r="K13" s="26">
        <v>0</v>
      </c>
      <c r="L13" s="26">
        <v>40</v>
      </c>
      <c r="M13" s="26">
        <v>0</v>
      </c>
      <c r="N13" s="26">
        <v>106</v>
      </c>
      <c r="O13" s="28">
        <v>0</v>
      </c>
      <c r="P13" s="29">
        <v>0</v>
      </c>
      <c r="Q13" s="30">
        <v>0</v>
      </c>
    </row>
    <row r="14" spans="1:17" ht="18" customHeight="1" x14ac:dyDescent="0.4">
      <c r="B14" s="23">
        <v>10</v>
      </c>
      <c r="C14" s="24" t="s">
        <v>25</v>
      </c>
      <c r="D14" s="25">
        <f t="shared" si="0"/>
        <v>112</v>
      </c>
      <c r="E14" s="26">
        <v>0</v>
      </c>
      <c r="F14" s="26">
        <v>98</v>
      </c>
      <c r="G14" s="26">
        <v>0</v>
      </c>
      <c r="H14" s="26">
        <v>14</v>
      </c>
      <c r="I14" s="26">
        <v>0</v>
      </c>
      <c r="J14" s="27">
        <f t="shared" ref="J14:J18" si="2">SUM(K14:Q14)</f>
        <v>112</v>
      </c>
      <c r="K14" s="26">
        <v>0</v>
      </c>
      <c r="L14" s="26">
        <v>98</v>
      </c>
      <c r="M14" s="26">
        <v>0</v>
      </c>
      <c r="N14" s="26">
        <v>14</v>
      </c>
      <c r="O14" s="28">
        <v>0</v>
      </c>
      <c r="P14" s="29">
        <v>0</v>
      </c>
      <c r="Q14" s="30">
        <v>0</v>
      </c>
    </row>
    <row r="15" spans="1:17" ht="18" customHeight="1" x14ac:dyDescent="0.4">
      <c r="B15" s="23">
        <v>11</v>
      </c>
      <c r="C15" s="24" t="s">
        <v>26</v>
      </c>
      <c r="D15" s="25">
        <f t="shared" si="0"/>
        <v>46</v>
      </c>
      <c r="E15" s="26">
        <v>0</v>
      </c>
      <c r="F15" s="26">
        <v>46</v>
      </c>
      <c r="G15" s="26">
        <v>0</v>
      </c>
      <c r="H15" s="26">
        <v>0</v>
      </c>
      <c r="I15" s="26">
        <v>0</v>
      </c>
      <c r="J15" s="27">
        <f t="shared" si="2"/>
        <v>46</v>
      </c>
      <c r="K15" s="26">
        <v>0</v>
      </c>
      <c r="L15" s="26">
        <v>46</v>
      </c>
      <c r="M15" s="26">
        <v>0</v>
      </c>
      <c r="N15" s="26">
        <v>0</v>
      </c>
      <c r="O15" s="28">
        <v>0</v>
      </c>
      <c r="P15" s="29">
        <v>0</v>
      </c>
      <c r="Q15" s="30">
        <v>0</v>
      </c>
    </row>
    <row r="16" spans="1:17" ht="18" customHeight="1" x14ac:dyDescent="0.4">
      <c r="B16" s="23">
        <v>12</v>
      </c>
      <c r="C16" s="24" t="s">
        <v>27</v>
      </c>
      <c r="D16" s="25">
        <f t="shared" si="0"/>
        <v>119</v>
      </c>
      <c r="E16" s="26">
        <v>0</v>
      </c>
      <c r="F16" s="26">
        <v>119</v>
      </c>
      <c r="G16" s="26">
        <v>0</v>
      </c>
      <c r="H16" s="26">
        <v>0</v>
      </c>
      <c r="I16" s="26">
        <v>0</v>
      </c>
      <c r="J16" s="27">
        <f t="shared" si="2"/>
        <v>119</v>
      </c>
      <c r="K16" s="26">
        <v>0</v>
      </c>
      <c r="L16" s="26">
        <v>119</v>
      </c>
      <c r="M16" s="26">
        <v>0</v>
      </c>
      <c r="N16" s="26">
        <v>0</v>
      </c>
      <c r="O16" s="28">
        <v>0</v>
      </c>
      <c r="P16" s="29">
        <v>0</v>
      </c>
      <c r="Q16" s="30">
        <v>0</v>
      </c>
    </row>
    <row r="17" spans="2:17" ht="18" customHeight="1" x14ac:dyDescent="0.4">
      <c r="B17" s="23">
        <v>13</v>
      </c>
      <c r="C17" s="24" t="s">
        <v>28</v>
      </c>
      <c r="D17" s="25">
        <f t="shared" si="0"/>
        <v>130</v>
      </c>
      <c r="E17" s="26">
        <v>0</v>
      </c>
      <c r="F17" s="26">
        <v>90</v>
      </c>
      <c r="G17" s="26">
        <v>40</v>
      </c>
      <c r="H17" s="26">
        <v>0</v>
      </c>
      <c r="I17" s="26">
        <v>0</v>
      </c>
      <c r="J17" s="27">
        <f t="shared" si="2"/>
        <v>130</v>
      </c>
      <c r="K17" s="26">
        <v>0</v>
      </c>
      <c r="L17" s="26">
        <v>90</v>
      </c>
      <c r="M17" s="26">
        <v>40</v>
      </c>
      <c r="N17" s="26">
        <v>0</v>
      </c>
      <c r="O17" s="28">
        <v>0</v>
      </c>
      <c r="P17" s="29">
        <v>0</v>
      </c>
      <c r="Q17" s="30">
        <v>0</v>
      </c>
    </row>
    <row r="18" spans="2:17" ht="18" customHeight="1" x14ac:dyDescent="0.4">
      <c r="B18" s="23">
        <v>14</v>
      </c>
      <c r="C18" s="24" t="s">
        <v>29</v>
      </c>
      <c r="D18" s="25">
        <f t="shared" si="0"/>
        <v>32</v>
      </c>
      <c r="E18" s="26">
        <v>0</v>
      </c>
      <c r="F18" s="26">
        <v>0</v>
      </c>
      <c r="G18" s="26">
        <v>0</v>
      </c>
      <c r="H18" s="26">
        <v>32</v>
      </c>
      <c r="I18" s="26">
        <v>0</v>
      </c>
      <c r="J18" s="27">
        <f t="shared" si="2"/>
        <v>32</v>
      </c>
      <c r="K18" s="26">
        <v>0</v>
      </c>
      <c r="L18" s="26">
        <v>0</v>
      </c>
      <c r="M18" s="26">
        <v>0</v>
      </c>
      <c r="N18" s="26">
        <v>32</v>
      </c>
      <c r="O18" s="28">
        <v>0</v>
      </c>
      <c r="P18" s="29">
        <v>0</v>
      </c>
      <c r="Q18" s="30">
        <v>0</v>
      </c>
    </row>
    <row r="19" spans="2:17" ht="18" customHeight="1" x14ac:dyDescent="0.4">
      <c r="B19" s="23">
        <v>15</v>
      </c>
      <c r="C19" s="24" t="s">
        <v>30</v>
      </c>
      <c r="D19" s="25">
        <f t="shared" si="0"/>
        <v>50</v>
      </c>
      <c r="E19" s="26">
        <v>0</v>
      </c>
      <c r="F19" s="26">
        <v>0</v>
      </c>
      <c r="G19" s="26">
        <v>0</v>
      </c>
      <c r="H19" s="26">
        <v>50</v>
      </c>
      <c r="I19" s="26">
        <v>0</v>
      </c>
      <c r="J19" s="27">
        <f>SUM(K19:Q19)</f>
        <v>50</v>
      </c>
      <c r="K19" s="26">
        <v>0</v>
      </c>
      <c r="L19" s="26">
        <v>0</v>
      </c>
      <c r="M19" s="26">
        <v>0</v>
      </c>
      <c r="N19" s="26">
        <v>50</v>
      </c>
      <c r="O19" s="28">
        <v>0</v>
      </c>
      <c r="P19" s="29">
        <v>0</v>
      </c>
      <c r="Q19" s="30">
        <v>0</v>
      </c>
    </row>
    <row r="20" spans="2:17" ht="18" customHeight="1" x14ac:dyDescent="0.4">
      <c r="B20" s="23">
        <v>16</v>
      </c>
      <c r="C20" s="24" t="s">
        <v>31</v>
      </c>
      <c r="D20" s="25">
        <f t="shared" si="0"/>
        <v>104</v>
      </c>
      <c r="E20" s="26">
        <v>0</v>
      </c>
      <c r="F20" s="26">
        <v>33</v>
      </c>
      <c r="G20" s="26">
        <v>26</v>
      </c>
      <c r="H20" s="26">
        <v>45</v>
      </c>
      <c r="I20" s="26">
        <v>0</v>
      </c>
      <c r="J20" s="27">
        <f>SUM(K20:Q20)</f>
        <v>104</v>
      </c>
      <c r="K20" s="26">
        <v>0</v>
      </c>
      <c r="L20" s="26">
        <v>33</v>
      </c>
      <c r="M20" s="26">
        <v>26</v>
      </c>
      <c r="N20" s="26">
        <v>45</v>
      </c>
      <c r="O20" s="28">
        <v>0</v>
      </c>
      <c r="P20" s="29">
        <v>0</v>
      </c>
      <c r="Q20" s="30">
        <v>0</v>
      </c>
    </row>
    <row r="21" spans="2:17" ht="18" customHeight="1" x14ac:dyDescent="0.4">
      <c r="B21" s="23">
        <v>17</v>
      </c>
      <c r="C21" s="24" t="s">
        <v>32</v>
      </c>
      <c r="D21" s="25">
        <f t="shared" si="0"/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7">
        <f t="shared" ref="J21:J24" si="3">SUM(K21:Q21)</f>
        <v>0</v>
      </c>
      <c r="K21" s="26">
        <v>0</v>
      </c>
      <c r="L21" s="26">
        <v>0</v>
      </c>
      <c r="M21" s="26">
        <v>0</v>
      </c>
      <c r="N21" s="26">
        <v>0</v>
      </c>
      <c r="O21" s="28">
        <v>0</v>
      </c>
      <c r="P21" s="29">
        <v>0</v>
      </c>
      <c r="Q21" s="30">
        <v>0</v>
      </c>
    </row>
    <row r="22" spans="2:17" ht="18" customHeight="1" x14ac:dyDescent="0.4">
      <c r="B22" s="23">
        <v>18</v>
      </c>
      <c r="C22" s="24" t="s">
        <v>33</v>
      </c>
      <c r="D22" s="25">
        <f t="shared" si="0"/>
        <v>50</v>
      </c>
      <c r="E22" s="26">
        <v>0</v>
      </c>
      <c r="F22" s="26">
        <v>0</v>
      </c>
      <c r="G22" s="26">
        <v>30</v>
      </c>
      <c r="H22" s="26">
        <v>20</v>
      </c>
      <c r="I22" s="26">
        <v>0</v>
      </c>
      <c r="J22" s="27">
        <f t="shared" si="3"/>
        <v>50</v>
      </c>
      <c r="K22" s="26">
        <v>0</v>
      </c>
      <c r="L22" s="26">
        <v>0</v>
      </c>
      <c r="M22" s="26">
        <v>30</v>
      </c>
      <c r="N22" s="26">
        <v>20</v>
      </c>
      <c r="O22" s="28">
        <v>0</v>
      </c>
      <c r="P22" s="29">
        <v>0</v>
      </c>
      <c r="Q22" s="30">
        <v>0</v>
      </c>
    </row>
    <row r="23" spans="2:17" ht="18" customHeight="1" x14ac:dyDescent="0.4">
      <c r="B23" s="23">
        <v>19</v>
      </c>
      <c r="C23" s="31" t="s">
        <v>34</v>
      </c>
      <c r="D23" s="25">
        <f t="shared" si="0"/>
        <v>48</v>
      </c>
      <c r="E23" s="26">
        <v>0</v>
      </c>
      <c r="F23" s="26">
        <v>48</v>
      </c>
      <c r="G23" s="26">
        <v>0</v>
      </c>
      <c r="H23" s="26">
        <v>0</v>
      </c>
      <c r="I23" s="26">
        <v>0</v>
      </c>
      <c r="J23" s="27">
        <f t="shared" si="3"/>
        <v>48</v>
      </c>
      <c r="K23" s="26">
        <v>0</v>
      </c>
      <c r="L23" s="26">
        <v>48</v>
      </c>
      <c r="M23" s="26">
        <v>0</v>
      </c>
      <c r="N23" s="26">
        <v>0</v>
      </c>
      <c r="O23" s="28">
        <v>0</v>
      </c>
      <c r="P23" s="29">
        <v>0</v>
      </c>
      <c r="Q23" s="30">
        <v>0</v>
      </c>
    </row>
    <row r="24" spans="2:17" ht="18" customHeight="1" x14ac:dyDescent="0.4">
      <c r="B24" s="23">
        <v>20</v>
      </c>
      <c r="C24" s="24" t="s">
        <v>35</v>
      </c>
      <c r="D24" s="25">
        <f t="shared" si="0"/>
        <v>106</v>
      </c>
      <c r="E24" s="26">
        <v>0</v>
      </c>
      <c r="F24" s="26">
        <v>106</v>
      </c>
      <c r="G24" s="26">
        <v>0</v>
      </c>
      <c r="H24" s="26">
        <v>0</v>
      </c>
      <c r="I24" s="26">
        <v>0</v>
      </c>
      <c r="J24" s="27">
        <f t="shared" si="3"/>
        <v>106</v>
      </c>
      <c r="K24" s="26">
        <v>0</v>
      </c>
      <c r="L24" s="26">
        <v>106</v>
      </c>
      <c r="M24" s="26">
        <v>0</v>
      </c>
      <c r="N24" s="26">
        <v>0</v>
      </c>
      <c r="O24" s="28">
        <v>0</v>
      </c>
      <c r="P24" s="29">
        <v>0</v>
      </c>
      <c r="Q24" s="30">
        <v>0</v>
      </c>
    </row>
    <row r="25" spans="2:17" s="36" customFormat="1" ht="18" customHeight="1" x14ac:dyDescent="0.4">
      <c r="B25" s="32" t="s">
        <v>36</v>
      </c>
      <c r="C25" s="33"/>
      <c r="D25" s="27">
        <f>SUM(E25:I25)</f>
        <v>1869</v>
      </c>
      <c r="E25" s="34">
        <f>SUM(E5:E24)</f>
        <v>9</v>
      </c>
      <c r="F25" s="34">
        <f>SUM(F5:F24)</f>
        <v>1011</v>
      </c>
      <c r="G25" s="34">
        <f>SUM(G5:G24)</f>
        <v>371</v>
      </c>
      <c r="H25" s="34">
        <f>SUM(H5:H24)</f>
        <v>444</v>
      </c>
      <c r="I25" s="35">
        <f>SUM(I5:I24)</f>
        <v>34</v>
      </c>
      <c r="J25" s="27">
        <f>SUM(K25:O25)</f>
        <v>1835</v>
      </c>
      <c r="K25" s="34">
        <f t="shared" ref="K25:Q25" si="4">SUM(K5:K24)</f>
        <v>9</v>
      </c>
      <c r="L25" s="34">
        <f t="shared" si="4"/>
        <v>1011</v>
      </c>
      <c r="M25" s="34">
        <f t="shared" si="4"/>
        <v>319</v>
      </c>
      <c r="N25" s="34">
        <f t="shared" si="4"/>
        <v>496</v>
      </c>
      <c r="O25" s="28">
        <f t="shared" si="4"/>
        <v>0</v>
      </c>
      <c r="P25" s="29">
        <f t="shared" si="4"/>
        <v>0</v>
      </c>
      <c r="Q25" s="30">
        <f t="shared" si="4"/>
        <v>0</v>
      </c>
    </row>
    <row r="26" spans="2:17" s="36" customFormat="1" ht="18" customHeight="1" x14ac:dyDescent="0.4">
      <c r="B26" s="37">
        <v>1</v>
      </c>
      <c r="C26" s="31" t="s">
        <v>37</v>
      </c>
      <c r="D26" s="27">
        <f>SUM(E26:I26)</f>
        <v>19</v>
      </c>
      <c r="E26" s="38">
        <f>VLOOKUP($C26,[1]Sheet1!$A$1:$G$21,3,FALSE)</f>
        <v>0</v>
      </c>
      <c r="F26" s="38">
        <f>VLOOKUP($C26,[1]Sheet1!$A$1:$G$21,4,FALSE)</f>
        <v>0</v>
      </c>
      <c r="G26" s="38">
        <f>VLOOKUP($C26,[1]Sheet1!$A$1:$G$21,5,FALSE)</f>
        <v>0</v>
      </c>
      <c r="H26" s="38">
        <f>VLOOKUP($C26,[1]Sheet1!$A$1:$G$21,6,FALSE)</f>
        <v>19</v>
      </c>
      <c r="I26" s="38">
        <f>VLOOKUP($C26,[1]Sheet1!$A$1:$G$21,7,FALSE)</f>
        <v>0</v>
      </c>
      <c r="J26" s="27">
        <f t="shared" ref="J26:J51" si="5">SUM(K26:Q26)</f>
        <v>0</v>
      </c>
      <c r="K26" s="38">
        <v>0</v>
      </c>
      <c r="L26" s="38">
        <v>0</v>
      </c>
      <c r="M26" s="38">
        <v>0</v>
      </c>
      <c r="N26" s="38">
        <v>0</v>
      </c>
      <c r="O26" s="39">
        <v>0</v>
      </c>
      <c r="P26" s="40">
        <v>0</v>
      </c>
      <c r="Q26" s="30">
        <v>0</v>
      </c>
    </row>
    <row r="27" spans="2:17" s="36" customFormat="1" ht="18" customHeight="1" x14ac:dyDescent="0.4">
      <c r="B27" s="37">
        <v>2</v>
      </c>
      <c r="C27" s="31" t="s">
        <v>38</v>
      </c>
      <c r="D27" s="27">
        <f t="shared" ref="D27:D51" si="6">SUM(E27:I27)</f>
        <v>19</v>
      </c>
      <c r="E27" s="38">
        <f>VLOOKUP($C27,[1]Sheet1!$A$1:$G$21,3,FALSE)</f>
        <v>0</v>
      </c>
      <c r="F27" s="38">
        <f>VLOOKUP($C27,[1]Sheet1!$A$1:$G$21,4,FALSE)</f>
        <v>0</v>
      </c>
      <c r="G27" s="38">
        <f>VLOOKUP($C27,[1]Sheet1!$A$1:$G$21,5,FALSE)</f>
        <v>0</v>
      </c>
      <c r="H27" s="38">
        <f>VLOOKUP($C27,[1]Sheet1!$A$1:$G$21,6,FALSE)</f>
        <v>19</v>
      </c>
      <c r="I27" s="38">
        <f>VLOOKUP($C27,[1]Sheet1!$A$1:$G$21,7,FALSE)</f>
        <v>0</v>
      </c>
      <c r="J27" s="27">
        <f t="shared" si="5"/>
        <v>0</v>
      </c>
      <c r="K27" s="38">
        <v>0</v>
      </c>
      <c r="L27" s="38">
        <v>0</v>
      </c>
      <c r="M27" s="38">
        <v>0</v>
      </c>
      <c r="N27" s="38">
        <v>0</v>
      </c>
      <c r="O27" s="39">
        <v>0</v>
      </c>
      <c r="P27" s="40">
        <v>0</v>
      </c>
      <c r="Q27" s="30">
        <v>0</v>
      </c>
    </row>
    <row r="28" spans="2:17" s="36" customFormat="1" ht="18" customHeight="1" x14ac:dyDescent="0.4">
      <c r="B28" s="37">
        <v>3</v>
      </c>
      <c r="C28" s="31" t="s">
        <v>39</v>
      </c>
      <c r="D28" s="27">
        <f t="shared" si="6"/>
        <v>19</v>
      </c>
      <c r="E28" s="38">
        <f>VLOOKUP($C28,[1]Sheet1!$A$1:$G$21,3,FALSE)</f>
        <v>0</v>
      </c>
      <c r="F28" s="38">
        <f>VLOOKUP($C28,[1]Sheet1!$A$1:$G$21,4,FALSE)</f>
        <v>19</v>
      </c>
      <c r="G28" s="38">
        <f>VLOOKUP($C28,[1]Sheet1!$A$1:$G$21,5,FALSE)</f>
        <v>0</v>
      </c>
      <c r="H28" s="38">
        <f>VLOOKUP($C28,[1]Sheet1!$A$1:$G$21,6,FALSE)</f>
        <v>0</v>
      </c>
      <c r="I28" s="38">
        <f>VLOOKUP($C28,[1]Sheet1!$A$1:$G$21,7,FALSE)</f>
        <v>0</v>
      </c>
      <c r="J28" s="27">
        <f t="shared" si="5"/>
        <v>19</v>
      </c>
      <c r="K28" s="38">
        <v>0</v>
      </c>
      <c r="L28" s="38">
        <v>19</v>
      </c>
      <c r="M28" s="38">
        <v>0</v>
      </c>
      <c r="N28" s="38">
        <v>0</v>
      </c>
      <c r="O28" s="39">
        <v>0</v>
      </c>
      <c r="P28" s="40">
        <v>0</v>
      </c>
      <c r="Q28" s="30">
        <v>0</v>
      </c>
    </row>
    <row r="29" spans="2:17" s="36" customFormat="1" ht="18" customHeight="1" x14ac:dyDescent="0.4">
      <c r="B29" s="37">
        <v>4</v>
      </c>
      <c r="C29" s="31" t="s">
        <v>40</v>
      </c>
      <c r="D29" s="27">
        <f t="shared" si="6"/>
        <v>16</v>
      </c>
      <c r="E29" s="38">
        <f>VLOOKUP($C29,[1]Sheet1!$A$1:$G$21,3,FALSE)</f>
        <v>0</v>
      </c>
      <c r="F29" s="38">
        <f>VLOOKUP($C29,[1]Sheet1!$A$1:$G$21,4,FALSE)</f>
        <v>16</v>
      </c>
      <c r="G29" s="38">
        <f>VLOOKUP($C29,[1]Sheet1!$A$1:$G$21,5,FALSE)</f>
        <v>0</v>
      </c>
      <c r="H29" s="38">
        <f>VLOOKUP($C29,[1]Sheet1!$A$1:$G$21,6,FALSE)</f>
        <v>0</v>
      </c>
      <c r="I29" s="38">
        <f>VLOOKUP($C29,[1]Sheet1!$A$1:$G$21,7,FALSE)</f>
        <v>0</v>
      </c>
      <c r="J29" s="27">
        <f t="shared" si="5"/>
        <v>16</v>
      </c>
      <c r="K29" s="38">
        <v>0</v>
      </c>
      <c r="L29" s="38">
        <v>16</v>
      </c>
      <c r="M29" s="38">
        <v>0</v>
      </c>
      <c r="N29" s="38">
        <v>0</v>
      </c>
      <c r="O29" s="39">
        <v>0</v>
      </c>
      <c r="P29" s="40">
        <v>0</v>
      </c>
      <c r="Q29" s="30">
        <v>0</v>
      </c>
    </row>
    <row r="30" spans="2:17" s="36" customFormat="1" ht="18" customHeight="1" x14ac:dyDescent="0.4">
      <c r="B30" s="37">
        <v>5</v>
      </c>
      <c r="C30" s="31" t="s">
        <v>41</v>
      </c>
      <c r="D30" s="27">
        <f t="shared" si="6"/>
        <v>10</v>
      </c>
      <c r="E30" s="38">
        <f>VLOOKUP($C30,[1]Sheet1!$A$1:$G$21,3,FALSE)</f>
        <v>0</v>
      </c>
      <c r="F30" s="38">
        <f>VLOOKUP($C30,[1]Sheet1!$A$1:$G$21,4,FALSE)</f>
        <v>10</v>
      </c>
      <c r="G30" s="38">
        <f>VLOOKUP($C30,[1]Sheet1!$A$1:$G$21,5,FALSE)</f>
        <v>0</v>
      </c>
      <c r="H30" s="38">
        <f>VLOOKUP($C30,[1]Sheet1!$A$1:$G$21,6,FALSE)</f>
        <v>0</v>
      </c>
      <c r="I30" s="38">
        <f>VLOOKUP($C30,[1]Sheet1!$A$1:$G$21,7,FALSE)</f>
        <v>0</v>
      </c>
      <c r="J30" s="27">
        <f t="shared" si="5"/>
        <v>10</v>
      </c>
      <c r="K30" s="38">
        <v>0</v>
      </c>
      <c r="L30" s="38">
        <v>10</v>
      </c>
      <c r="M30" s="38">
        <v>0</v>
      </c>
      <c r="N30" s="38">
        <v>0</v>
      </c>
      <c r="O30" s="39">
        <v>0</v>
      </c>
      <c r="P30" s="40">
        <v>0</v>
      </c>
      <c r="Q30" s="30">
        <v>0</v>
      </c>
    </row>
    <row r="31" spans="2:17" s="36" customFormat="1" ht="18" customHeight="1" x14ac:dyDescent="0.4">
      <c r="B31" s="37">
        <v>6</v>
      </c>
      <c r="C31" s="31" t="s">
        <v>42</v>
      </c>
      <c r="D31" s="27">
        <f t="shared" si="6"/>
        <v>19</v>
      </c>
      <c r="E31" s="38">
        <f>VLOOKUP($C31,[1]Sheet1!$A$1:$G$21,3,FALSE)</f>
        <v>0</v>
      </c>
      <c r="F31" s="38">
        <f>VLOOKUP($C31,[1]Sheet1!$A$1:$G$21,4,FALSE)</f>
        <v>0</v>
      </c>
      <c r="G31" s="38">
        <f>VLOOKUP($C31,[1]Sheet1!$A$1:$G$21,5,FALSE)</f>
        <v>19</v>
      </c>
      <c r="H31" s="38">
        <f>VLOOKUP($C31,[1]Sheet1!$A$1:$G$21,6,FALSE)</f>
        <v>0</v>
      </c>
      <c r="I31" s="38">
        <f>VLOOKUP($C31,[1]Sheet1!$A$1:$G$21,7,FALSE)</f>
        <v>0</v>
      </c>
      <c r="J31" s="27">
        <f t="shared" si="5"/>
        <v>19</v>
      </c>
      <c r="K31" s="38">
        <v>0</v>
      </c>
      <c r="L31" s="38">
        <v>0</v>
      </c>
      <c r="M31" s="38">
        <v>19</v>
      </c>
      <c r="N31" s="38">
        <v>0</v>
      </c>
      <c r="O31" s="39">
        <v>0</v>
      </c>
      <c r="P31" s="40">
        <v>0</v>
      </c>
      <c r="Q31" s="30">
        <v>0</v>
      </c>
    </row>
    <row r="32" spans="2:17" s="36" customFormat="1" ht="18" customHeight="1" x14ac:dyDescent="0.4">
      <c r="B32" s="37">
        <v>7</v>
      </c>
      <c r="C32" s="31" t="s">
        <v>43</v>
      </c>
      <c r="D32" s="27">
        <f t="shared" si="6"/>
        <v>14</v>
      </c>
      <c r="E32" s="38">
        <f>VLOOKUP($C32,[1]Sheet1!$A$1:$G$21,3,FALSE)</f>
        <v>0</v>
      </c>
      <c r="F32" s="38">
        <f>VLOOKUP($C32,[1]Sheet1!$A$1:$G$21,4,FALSE)</f>
        <v>0</v>
      </c>
      <c r="G32" s="38">
        <f>VLOOKUP($C32,[1]Sheet1!$A$1:$G$21,5,FALSE)</f>
        <v>0</v>
      </c>
      <c r="H32" s="38">
        <f>VLOOKUP($C32,[1]Sheet1!$A$1:$G$21,6,FALSE)</f>
        <v>0</v>
      </c>
      <c r="I32" s="38">
        <f>VLOOKUP($C32,[1]Sheet1!$A$1:$G$21,7,FALSE)</f>
        <v>14</v>
      </c>
      <c r="J32" s="27">
        <f t="shared" si="5"/>
        <v>0</v>
      </c>
      <c r="K32" s="38">
        <v>0</v>
      </c>
      <c r="L32" s="38">
        <v>0</v>
      </c>
      <c r="M32" s="38">
        <v>0</v>
      </c>
      <c r="N32" s="38">
        <v>0</v>
      </c>
      <c r="O32" s="39">
        <v>0</v>
      </c>
      <c r="P32" s="40">
        <v>0</v>
      </c>
      <c r="Q32" s="30">
        <v>0</v>
      </c>
    </row>
    <row r="33" spans="2:17" s="36" customFormat="1" ht="18" customHeight="1" x14ac:dyDescent="0.4">
      <c r="B33" s="37">
        <v>8</v>
      </c>
      <c r="C33" s="31" t="s">
        <v>44</v>
      </c>
      <c r="D33" s="27">
        <f t="shared" si="6"/>
        <v>19</v>
      </c>
      <c r="E33" s="38">
        <f>VLOOKUP($C33,[1]Sheet1!$A$1:$G$21,3,FALSE)</f>
        <v>0</v>
      </c>
      <c r="F33" s="38">
        <f>VLOOKUP($C33,[1]Sheet1!$A$1:$G$21,4,FALSE)</f>
        <v>19</v>
      </c>
      <c r="G33" s="38">
        <f>VLOOKUP($C33,[1]Sheet1!$A$1:$G$21,5,FALSE)</f>
        <v>0</v>
      </c>
      <c r="H33" s="38">
        <f>VLOOKUP($C33,[1]Sheet1!$A$1:$G$21,6,FALSE)</f>
        <v>0</v>
      </c>
      <c r="I33" s="38">
        <f>VLOOKUP($C33,[1]Sheet1!$A$1:$G$21,7,FALSE)</f>
        <v>0</v>
      </c>
      <c r="J33" s="27">
        <f t="shared" si="5"/>
        <v>19</v>
      </c>
      <c r="K33" s="38">
        <v>0</v>
      </c>
      <c r="L33" s="38">
        <v>19</v>
      </c>
      <c r="M33" s="38">
        <v>0</v>
      </c>
      <c r="N33" s="38">
        <v>0</v>
      </c>
      <c r="O33" s="39">
        <v>0</v>
      </c>
      <c r="P33" s="40">
        <v>0</v>
      </c>
      <c r="Q33" s="30">
        <v>0</v>
      </c>
    </row>
    <row r="34" spans="2:17" s="36" customFormat="1" ht="18" customHeight="1" x14ac:dyDescent="0.4">
      <c r="B34" s="37">
        <v>9</v>
      </c>
      <c r="C34" s="31" t="s">
        <v>45</v>
      </c>
      <c r="D34" s="27">
        <f t="shared" si="6"/>
        <v>19</v>
      </c>
      <c r="E34" s="38">
        <f>VLOOKUP($C34,[1]Sheet1!$A$1:$G$21,3,FALSE)</f>
        <v>0</v>
      </c>
      <c r="F34" s="38">
        <f>VLOOKUP($C34,[1]Sheet1!$A$1:$G$21,4,FALSE)</f>
        <v>0</v>
      </c>
      <c r="G34" s="38">
        <f>VLOOKUP($C34,[1]Sheet1!$A$1:$G$21,5,FALSE)</f>
        <v>19</v>
      </c>
      <c r="H34" s="38">
        <f>VLOOKUP($C34,[1]Sheet1!$A$1:$G$21,6,FALSE)</f>
        <v>0</v>
      </c>
      <c r="I34" s="38">
        <f>VLOOKUP($C34,[1]Sheet1!$A$1:$G$21,7,FALSE)</f>
        <v>0</v>
      </c>
      <c r="J34" s="27">
        <f t="shared" si="5"/>
        <v>19</v>
      </c>
      <c r="K34" s="38">
        <v>0</v>
      </c>
      <c r="L34" s="38">
        <v>0</v>
      </c>
      <c r="M34" s="38">
        <v>19</v>
      </c>
      <c r="N34" s="38">
        <v>0</v>
      </c>
      <c r="O34" s="39">
        <v>0</v>
      </c>
      <c r="P34" s="40">
        <v>0</v>
      </c>
      <c r="Q34" s="30">
        <v>0</v>
      </c>
    </row>
    <row r="35" spans="2:17" s="36" customFormat="1" ht="18" customHeight="1" x14ac:dyDescent="0.4">
      <c r="B35" s="37">
        <v>10</v>
      </c>
      <c r="C35" s="31" t="s">
        <v>46</v>
      </c>
      <c r="D35" s="27">
        <f t="shared" si="6"/>
        <v>12</v>
      </c>
      <c r="E35" s="38">
        <f>VLOOKUP($C35,[1]Sheet1!$A$1:$G$21,3,FALSE)</f>
        <v>0</v>
      </c>
      <c r="F35" s="38">
        <f>VLOOKUP($C35,[1]Sheet1!$A$1:$G$21,4,FALSE)</f>
        <v>0</v>
      </c>
      <c r="G35" s="38">
        <f>VLOOKUP($C35,[1]Sheet1!$A$1:$G$21,5,FALSE)</f>
        <v>0</v>
      </c>
      <c r="H35" s="38">
        <f>VLOOKUP($C35,[1]Sheet1!$A$1:$G$21,6,FALSE)</f>
        <v>0</v>
      </c>
      <c r="I35" s="38">
        <f>VLOOKUP($C35,[1]Sheet1!$A$1:$G$21,7,FALSE)</f>
        <v>12</v>
      </c>
      <c r="J35" s="27">
        <f t="shared" si="5"/>
        <v>0</v>
      </c>
      <c r="K35" s="38">
        <v>0</v>
      </c>
      <c r="L35" s="38">
        <v>0</v>
      </c>
      <c r="M35" s="38">
        <v>0</v>
      </c>
      <c r="N35" s="38">
        <v>0</v>
      </c>
      <c r="O35" s="39">
        <v>0</v>
      </c>
      <c r="P35" s="40">
        <v>0</v>
      </c>
      <c r="Q35" s="30">
        <v>0</v>
      </c>
    </row>
    <row r="36" spans="2:17" s="36" customFormat="1" ht="18" customHeight="1" x14ac:dyDescent="0.4">
      <c r="B36" s="37">
        <v>11</v>
      </c>
      <c r="C36" s="31" t="s">
        <v>47</v>
      </c>
      <c r="D36" s="27">
        <f t="shared" si="6"/>
        <v>19</v>
      </c>
      <c r="E36" s="38">
        <f>VLOOKUP($C36,[1]Sheet1!$A$1:$G$21,3,FALSE)</f>
        <v>0</v>
      </c>
      <c r="F36" s="38">
        <f>VLOOKUP($C36,[1]Sheet1!$A$1:$G$21,4,FALSE)</f>
        <v>19</v>
      </c>
      <c r="G36" s="38">
        <f>VLOOKUP($C36,[1]Sheet1!$A$1:$G$21,5,FALSE)</f>
        <v>0</v>
      </c>
      <c r="H36" s="38">
        <f>VLOOKUP($C36,[1]Sheet1!$A$1:$G$21,6,FALSE)</f>
        <v>0</v>
      </c>
      <c r="I36" s="38">
        <f>VLOOKUP($C36,[1]Sheet1!$A$1:$G$21,7,FALSE)</f>
        <v>0</v>
      </c>
      <c r="J36" s="27">
        <f t="shared" si="5"/>
        <v>19</v>
      </c>
      <c r="K36" s="38">
        <v>0</v>
      </c>
      <c r="L36" s="38">
        <v>19</v>
      </c>
      <c r="M36" s="38">
        <v>0</v>
      </c>
      <c r="N36" s="38">
        <v>0</v>
      </c>
      <c r="O36" s="39">
        <v>0</v>
      </c>
      <c r="P36" s="40">
        <v>0</v>
      </c>
      <c r="Q36" s="30">
        <v>0</v>
      </c>
    </row>
    <row r="37" spans="2:17" s="36" customFormat="1" ht="18" customHeight="1" x14ac:dyDescent="0.4">
      <c r="B37" s="37">
        <v>12</v>
      </c>
      <c r="C37" s="31" t="s">
        <v>48</v>
      </c>
      <c r="D37" s="27">
        <f t="shared" si="6"/>
        <v>19</v>
      </c>
      <c r="E37" s="38">
        <f>VLOOKUP($C37,[1]Sheet1!$A$1:$G$21,3,FALSE)</f>
        <v>0</v>
      </c>
      <c r="F37" s="38">
        <f>VLOOKUP($C37,[1]Sheet1!$A$1:$G$21,4,FALSE)</f>
        <v>19</v>
      </c>
      <c r="G37" s="38">
        <f>VLOOKUP($C37,[1]Sheet1!$A$1:$G$21,5,FALSE)</f>
        <v>0</v>
      </c>
      <c r="H37" s="38">
        <f>VLOOKUP($C37,[1]Sheet1!$A$1:$G$21,6,FALSE)</f>
        <v>0</v>
      </c>
      <c r="I37" s="38">
        <f>VLOOKUP($C37,[1]Sheet1!$A$1:$G$21,7,FALSE)</f>
        <v>0</v>
      </c>
      <c r="J37" s="27">
        <f t="shared" si="5"/>
        <v>19</v>
      </c>
      <c r="K37" s="38">
        <v>0</v>
      </c>
      <c r="L37" s="38">
        <v>19</v>
      </c>
      <c r="M37" s="38">
        <v>0</v>
      </c>
      <c r="N37" s="38">
        <v>0</v>
      </c>
      <c r="O37" s="39">
        <v>0</v>
      </c>
      <c r="P37" s="40">
        <v>0</v>
      </c>
      <c r="Q37" s="30">
        <v>0</v>
      </c>
    </row>
    <row r="38" spans="2:17" s="36" customFormat="1" ht="18" customHeight="1" x14ac:dyDescent="0.4">
      <c r="B38" s="37">
        <v>13</v>
      </c>
      <c r="C38" s="31" t="s">
        <v>49</v>
      </c>
      <c r="D38" s="27">
        <f t="shared" si="6"/>
        <v>6</v>
      </c>
      <c r="E38" s="38">
        <f>VLOOKUP($C38,[1]Sheet1!$A$1:$G$21,3,FALSE)</f>
        <v>0</v>
      </c>
      <c r="F38" s="38">
        <f>VLOOKUP($C38,[1]Sheet1!$A$1:$G$21,4,FALSE)</f>
        <v>6</v>
      </c>
      <c r="G38" s="38">
        <f>VLOOKUP($C38,[1]Sheet1!$A$1:$G$21,5,FALSE)</f>
        <v>0</v>
      </c>
      <c r="H38" s="38">
        <f>VLOOKUP($C38,[1]Sheet1!$A$1:$G$21,6,FALSE)</f>
        <v>0</v>
      </c>
      <c r="I38" s="38">
        <f>VLOOKUP($C38,[1]Sheet1!$A$1:$G$21,7,FALSE)</f>
        <v>0</v>
      </c>
      <c r="J38" s="27">
        <f t="shared" si="5"/>
        <v>6</v>
      </c>
      <c r="K38" s="38">
        <v>0</v>
      </c>
      <c r="L38" s="38">
        <v>6</v>
      </c>
      <c r="M38" s="38">
        <v>0</v>
      </c>
      <c r="N38" s="38">
        <v>0</v>
      </c>
      <c r="O38" s="39">
        <v>0</v>
      </c>
      <c r="P38" s="40">
        <v>0</v>
      </c>
      <c r="Q38" s="30">
        <v>0</v>
      </c>
    </row>
    <row r="39" spans="2:17" s="36" customFormat="1" ht="18" customHeight="1" x14ac:dyDescent="0.4">
      <c r="B39" s="37">
        <v>14</v>
      </c>
      <c r="C39" s="31" t="s">
        <v>50</v>
      </c>
      <c r="D39" s="27">
        <f t="shared" si="6"/>
        <v>14</v>
      </c>
      <c r="E39" s="38">
        <f>VLOOKUP($C39,[1]Sheet1!$A$1:$G$21,3,FALSE)</f>
        <v>0</v>
      </c>
      <c r="F39" s="38">
        <f>VLOOKUP($C39,[1]Sheet1!$A$1:$G$21,4,FALSE)</f>
        <v>14</v>
      </c>
      <c r="G39" s="38">
        <f>VLOOKUP($C39,[1]Sheet1!$A$1:$G$21,5,FALSE)</f>
        <v>0</v>
      </c>
      <c r="H39" s="38">
        <f>VLOOKUP($C39,[1]Sheet1!$A$1:$G$21,6,FALSE)</f>
        <v>0</v>
      </c>
      <c r="I39" s="38">
        <f>VLOOKUP($C39,[1]Sheet1!$A$1:$G$21,7,FALSE)</f>
        <v>0</v>
      </c>
      <c r="J39" s="27">
        <f t="shared" si="5"/>
        <v>14</v>
      </c>
      <c r="K39" s="38">
        <v>0</v>
      </c>
      <c r="L39" s="38">
        <v>14</v>
      </c>
      <c r="M39" s="38">
        <v>0</v>
      </c>
      <c r="N39" s="38">
        <v>0</v>
      </c>
      <c r="O39" s="39">
        <v>0</v>
      </c>
      <c r="P39" s="40">
        <v>0</v>
      </c>
      <c r="Q39" s="30">
        <v>0</v>
      </c>
    </row>
    <row r="40" spans="2:17" s="36" customFormat="1" ht="18" customHeight="1" x14ac:dyDescent="0.4">
      <c r="B40" s="37">
        <v>15</v>
      </c>
      <c r="C40" s="31" t="s">
        <v>51</v>
      </c>
      <c r="D40" s="27">
        <f t="shared" si="6"/>
        <v>19</v>
      </c>
      <c r="E40" s="38">
        <f>VLOOKUP($C40,[1]Sheet1!$A$1:$G$21,3,FALSE)</f>
        <v>0</v>
      </c>
      <c r="F40" s="38">
        <f>VLOOKUP($C40,[1]Sheet1!$A$1:$G$21,4,FALSE)</f>
        <v>19</v>
      </c>
      <c r="G40" s="38">
        <f>VLOOKUP($C40,[1]Sheet1!$A$1:$G$21,5,FALSE)</f>
        <v>0</v>
      </c>
      <c r="H40" s="38">
        <f>VLOOKUP($C40,[1]Sheet1!$A$1:$G$21,6,FALSE)</f>
        <v>0</v>
      </c>
      <c r="I40" s="38">
        <f>VLOOKUP($C40,[1]Sheet1!$A$1:$G$21,7,FALSE)</f>
        <v>0</v>
      </c>
      <c r="J40" s="27">
        <f t="shared" si="5"/>
        <v>19</v>
      </c>
      <c r="K40" s="38">
        <v>0</v>
      </c>
      <c r="L40" s="38">
        <v>19</v>
      </c>
      <c r="M40" s="38">
        <v>0</v>
      </c>
      <c r="N40" s="38">
        <v>0</v>
      </c>
      <c r="O40" s="39">
        <v>0</v>
      </c>
      <c r="P40" s="40">
        <v>0</v>
      </c>
      <c r="Q40" s="30">
        <v>0</v>
      </c>
    </row>
    <row r="41" spans="2:17" ht="18" customHeight="1" x14ac:dyDescent="0.4">
      <c r="B41" s="37">
        <v>16</v>
      </c>
      <c r="C41" s="24" t="s">
        <v>52</v>
      </c>
      <c r="D41" s="27">
        <f t="shared" si="6"/>
        <v>12</v>
      </c>
      <c r="E41" s="38">
        <f>VLOOKUP($C41,[1]Sheet1!$A$1:$G$21,3,FALSE)</f>
        <v>0</v>
      </c>
      <c r="F41" s="38">
        <f>VLOOKUP($C41,[1]Sheet1!$A$1:$G$21,4,FALSE)</f>
        <v>0</v>
      </c>
      <c r="G41" s="38">
        <f>VLOOKUP($C41,[1]Sheet1!$A$1:$G$21,5,FALSE)</f>
        <v>12</v>
      </c>
      <c r="H41" s="38">
        <f>VLOOKUP($C41,[1]Sheet1!$A$1:$G$21,6,FALSE)</f>
        <v>0</v>
      </c>
      <c r="I41" s="38">
        <f>VLOOKUP($C41,[1]Sheet1!$A$1:$G$21,7,FALSE)</f>
        <v>0</v>
      </c>
      <c r="J41" s="27">
        <f t="shared" si="5"/>
        <v>12</v>
      </c>
      <c r="K41" s="38">
        <v>0</v>
      </c>
      <c r="L41" s="38">
        <v>0</v>
      </c>
      <c r="M41" s="38">
        <v>12</v>
      </c>
      <c r="N41" s="38">
        <v>0</v>
      </c>
      <c r="O41" s="39">
        <v>0</v>
      </c>
      <c r="P41" s="40">
        <v>0</v>
      </c>
      <c r="Q41" s="30">
        <v>0</v>
      </c>
    </row>
    <row r="42" spans="2:17" ht="18" customHeight="1" x14ac:dyDescent="0.4">
      <c r="B42" s="37">
        <v>17</v>
      </c>
      <c r="C42" s="24" t="s">
        <v>53</v>
      </c>
      <c r="D42" s="27">
        <f t="shared" si="6"/>
        <v>19</v>
      </c>
      <c r="E42" s="38">
        <f>VLOOKUP($C42,[1]Sheet1!$A$1:$G$21,3,FALSE)</f>
        <v>0</v>
      </c>
      <c r="F42" s="38">
        <f>VLOOKUP($C42,[1]Sheet1!$A$1:$G$21,4,FALSE)</f>
        <v>0</v>
      </c>
      <c r="G42" s="38">
        <f>VLOOKUP($C42,[1]Sheet1!$A$1:$G$21,5,FALSE)</f>
        <v>19</v>
      </c>
      <c r="H42" s="38">
        <f>VLOOKUP($C42,[1]Sheet1!$A$1:$G$21,6,FALSE)</f>
        <v>0</v>
      </c>
      <c r="I42" s="38">
        <f>VLOOKUP($C42,[1]Sheet1!$A$1:$G$21,7,FALSE)</f>
        <v>0</v>
      </c>
      <c r="J42" s="27">
        <f t="shared" si="5"/>
        <v>19</v>
      </c>
      <c r="K42" s="38">
        <v>0</v>
      </c>
      <c r="L42" s="38">
        <v>0</v>
      </c>
      <c r="M42" s="38">
        <v>19</v>
      </c>
      <c r="N42" s="38">
        <v>0</v>
      </c>
      <c r="O42" s="39">
        <v>0</v>
      </c>
      <c r="P42" s="40">
        <v>0</v>
      </c>
      <c r="Q42" s="30">
        <v>0</v>
      </c>
    </row>
    <row r="43" spans="2:17" ht="18" customHeight="1" x14ac:dyDescent="0.4">
      <c r="B43" s="37">
        <v>18</v>
      </c>
      <c r="C43" s="24" t="s">
        <v>54</v>
      </c>
      <c r="D43" s="27">
        <f t="shared" si="6"/>
        <v>19</v>
      </c>
      <c r="E43" s="38">
        <f>VLOOKUP($C43,[1]Sheet1!$A$1:$G$21,3,FALSE)</f>
        <v>0</v>
      </c>
      <c r="F43" s="38">
        <f>VLOOKUP($C43,[1]Sheet1!$A$1:$G$21,4,FALSE)</f>
        <v>0</v>
      </c>
      <c r="G43" s="38">
        <f>VLOOKUP($C43,[1]Sheet1!$A$1:$G$21,5,FALSE)</f>
        <v>19</v>
      </c>
      <c r="H43" s="38">
        <f>VLOOKUP($C43,[1]Sheet1!$A$1:$G$21,6,FALSE)</f>
        <v>0</v>
      </c>
      <c r="I43" s="38">
        <f>VLOOKUP($C43,[1]Sheet1!$A$1:$G$21,7,FALSE)</f>
        <v>0</v>
      </c>
      <c r="J43" s="27">
        <f t="shared" si="5"/>
        <v>19</v>
      </c>
      <c r="K43" s="38">
        <v>0</v>
      </c>
      <c r="L43" s="38">
        <v>0</v>
      </c>
      <c r="M43" s="38">
        <v>19</v>
      </c>
      <c r="N43" s="38">
        <v>0</v>
      </c>
      <c r="O43" s="39">
        <v>0</v>
      </c>
      <c r="P43" s="40">
        <v>0</v>
      </c>
      <c r="Q43" s="30">
        <v>0</v>
      </c>
    </row>
    <row r="44" spans="2:17" ht="18" customHeight="1" x14ac:dyDescent="0.4">
      <c r="B44" s="37">
        <v>19</v>
      </c>
      <c r="C44" s="24" t="s">
        <v>55</v>
      </c>
      <c r="D44" s="27">
        <f t="shared" si="6"/>
        <v>7</v>
      </c>
      <c r="E44" s="38">
        <f>VLOOKUP($C44,[1]Sheet1!$A$1:$G$21,3,FALSE)</f>
        <v>0</v>
      </c>
      <c r="F44" s="38">
        <f>VLOOKUP($C44,[1]Sheet1!$A$1:$G$21,4,FALSE)</f>
        <v>0</v>
      </c>
      <c r="G44" s="38">
        <f>VLOOKUP($C44,[1]Sheet1!$A$1:$G$21,5,FALSE)</f>
        <v>7</v>
      </c>
      <c r="H44" s="38">
        <f>VLOOKUP($C44,[1]Sheet1!$A$1:$G$21,6,FALSE)</f>
        <v>0</v>
      </c>
      <c r="I44" s="38">
        <f>VLOOKUP($C44,[1]Sheet1!$A$1:$G$21,7,FALSE)</f>
        <v>0</v>
      </c>
      <c r="J44" s="27">
        <f t="shared" si="5"/>
        <v>7</v>
      </c>
      <c r="K44" s="38">
        <v>0</v>
      </c>
      <c r="L44" s="38">
        <v>0</v>
      </c>
      <c r="M44" s="38">
        <v>7</v>
      </c>
      <c r="N44" s="38">
        <v>0</v>
      </c>
      <c r="O44" s="39">
        <v>0</v>
      </c>
      <c r="P44" s="40">
        <v>0</v>
      </c>
      <c r="Q44" s="30">
        <v>0</v>
      </c>
    </row>
    <row r="45" spans="2:17" ht="18" customHeight="1" x14ac:dyDescent="0.4">
      <c r="B45" s="37">
        <v>20</v>
      </c>
      <c r="C45" s="31" t="s">
        <v>56</v>
      </c>
      <c r="D45" s="27">
        <f t="shared" si="6"/>
        <v>17</v>
      </c>
      <c r="E45" s="38">
        <f>VLOOKUP($C45,[1]Sheet1!$A$1:$G$21,3,FALSE)</f>
        <v>0</v>
      </c>
      <c r="F45" s="38">
        <f>VLOOKUP($C45,[1]Sheet1!$A$1:$G$21,4,FALSE)</f>
        <v>17</v>
      </c>
      <c r="G45" s="38">
        <f>VLOOKUP($C45,[1]Sheet1!$A$1:$G$21,5,FALSE)</f>
        <v>0</v>
      </c>
      <c r="H45" s="38">
        <f>VLOOKUP($C45,[1]Sheet1!$A$1:$G$21,6,FALSE)</f>
        <v>0</v>
      </c>
      <c r="I45" s="38">
        <f>VLOOKUP($C45,[1]Sheet1!$A$1:$G$21,7,FALSE)</f>
        <v>0</v>
      </c>
      <c r="J45" s="27">
        <f t="shared" si="5"/>
        <v>17</v>
      </c>
      <c r="K45" s="38">
        <v>0</v>
      </c>
      <c r="L45" s="38">
        <v>17</v>
      </c>
      <c r="M45" s="38">
        <v>0</v>
      </c>
      <c r="N45" s="38">
        <v>0</v>
      </c>
      <c r="O45" s="39">
        <v>0</v>
      </c>
      <c r="P45" s="40">
        <v>0</v>
      </c>
      <c r="Q45" s="30">
        <v>0</v>
      </c>
    </row>
    <row r="46" spans="2:17" ht="18" customHeight="1" x14ac:dyDescent="0.4">
      <c r="B46" s="37">
        <v>21</v>
      </c>
      <c r="C46" s="24" t="s">
        <v>57</v>
      </c>
      <c r="D46" s="27">
        <f t="shared" si="6"/>
        <v>19</v>
      </c>
      <c r="E46" s="38">
        <f>VLOOKUP($C46,[1]Sheet1!$A$1:$G$21,3,FALSE)</f>
        <v>0</v>
      </c>
      <c r="F46" s="38">
        <f>VLOOKUP($C46,[1]Sheet1!$A$1:$G$21,4,FALSE)</f>
        <v>0</v>
      </c>
      <c r="G46" s="38">
        <f>VLOOKUP($C46,[1]Sheet1!$A$1:$G$21,5,FALSE)</f>
        <v>0</v>
      </c>
      <c r="H46" s="38">
        <f>VLOOKUP($C46,[1]Sheet1!$A$1:$G$21,6,FALSE)</f>
        <v>0</v>
      </c>
      <c r="I46" s="38">
        <f>VLOOKUP($C46,[1]Sheet1!$A$1:$G$21,7,FALSE)</f>
        <v>19</v>
      </c>
      <c r="J46" s="27">
        <f t="shared" si="5"/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  <c r="P46" s="40">
        <v>0</v>
      </c>
      <c r="Q46" s="30">
        <v>0</v>
      </c>
    </row>
    <row r="47" spans="2:17" ht="18" customHeight="1" x14ac:dyDescent="0.4">
      <c r="B47" s="37">
        <v>22</v>
      </c>
      <c r="C47" s="24" t="s">
        <v>58</v>
      </c>
      <c r="D47" s="27">
        <f t="shared" si="6"/>
        <v>19</v>
      </c>
      <c r="E47" s="38">
        <f>VLOOKUP($C47,[1]Sheet1!$A$1:$G$27,3,FALSE)</f>
        <v>0</v>
      </c>
      <c r="F47" s="38">
        <f>VLOOKUP($C47,[1]Sheet1!$A$1:$G$27,4,FALSE)</f>
        <v>19</v>
      </c>
      <c r="G47" s="38">
        <f>VLOOKUP($C47,[1]Sheet1!$A$1:$G$27,5,FALSE)</f>
        <v>0</v>
      </c>
      <c r="H47" s="38">
        <f>VLOOKUP($C47,[1]Sheet1!$A$1:$G$27,6,FALSE)</f>
        <v>0</v>
      </c>
      <c r="I47" s="38">
        <f>VLOOKUP($C47,[1]Sheet1!$A$1:$G$27,7,FALSE)</f>
        <v>0</v>
      </c>
      <c r="J47" s="27">
        <f t="shared" si="5"/>
        <v>19</v>
      </c>
      <c r="K47" s="38">
        <v>0</v>
      </c>
      <c r="L47" s="38">
        <v>19</v>
      </c>
      <c r="M47" s="38">
        <v>0</v>
      </c>
      <c r="N47" s="38">
        <v>0</v>
      </c>
      <c r="O47" s="39">
        <v>0</v>
      </c>
      <c r="P47" s="40">
        <v>0</v>
      </c>
      <c r="Q47" s="30">
        <v>0</v>
      </c>
    </row>
    <row r="48" spans="2:17" ht="18" customHeight="1" x14ac:dyDescent="0.4">
      <c r="B48" s="37">
        <v>23</v>
      </c>
      <c r="C48" s="31" t="s">
        <v>59</v>
      </c>
      <c r="D48" s="27">
        <f t="shared" si="6"/>
        <v>4</v>
      </c>
      <c r="E48" s="38">
        <f>VLOOKUP($C48,[1]Sheet1!A2:G28,3,FALSE)</f>
        <v>0</v>
      </c>
      <c r="F48" s="38">
        <f>VLOOKUP($C48,[1]Sheet1!$A$1:$G$27,4,FALSE)</f>
        <v>4</v>
      </c>
      <c r="G48" s="38">
        <f>VLOOKUP($C48,[1]Sheet1!$A$1:$G$27,5,FALSE)</f>
        <v>0</v>
      </c>
      <c r="H48" s="38">
        <f>VLOOKUP($C48,[1]Sheet1!$A$1:$G$27,6,FALSE)</f>
        <v>0</v>
      </c>
      <c r="I48" s="38">
        <f>VLOOKUP($C48,[1]Sheet1!$A$1:$G$27,7,FALSE)</f>
        <v>0</v>
      </c>
      <c r="J48" s="27">
        <f t="shared" si="5"/>
        <v>4</v>
      </c>
      <c r="K48" s="38">
        <v>0</v>
      </c>
      <c r="L48" s="38">
        <v>4</v>
      </c>
      <c r="M48" s="38">
        <v>0</v>
      </c>
      <c r="N48" s="38">
        <v>0</v>
      </c>
      <c r="O48" s="39">
        <v>0</v>
      </c>
      <c r="P48" s="40">
        <v>0</v>
      </c>
      <c r="Q48" s="30">
        <v>0</v>
      </c>
    </row>
    <row r="49" spans="2:17" ht="18" customHeight="1" x14ac:dyDescent="0.4">
      <c r="B49" s="37">
        <v>24</v>
      </c>
      <c r="C49" s="24" t="s">
        <v>60</v>
      </c>
      <c r="D49" s="27">
        <f t="shared" si="6"/>
        <v>19</v>
      </c>
      <c r="E49" s="38">
        <f>VLOOKUP($C49,[1]Sheet1!A3:G29,3,FALSE)</f>
        <v>0</v>
      </c>
      <c r="F49" s="38">
        <f>VLOOKUP($C49,[1]Sheet1!$A$1:$G$27,4,FALSE)</f>
        <v>0</v>
      </c>
      <c r="G49" s="38">
        <f>VLOOKUP($C49,[1]Sheet1!$A$1:$G$27,5,FALSE)</f>
        <v>0</v>
      </c>
      <c r="H49" s="38">
        <f>VLOOKUP($C49,[1]Sheet1!$A$1:$G$27,6,FALSE)</f>
        <v>0</v>
      </c>
      <c r="I49" s="38">
        <f>VLOOKUP($C49,[1]Sheet1!$A$1:$G$27,7,FALSE)</f>
        <v>19</v>
      </c>
      <c r="J49" s="27">
        <f t="shared" si="5"/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  <c r="P49" s="40">
        <v>0</v>
      </c>
      <c r="Q49" s="30">
        <v>0</v>
      </c>
    </row>
    <row r="50" spans="2:17" ht="18" customHeight="1" x14ac:dyDescent="0.4">
      <c r="B50" s="37">
        <v>25</v>
      </c>
      <c r="C50" s="24" t="s">
        <v>61</v>
      </c>
      <c r="D50" s="27">
        <f t="shared" si="6"/>
        <v>19</v>
      </c>
      <c r="E50" s="38">
        <f>VLOOKUP($C50,[1]Sheet1!A4:G30,3,FALSE)</f>
        <v>0</v>
      </c>
      <c r="F50" s="38">
        <f>VLOOKUP($C50,[1]Sheet1!$A$1:$G$27,4,FALSE)</f>
        <v>0</v>
      </c>
      <c r="G50" s="38">
        <f>VLOOKUP($C50,[1]Sheet1!$A$1:$G$27,5,FALSE)</f>
        <v>0</v>
      </c>
      <c r="H50" s="38">
        <f>VLOOKUP($C50,[1]Sheet1!$A$1:$G$27,6,FALSE)</f>
        <v>0</v>
      </c>
      <c r="I50" s="38">
        <f>VLOOKUP($C50,[1]Sheet1!$A$1:$G$27,7,FALSE)</f>
        <v>19</v>
      </c>
      <c r="J50" s="27">
        <f t="shared" si="5"/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  <c r="P50" s="40">
        <v>0</v>
      </c>
      <c r="Q50" s="30">
        <v>0</v>
      </c>
    </row>
    <row r="51" spans="2:17" ht="18" customHeight="1" x14ac:dyDescent="0.4">
      <c r="B51" s="37">
        <v>26</v>
      </c>
      <c r="C51" s="31" t="s">
        <v>62</v>
      </c>
      <c r="D51" s="27">
        <f t="shared" si="6"/>
        <v>19</v>
      </c>
      <c r="E51" s="38">
        <f>VLOOKUP($C51,[1]Sheet1!A5:G31,3,FALSE)</f>
        <v>0</v>
      </c>
      <c r="F51" s="38">
        <f>VLOOKUP($C51,[1]Sheet1!$A$1:$G$27,4,FALSE)</f>
        <v>0</v>
      </c>
      <c r="G51" s="38">
        <f>VLOOKUP($C51,[1]Sheet1!$A$1:$G$27,5,FALSE)</f>
        <v>0</v>
      </c>
      <c r="H51" s="38">
        <f>VLOOKUP($C51,[1]Sheet1!$A$1:$G$27,6,FALSE)</f>
        <v>0</v>
      </c>
      <c r="I51" s="38">
        <f>VLOOKUP($C51,[1]Sheet1!$A$1:$G$27,7,FALSE)</f>
        <v>19</v>
      </c>
      <c r="J51" s="27">
        <f t="shared" si="5"/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  <c r="P51" s="40">
        <v>0</v>
      </c>
      <c r="Q51" s="30">
        <v>0</v>
      </c>
    </row>
    <row r="52" spans="2:17" ht="18" customHeight="1" x14ac:dyDescent="0.4">
      <c r="B52" s="37">
        <v>27</v>
      </c>
      <c r="C52" s="41" t="s">
        <v>63</v>
      </c>
      <c r="D52" s="27">
        <f>SUM(E52:I52)</f>
        <v>19</v>
      </c>
      <c r="E52" s="38">
        <f>VLOOKUP($C52,[1]Sheet1!A6:G32,3,FALSE)</f>
        <v>0</v>
      </c>
      <c r="F52" s="38">
        <f>VLOOKUP($C52,[1]Sheet1!$A$1:$G$27,4,FALSE)</f>
        <v>0</v>
      </c>
      <c r="G52" s="38">
        <f>VLOOKUP($C52,[1]Sheet1!$A$1:$G$27,5,FALSE)</f>
        <v>19</v>
      </c>
      <c r="H52" s="38">
        <f>VLOOKUP($C52,[1]Sheet1!$A$1:$G$27,6,FALSE)</f>
        <v>0</v>
      </c>
      <c r="I52" s="38">
        <f>VLOOKUP($C52,[1]Sheet1!$A$1:$G$27,7,FALSE)</f>
        <v>0</v>
      </c>
      <c r="J52" s="27">
        <f>SUM(K52:P52)</f>
        <v>19</v>
      </c>
      <c r="K52" s="38">
        <v>0</v>
      </c>
      <c r="L52" s="38">
        <v>0</v>
      </c>
      <c r="M52" s="38">
        <v>19</v>
      </c>
      <c r="N52" s="38">
        <v>0</v>
      </c>
      <c r="O52" s="39">
        <v>0</v>
      </c>
      <c r="P52" s="40">
        <v>0</v>
      </c>
      <c r="Q52" s="30">
        <v>0</v>
      </c>
    </row>
    <row r="53" spans="2:17" s="36" customFormat="1" ht="18" customHeight="1" x14ac:dyDescent="0.4">
      <c r="B53" s="32" t="s">
        <v>64</v>
      </c>
      <c r="C53" s="33"/>
      <c r="D53" s="42">
        <f>SUM(E53:I53)</f>
        <v>435</v>
      </c>
      <c r="E53" s="43">
        <f>SUM(E26:E52)</f>
        <v>0</v>
      </c>
      <c r="F53" s="43">
        <f>SUM(F26:F51)</f>
        <v>181</v>
      </c>
      <c r="G53" s="43">
        <f>SUM(G26:G52)</f>
        <v>114</v>
      </c>
      <c r="H53" s="43">
        <f>SUM(H26:H52)</f>
        <v>38</v>
      </c>
      <c r="I53" s="44">
        <f>SUM(I26:I52)</f>
        <v>102</v>
      </c>
      <c r="J53" s="42">
        <f>SUM(K53:O53)</f>
        <v>295</v>
      </c>
      <c r="K53" s="43">
        <f t="shared" ref="K53:Q53" si="7">SUM(K26:K52)</f>
        <v>0</v>
      </c>
      <c r="L53" s="43">
        <f t="shared" si="7"/>
        <v>181</v>
      </c>
      <c r="M53" s="43">
        <f t="shared" si="7"/>
        <v>114</v>
      </c>
      <c r="N53" s="43">
        <f t="shared" si="7"/>
        <v>0</v>
      </c>
      <c r="O53" s="45">
        <f t="shared" si="7"/>
        <v>0</v>
      </c>
      <c r="P53" s="46">
        <f t="shared" si="7"/>
        <v>0</v>
      </c>
      <c r="Q53" s="47">
        <f t="shared" si="7"/>
        <v>0</v>
      </c>
    </row>
    <row r="54" spans="2:17" s="36" customFormat="1" ht="18" customHeight="1" x14ac:dyDescent="0.4">
      <c r="B54" s="32" t="s">
        <v>65</v>
      </c>
      <c r="C54" s="33"/>
      <c r="D54" s="42">
        <f t="shared" ref="D54:Q54" si="8">SUM(D25,D53)</f>
        <v>2304</v>
      </c>
      <c r="E54" s="43">
        <f t="shared" si="8"/>
        <v>9</v>
      </c>
      <c r="F54" s="43">
        <f t="shared" si="8"/>
        <v>1192</v>
      </c>
      <c r="G54" s="43">
        <f t="shared" si="8"/>
        <v>485</v>
      </c>
      <c r="H54" s="43">
        <f t="shared" si="8"/>
        <v>482</v>
      </c>
      <c r="I54" s="44">
        <f t="shared" si="8"/>
        <v>136</v>
      </c>
      <c r="J54" s="42">
        <f t="shared" si="8"/>
        <v>2130</v>
      </c>
      <c r="K54" s="43">
        <f t="shared" si="8"/>
        <v>9</v>
      </c>
      <c r="L54" s="43">
        <f t="shared" si="8"/>
        <v>1192</v>
      </c>
      <c r="M54" s="43">
        <f t="shared" si="8"/>
        <v>433</v>
      </c>
      <c r="N54" s="43">
        <f t="shared" si="8"/>
        <v>496</v>
      </c>
      <c r="O54" s="45">
        <f t="shared" si="8"/>
        <v>0</v>
      </c>
      <c r="P54" s="46">
        <f t="shared" si="8"/>
        <v>0</v>
      </c>
      <c r="Q54" s="47">
        <f t="shared" si="8"/>
        <v>0</v>
      </c>
    </row>
    <row r="55" spans="2:17" s="36" customFormat="1" ht="18" customHeight="1" x14ac:dyDescent="0.4">
      <c r="C55" s="48"/>
      <c r="D55" s="49"/>
      <c r="E55" s="49"/>
      <c r="F55" s="49"/>
      <c r="G55" s="49"/>
      <c r="H55" s="49"/>
      <c r="I55" s="49"/>
      <c r="J55" s="49"/>
    </row>
    <row r="56" spans="2:17" s="36" customFormat="1" x14ac:dyDescent="0.4">
      <c r="C56" s="48"/>
      <c r="D56" s="49"/>
      <c r="E56" s="49"/>
      <c r="F56" s="49"/>
      <c r="G56" s="49"/>
      <c r="H56" s="49"/>
      <c r="I56" s="49"/>
      <c r="J56" s="49"/>
    </row>
    <row r="57" spans="2:17" s="36" customFormat="1" x14ac:dyDescent="0.4">
      <c r="C57" s="48"/>
      <c r="D57" s="49"/>
      <c r="E57" s="49"/>
      <c r="F57" s="49"/>
      <c r="G57" s="49"/>
      <c r="H57" s="49"/>
      <c r="I57" s="49"/>
      <c r="J57" s="49"/>
    </row>
    <row r="58" spans="2:17" s="36" customFormat="1" x14ac:dyDescent="0.4">
      <c r="C58" s="48"/>
      <c r="D58" s="49"/>
      <c r="E58" s="49"/>
      <c r="F58" s="49"/>
      <c r="G58" s="49"/>
      <c r="H58" s="49"/>
      <c r="I58" s="49"/>
      <c r="J58" s="49"/>
    </row>
    <row r="59" spans="2:17" s="36" customFormat="1" x14ac:dyDescent="0.4">
      <c r="C59" s="48"/>
    </row>
    <row r="60" spans="2:17" s="36" customFormat="1" x14ac:dyDescent="0.4">
      <c r="C60" s="48"/>
      <c r="D60" s="50"/>
      <c r="E60" s="51"/>
      <c r="F60" s="51"/>
      <c r="G60" s="51"/>
      <c r="H60" s="51"/>
      <c r="I60" s="51"/>
      <c r="J60" s="51"/>
    </row>
    <row r="61" spans="2:17" x14ac:dyDescent="0.4">
      <c r="B61" s="36"/>
      <c r="C61" s="36"/>
      <c r="D61" s="51"/>
      <c r="E61" s="51"/>
      <c r="F61" s="51"/>
      <c r="G61" s="51"/>
      <c r="H61" s="51"/>
      <c r="I61" s="51"/>
      <c r="J61" s="51"/>
      <c r="K61" s="36"/>
      <c r="L61" s="36"/>
    </row>
    <row r="62" spans="2:17" x14ac:dyDescent="0.4">
      <c r="B62" s="36"/>
      <c r="C62" s="36"/>
      <c r="D62" s="51"/>
      <c r="E62" s="51"/>
      <c r="F62" s="51"/>
      <c r="G62" s="51"/>
      <c r="H62" s="51"/>
      <c r="I62" s="51"/>
      <c r="J62" s="51"/>
      <c r="K62" s="36"/>
      <c r="L62" s="36"/>
    </row>
    <row r="63" spans="2:17" x14ac:dyDescent="0.4">
      <c r="B63" s="36"/>
      <c r="C63" s="36"/>
      <c r="D63" s="52"/>
      <c r="E63" s="53"/>
      <c r="F63" s="36"/>
      <c r="G63" s="36"/>
      <c r="H63" s="36"/>
      <c r="I63" s="36"/>
      <c r="J63" s="36"/>
      <c r="K63" s="36"/>
      <c r="L63" s="36"/>
    </row>
    <row r="64" spans="2:17" x14ac:dyDescent="0.4">
      <c r="B64" s="36"/>
      <c r="C64" s="36"/>
      <c r="D64" s="50"/>
      <c r="E64" s="36"/>
      <c r="F64" s="36"/>
      <c r="G64" s="36"/>
      <c r="H64" s="36"/>
      <c r="I64" s="36"/>
      <c r="J64" s="36"/>
      <c r="K64" s="36"/>
      <c r="L64" s="36"/>
    </row>
    <row r="65" spans="2:12" x14ac:dyDescent="0.4">
      <c r="B65" s="36"/>
      <c r="C65" s="36"/>
      <c r="D65" s="50"/>
      <c r="E65" s="36"/>
      <c r="F65" s="36"/>
      <c r="G65" s="36"/>
      <c r="H65" s="36"/>
      <c r="I65" s="36"/>
      <c r="J65" s="36"/>
      <c r="K65" s="36"/>
      <c r="L65" s="36"/>
    </row>
    <row r="66" spans="2:12" x14ac:dyDescent="0.4">
      <c r="B66" s="36"/>
      <c r="C66" s="36"/>
      <c r="D66" s="50"/>
      <c r="E66" s="36"/>
      <c r="F66" s="36"/>
      <c r="G66" s="36"/>
      <c r="H66" s="36"/>
      <c r="I66" s="36"/>
      <c r="J66" s="36"/>
      <c r="K66" s="36"/>
      <c r="L66" s="36"/>
    </row>
    <row r="67" spans="2:12" x14ac:dyDescent="0.4">
      <c r="B67" s="54"/>
      <c r="C67" s="55"/>
      <c r="D67" s="56"/>
      <c r="E67" s="48"/>
      <c r="F67" s="48"/>
      <c r="G67" s="48"/>
      <c r="H67" s="48"/>
      <c r="I67" s="48"/>
      <c r="J67" s="48"/>
      <c r="K67" s="36"/>
      <c r="L67" s="36"/>
    </row>
    <row r="68" spans="2:12" x14ac:dyDescent="0.4">
      <c r="B68" s="36"/>
      <c r="C68" s="48"/>
      <c r="D68" s="56"/>
      <c r="E68" s="48"/>
      <c r="F68" s="48"/>
      <c r="G68" s="48"/>
      <c r="H68" s="48"/>
      <c r="I68" s="48"/>
      <c r="J68" s="48"/>
      <c r="K68" s="36"/>
      <c r="L68" s="36"/>
    </row>
    <row r="69" spans="2:12" x14ac:dyDescent="0.4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0" spans="2:12" x14ac:dyDescent="0.4">
      <c r="B70" s="36"/>
      <c r="C70" s="48"/>
      <c r="D70" s="56"/>
      <c r="E70" s="48"/>
      <c r="F70" s="48"/>
      <c r="G70" s="48"/>
      <c r="H70" s="48"/>
      <c r="I70" s="48"/>
      <c r="J70" s="48"/>
      <c r="K70" s="36"/>
      <c r="L70" s="36"/>
    </row>
    <row r="71" spans="2:12" x14ac:dyDescent="0.4">
      <c r="B71" s="36"/>
      <c r="C71" s="48"/>
      <c r="D71" s="56"/>
      <c r="E71" s="48"/>
      <c r="F71" s="48"/>
      <c r="G71" s="48"/>
      <c r="H71" s="48"/>
      <c r="I71" s="48"/>
      <c r="J71" s="48"/>
      <c r="K71" s="36"/>
      <c r="L71" s="36"/>
    </row>
    <row r="72" spans="2:12" x14ac:dyDescent="0.4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</sheetData>
  <mergeCells count="8">
    <mergeCell ref="B53:C53"/>
    <mergeCell ref="B54:C54"/>
    <mergeCell ref="B1:Q1"/>
    <mergeCell ref="D2:I2"/>
    <mergeCell ref="J2:Q2"/>
    <mergeCell ref="D3:I3"/>
    <mergeCell ref="J3:Q3"/>
    <mergeCell ref="B25:C25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/>
  <headerFooter>
    <oddFooter>&amp;C　　　　　　　　　　　　　　　　　　　　　　　　　　　　　　　　　　　　　　　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北部医療圏</vt:lpstr>
      <vt:lpstr>北部医療圏!Print_Area</vt:lpstr>
      <vt:lpstr>北部医療圏!Print_Titles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2022-09-30T14:07:29Z</dcterms:created>
  <dcterms:modified xsi:type="dcterms:W3CDTF">2022-09-30T14:07:54Z</dcterms:modified>
</cp:coreProperties>
</file>