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4日田市〇\"/>
    </mc:Choice>
  </mc:AlternateContent>
  <workbookProtection workbookAlgorithmName="SHA-512" workbookHashValue="LQqLLgQoJ1Uv45hCiLjeaKuv6PTe7za92OIceRuepc7HGrtnsEcjGfJBvjoFzQC5VFL7FOLCMwicAI8QyGS4xw==" workbookSaltValue="uBW1YYCDOBEYF0yzWy++aw==" workbookSpinCount="100000" lockStructure="1"/>
  <bookViews>
    <workbookView xWindow="-120" yWindow="-120" windowWidth="24240" windowHeight="131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<sst xmlns="http://schemas.openxmlformats.org/spreadsheetml/2006/main" count="228" uniqueCount="113">
  <si>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</si>
  <si>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</si>
  <si>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</si>
  <si>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</si>
  <si>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</si>
  <si>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</si>
  <si>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</si>
  <si>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</si>
  <si>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</si>
  <si>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</si>
  <si>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</si>
  <si>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</si>
  <si>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</si>
  <si>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</si>
  <si>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</si>
  <si>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</si>
  <si>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</si>
  <si>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</si>
  <si>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</si>
  <si>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</si>
  <si>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</si>
  <si>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</si>
  <si>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</si>
  <si>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</si>
  <si>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</si>
  <si>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</si>
  <si>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</si>
  <si>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</si>
  <si>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</si>
  <si>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</si>
  <si>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</si>
  <si>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</si>
  <si>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</si>
  <si>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</si>
  <si>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</si>
  <si>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</si>
  <si>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</si>
  <si>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</si>
  <si>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</si>
  <si>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</si>
  <si>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</si>
  <si>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</si>
  <si>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</si>
  <si>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</si>
  <si>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</si>
  <si>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</si>
  <si>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</si>
  <si>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</si>
  <si>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</si>
  <si>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</si>
  <si>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</si>
  <si>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</si>
  <si>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</si>
  <si>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</si>
  <si>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</si>
  <si>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</si>
  <si>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</si>
  <si>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</si>
  <si>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</si>
  <si>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</si>
  <si>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</si>
  <si>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</si>
  <si>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</si>
  <si>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</si>
  <si>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</si>
  <si>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</si>
  <si>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</si>
  <si>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</si>
  <si>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</si>
  <si>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</si>
  <si>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</si>
  <si>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</si>
  <si>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</si>
  <si>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</si>
  <si>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</si>
  <si>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</si>
  <si>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</si>
  <si>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</si>
  <si>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</si>
  <si>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</si>
  <si>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</si>
  <si>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</si>
  <si>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</si>
  <si>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</si>
  <si>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</si>
  <si>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</si>
  <si>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</si>
  <si>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</si>
  <si>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</si>
  <si>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</si>
  <si>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</si>
  <si>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</si>
  <si>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</si>
  <si>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</si>
  <si>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</si>
  <si>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</si>
  <si>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</si>
  <si>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</si>
  <si>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</si>
  <si>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</si>
  <si>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</si>
  <si>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</si>
  <si>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</si>
  <si>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</si>
  <si>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</si>
  <si>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</si>
  <si>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</si>
  <si>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</si>
  <si>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</si>
  <si>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</si>
  <si>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令和2年4月1日に、旧簡易水道事業を統合したことで、数値が悪化した指標が多く、今後も、施設等の老朽化に伴う更新が、大きな負担となることが予想される。
　今後は、水道事業基本計画に則った施設の更新やダウンサイジングを実施することで、人口減少に伴う給水収益の減少に備えて、財源の確保に努める必要がある。</t>
    <phoneticPr fontId="4"/>
  </si>
  <si>
    <t>①100％を超えた数値となっているが、近年は低下傾向にあり、更なる費用削減を行っていく必要がある。
②累積欠損金は発生しておらず、概ね健全な経営状況であると考える。
③令和2年度以降、簡水統合に伴う流動負債の大幅な増加により、流動比率を押し下げている。
④簡水統合したことで、企業債残高が大幅に増加し、当該指標の増加の原因となったが、今後も施設更新が予定されており、それに伴う企業債残高が増え数値が高くなっていくことが予想される。
⑤令和2年度以降、簡水統合により、100％を割り込んでいる。今後は、水道料金の妥当性を検証し、適切な料金収入の確保を目指すとともに、更なる費用削減を行っていく必要がある。
⑥令和2年度以降、簡水統合に伴う費用の大幅な増加を受け、数値が悪化している。今後は、更なる維持管理費の削減といった経常費用を抑える経営努力が必要と考える。
⑦第7次変更届出により、一日配水能力が減少したことに伴い、数値が高くなった。今後については、給水人口の減少を見据え、予定されている配水池の更新事業では、施設のダウンサイジング等を検討中である。
⑧漏水調査及び修繕を実施したことにより、数値の上昇が見られた。今後も配水管等の漏水調査を実施し、有収率の向上に努める。</t>
    <rPh sb="303" eb="305">
      <t>レイワ</t>
    </rPh>
    <rPh sb="306" eb="307">
      <t>ネン</t>
    </rPh>
    <rPh sb="307" eb="310">
      <t>ドイコウ</t>
    </rPh>
    <rPh sb="316" eb="317">
      <t>トモナ</t>
    </rPh>
    <rPh sb="327" eb="328">
      <t>ウ</t>
    </rPh>
    <rPh sb="381" eb="382">
      <t>ダイ</t>
    </rPh>
    <rPh sb="383" eb="384">
      <t>ジ</t>
    </rPh>
    <rPh sb="478" eb="480">
      <t>ロウスイ</t>
    </rPh>
    <rPh sb="480" eb="482">
      <t>チョウサ</t>
    </rPh>
    <rPh sb="482" eb="483">
      <t>オヨ</t>
    </rPh>
    <rPh sb="484" eb="486">
      <t>シュウゼン</t>
    </rPh>
    <rPh sb="487" eb="489">
      <t>ジッシ</t>
    </rPh>
    <rPh sb="497" eb="499">
      <t>スウチ</t>
    </rPh>
    <rPh sb="500" eb="502">
      <t>ジョウショウ</t>
    </rPh>
    <rPh sb="503" eb="504">
      <t>ミ</t>
    </rPh>
    <phoneticPr fontId="4"/>
  </si>
  <si>
    <t>①簡水統合や施設更新に伴い、未償却資産残高が増加したことで、平均値より低位で推移している。今後は、水道事業基本計画に則った計画的かつ効率的な施設更新を行う必要がある。
②現時点では、平均値よりも低位で推移しているが、今後更新時期を迎える管路が増加する事が考えられるため、水道事業基本計画に沿った計画的かつ効率的な管路更新を行うと共に、更なる費用削減等を行い、財源を確保していくことが求められる。
③地方公営企業決算状況調査の報告数値誤りにより、数値が過大となっている。実際の数値は0.12％であり、依然として、管路更新が進んでいないため、今後は水道事業基本計画に則った計画的かつ効率的な管路更新を行う必要がある。</t>
    <rPh sb="30" eb="33">
      <t>ヘイキンチ</t>
    </rPh>
    <rPh sb="35" eb="37">
      <t>テイイ</t>
    </rPh>
    <rPh sb="38" eb="40">
      <t>スイイ</t>
    </rPh>
    <rPh sb="45" eb="47">
      <t>コンゴ</t>
    </rPh>
    <rPh sb="97" eb="99">
      <t>テイイ</t>
    </rPh>
    <rPh sb="199" eb="211">
      <t>チホウコウエイキギョウケッサンジョウキョウチョウサ</t>
    </rPh>
    <rPh sb="212" eb="216">
      <t>ホウコクスウチ</t>
    </rPh>
    <rPh sb="216" eb="217">
      <t>アヤマ</t>
    </rPh>
    <rPh sb="222" eb="224">
      <t>スウチ</t>
    </rPh>
    <rPh sb="225" eb="227">
      <t>カダイ</t>
    </rPh>
    <rPh sb="234" eb="236">
      <t>ジッサイ</t>
    </rPh>
    <rPh sb="237" eb="23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</si>
</sst>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1.84</c:v>
                </c:pt>
                <c:pt idx="1">
                  <c:v>0.69</c:v>
                </c:pt>
                <c:pt idx="2">
                  <c:v>0.91</c:v>
                </c:pt>
                <c:pt idx="3">
                  <c:v>0.55000000000000004</c:v>
                </c:pt>
                <c:pt idx="4">
                  <c:v>1.17</c:v>
                </c:pt>
              </c:numCache>
            </c:numRef>
          </c:val>
          <c:extLst>
            <c:ext xmlns:c16="http://schemas.microsoft.com/office/drawing/2014/chart" uri="{C3380CC4-5D6E-409C-BE32-E72D297353CC}">
              <c16:uniqueId val="{00000000-AC68-4DBA-B4DD-4BC478D065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C68-4DBA-B4DD-4BC478D065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57.84</c:v>
                </c:pt>
                <c:pt idx="1">
                  <c:v>56.73</c:v>
                </c:pt>
                <c:pt idx="2">
                  <c:v>56.12</c:v>
                </c:pt>
                <c:pt idx="3">
                  <c:v>60.4</c:v>
                </c:pt>
                <c:pt idx="4">
                  <c:v>63.43</c:v>
                </c:pt>
              </c:numCache>
            </c:numRef>
          </c:val>
          <c:extLst>
            <c:ext xmlns:c16="http://schemas.microsoft.com/office/drawing/2014/chart" uri="{C3380CC4-5D6E-409C-BE32-E72D297353CC}">
              <c16:uniqueId val="{00000000-0A9F-473F-BE4F-AEA23229E3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A9F-473F-BE4F-AEA23229E3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86.86</c:v>
                </c:pt>
                <c:pt idx="1">
                  <c:v>89</c:v>
                </c:pt>
                <c:pt idx="2">
                  <c:v>89.56</c:v>
                </c:pt>
                <c:pt idx="3">
                  <c:v>84.38</c:v>
                </c:pt>
                <c:pt idx="4">
                  <c:v>84.93</c:v>
                </c:pt>
              </c:numCache>
            </c:numRef>
          </c:val>
          <c:extLst>
            <c:ext xmlns:c16="http://schemas.microsoft.com/office/drawing/2014/chart" uri="{C3380CC4-5D6E-409C-BE32-E72D297353CC}">
              <c16:uniqueId val="{00000000-C72D-4DB4-B7C1-1060AD714D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72D-4DB4-B7C1-1060AD714D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115.55</c:v>
                </c:pt>
                <c:pt idx="1">
                  <c:v>117.92</c:v>
                </c:pt>
                <c:pt idx="2">
                  <c:v>112.65</c:v>
                </c:pt>
                <c:pt idx="3">
                  <c:v>109.2</c:v>
                </c:pt>
                <c:pt idx="4">
                  <c:v>107.21</c:v>
                </c:pt>
              </c:numCache>
            </c:numRef>
          </c:val>
          <c:extLst>
            <c:ext xmlns:c16="http://schemas.microsoft.com/office/drawing/2014/chart" uri="{C3380CC4-5D6E-409C-BE32-E72D297353CC}">
              <c16:uniqueId val="{00000000-66A9-42A9-A5C2-FF2BBB9F9D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6A9-42A9-A5C2-FF2BBB9F9D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43.43</c:v>
                </c:pt>
                <c:pt idx="1">
                  <c:v>45.45</c:v>
                </c:pt>
                <c:pt idx="2">
                  <c:v>47.08</c:v>
                </c:pt>
                <c:pt idx="3">
                  <c:v>39.869999999999997</c:v>
                </c:pt>
                <c:pt idx="4">
                  <c:v>42.77</c:v>
                </c:pt>
              </c:numCache>
            </c:numRef>
          </c:val>
          <c:extLst>
            <c:ext xmlns:c16="http://schemas.microsoft.com/office/drawing/2014/chart" uri="{C3380CC4-5D6E-409C-BE32-E72D297353CC}">
              <c16:uniqueId val="{00000000-5691-494C-A36B-730E48D73D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691-494C-A36B-730E48D73D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7.23</c:v>
                </c:pt>
                <c:pt idx="1">
                  <c:v>8.2200000000000006</c:v>
                </c:pt>
                <c:pt idx="2">
                  <c:v>8.52</c:v>
                </c:pt>
                <c:pt idx="3">
                  <c:v>11.46</c:v>
                </c:pt>
                <c:pt idx="4">
                  <c:v>11.62</c:v>
                </c:pt>
              </c:numCache>
            </c:numRef>
          </c:val>
          <c:extLst>
            <c:ext xmlns:c16="http://schemas.microsoft.com/office/drawing/2014/chart" uri="{C3380CC4-5D6E-409C-BE32-E72D297353CC}">
              <c16:uniqueId val="{00000000-BB36-4CC3-A881-0A1A5A364A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B36-4CC3-A881-0A1A5A364A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A-4F37-8C0C-A4B45FD2CD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DFA-4F37-8C0C-A4B45FD2CD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607.41999999999996</c:v>
                </c:pt>
                <c:pt idx="1">
                  <c:v>611.20000000000005</c:v>
                </c:pt>
                <c:pt idx="2">
                  <c:v>572.16</c:v>
                </c:pt>
                <c:pt idx="3">
                  <c:v>401.29</c:v>
                </c:pt>
                <c:pt idx="4">
                  <c:v>420.81</c:v>
                </c:pt>
              </c:numCache>
            </c:numRef>
          </c:val>
          <c:extLst>
            <c:ext xmlns:c16="http://schemas.microsoft.com/office/drawing/2014/chart" uri="{C3380CC4-5D6E-409C-BE32-E72D297353CC}">
              <c16:uniqueId val="{00000000-A37D-4799-A674-0F69565856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37D-4799-A674-0F69565856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467.39</c:v>
                </c:pt>
                <c:pt idx="1">
                  <c:v>449.49</c:v>
                </c:pt>
                <c:pt idx="2">
                  <c:v>439.69</c:v>
                </c:pt>
                <c:pt idx="3">
                  <c:v>552.61</c:v>
                </c:pt>
                <c:pt idx="4">
                  <c:v>522.03</c:v>
                </c:pt>
              </c:numCache>
            </c:numRef>
          </c:val>
          <c:extLst>
            <c:ext xmlns:c16="http://schemas.microsoft.com/office/drawing/2014/chart" uri="{C3380CC4-5D6E-409C-BE32-E72D297353CC}">
              <c16:uniqueId val="{00000000-EDDC-40ED-B3DD-74A0471398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EDDC-40ED-B3DD-74A0471398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108.85</c:v>
                </c:pt>
                <c:pt idx="1">
                  <c:v>113.52</c:v>
                </c:pt>
                <c:pt idx="2">
                  <c:v>104.09</c:v>
                </c:pt>
                <c:pt idx="3">
                  <c:v>87</c:v>
                </c:pt>
                <c:pt idx="4">
                  <c:v>87.48</c:v>
                </c:pt>
              </c:numCache>
            </c:numRef>
          </c:val>
          <c:extLst>
            <c:ext xmlns:c16="http://schemas.microsoft.com/office/drawing/2014/chart" uri="{C3380CC4-5D6E-409C-BE32-E72D297353CC}">
              <c16:uniqueId val="{00000000-3A0D-4022-AF1E-E84BED81B5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3A0D-4022-AF1E-E84BED81B5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148.36000000000001</c:v>
                </c:pt>
                <c:pt idx="1">
                  <c:v>142.18</c:v>
                </c:pt>
                <c:pt idx="2">
                  <c:v>153.97999999999999</c:v>
                </c:pt>
                <c:pt idx="3">
                  <c:v>182.24</c:v>
                </c:pt>
                <c:pt idx="4">
                  <c:v>182.3</c:v>
                </c:pt>
              </c:numCache>
            </c:numRef>
          </c:val>
          <c:extLst>
            <c:ext xmlns:c16="http://schemas.microsoft.com/office/drawing/2014/chart" uri="{C3380CC4-5D6E-409C-BE32-E72D297353CC}">
              <c16:uniqueId val="{00000000-1C68-43FF-BA43-D89BB512AB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C68-43FF-BA43-D89BB512AB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9" zoomScaleNormal="79"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日田市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62983</v>
      </c>
      <c r="AM8" s="66"/>
      <c r="AN8" s="66"/>
      <c r="AO8" s="66"/>
      <c r="AP8" s="66"/>
      <c r="AQ8" s="66"/>
      <c r="AR8" s="66"/>
      <c r="AS8" s="66"/>
      <c r="AT8" s="37">
        <f>データ!$S$6</f>
        <v>666.03</v>
      </c>
      <c r="AU8" s="38"/>
      <c r="AV8" s="38"/>
      <c r="AW8" s="38"/>
      <c r="AX8" s="38"/>
      <c r="AY8" s="38"/>
      <c r="AZ8" s="38"/>
      <c r="BA8" s="38"/>
      <c r="BB8" s="55">
        <f>データ!$T$6</f>
        <v>94.56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64.87</v>
      </c>
      <c r="J10" s="38"/>
      <c r="K10" s="38"/>
      <c r="L10" s="38"/>
      <c r="M10" s="38"/>
      <c r="N10" s="38"/>
      <c r="O10" s="65"/>
      <c r="P10" s="55">
        <f>データ!$P$6</f>
        <v>77.569999999999993</v>
      </c>
      <c r="Q10" s="55"/>
      <c r="R10" s="55"/>
      <c r="S10" s="55"/>
      <c r="T10" s="55"/>
      <c r="U10" s="55"/>
      <c r="V10" s="55"/>
      <c r="W10" s="66">
        <f>データ!$Q$6</f>
        <v>3160</v>
      </c>
      <c r="X10" s="66"/>
      <c r="Y10" s="66"/>
      <c r="Z10" s="66"/>
      <c r="AA10" s="66"/>
      <c r="AB10" s="66"/>
      <c r="AC10" s="66"/>
      <c r="AD10" s="2"/>
      <c r="AE10" s="2"/>
      <c r="AF10" s="2"/>
      <c r="AG10" s="2"/>
      <c r="AH10" s="2"/>
      <c r="AI10" s="2"/>
      <c r="AJ10" s="2"/>
      <c r="AK10" s="2"/>
      <c r="AL10" s="66">
        <f>データ!$U$6</f>
        <v>48451</v>
      </c>
      <c r="AM10" s="66"/>
      <c r="AN10" s="66"/>
      <c r="AO10" s="66"/>
      <c r="AP10" s="66"/>
      <c r="AQ10" s="66"/>
      <c r="AR10" s="66"/>
      <c r="AS10" s="66"/>
      <c r="AT10" s="37">
        <f>データ!$V$6</f>
        <v>76.599999999999994</v>
      </c>
      <c r="AU10" s="38"/>
      <c r="AV10" s="38"/>
      <c r="AW10" s="38"/>
      <c r="AX10" s="38"/>
      <c r="AY10" s="38"/>
      <c r="AZ10" s="38"/>
      <c r="BA10" s="38"/>
      <c r="BB10" s="55">
        <f>データ!$W$6</f>
        <v>632.52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Ptn1yVUrxsNcBWQI90/UfA4zcFghVuttOTMRCv9Fskhevo79x00BDwERUTlxijXT0q0996sme6VSKwL2pgTVQ==" saltValue="vpfpebsCAa76R0kJ49hg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442046</v>
      </c>
      <c r="D6" s="20">
        <f t="shared" si="3"/>
        <v>46</v>
      </c>
      <c r="E6" s="20">
        <f t="shared" si="3"/>
        <v>1</v>
      </c>
      <c r="F6" s="20">
        <f t="shared" si="3"/>
        <v>0</v>
      </c>
      <c r="G6" s="20">
        <f t="shared" si="3"/>
        <v>1</v>
      </c>
      <c r="H6" s="20" t="str">
        <f t="shared" si="3"/>
        <v>大分県　日田市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64.87</v>
      </c>
      <c r="P6" s="21">
        <f t="shared" si="3"/>
        <v>77.569999999999993</v>
      </c>
      <c r="Q6" s="21">
        <f t="shared" si="3"/>
        <v>3160</v>
      </c>
      <c r="R6" s="21">
        <f t="shared" si="3"/>
        <v>62983</v>
      </c>
      <c r="S6" s="21">
        <f t="shared" si="3"/>
        <v>666.03</v>
      </c>
      <c r="T6" s="21">
        <f t="shared" si="3"/>
        <v>94.56</v>
      </c>
      <c r="U6" s="21">
        <f t="shared" si="3"/>
        <v>48451</v>
      </c>
      <c r="V6" s="21">
        <f t="shared" si="3"/>
        <v>76.599999999999994</v>
      </c>
      <c r="W6" s="21">
        <f t="shared" si="3"/>
        <v>632.52</v>
      </c>
      <c r="X6" s="22">
        <f>IF(X7="",NA(),X7)</f>
        <v>115.55</v>
      </c>
      <c r="Y6" s="22">
        <f t="shared" ref="Y6:AG6" si="4">IF(Y7="",NA(),Y7)</f>
        <v>117.92</v>
      </c>
      <c r="Z6" s="22">
        <f t="shared" si="4"/>
        <v>112.65</v>
      </c>
      <c r="AA6" s="22">
        <f t="shared" si="4"/>
        <v>109.2</v>
      </c>
      <c r="AB6" s="22">
        <f t="shared" si="4"/>
        <v>107.21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607.41999999999996</v>
      </c>
      <c r="AU6" s="22">
        <f t="shared" ref="AU6:BC6" si="6">IF(AU7="",NA(),AU7)</f>
        <v>611.20000000000005</v>
      </c>
      <c r="AV6" s="22">
        <f t="shared" si="6"/>
        <v>572.16</v>
      </c>
      <c r="AW6" s="22">
        <f t="shared" si="6"/>
        <v>401.29</v>
      </c>
      <c r="AX6" s="22">
        <f t="shared" si="6"/>
        <v>420.81</v>
      </c>
      <c r="AY6" s="22">
        <f t="shared" si="6"/>
        <v>357.34</v>
      </c>
      <c r="AZ6" s="22">
        <f t="shared" si="6"/>
        <v>366.03</v>
      </c>
      <c r="BA6" s="22">
        <f t="shared" si="6"/>
        <v>365.18</v>
      </c>
      <c r="BB6" s="22">
        <f t="shared" si="6"/>
        <v>327.77</v>
      </c>
      <c r="BC6" s="22">
        <f t="shared" si="6"/>
        <v>338.02</v>
      </c>
      <c r="BD6" s="21" t="str">
        <f>IF(BD7="","",IF(BD7="-","【-】","【"&amp;SUBSTITUTE(TEXT(BD7,"#,##0.00"),"-","△")&amp;"】"))</f>
        <v>【261.51】</v>
      </c>
      <c r="BE6" s="22">
        <f>IF(BE7="",NA(),BE7)</f>
        <v>467.39</v>
      </c>
      <c r="BF6" s="22">
        <f t="shared" ref="BF6:BN6" si="7">IF(BF7="",NA(),BF7)</f>
        <v>449.49</v>
      </c>
      <c r="BG6" s="22">
        <f t="shared" si="7"/>
        <v>439.69</v>
      </c>
      <c r="BH6" s="22">
        <f t="shared" si="7"/>
        <v>552.61</v>
      </c>
      <c r="BI6" s="22">
        <f t="shared" si="7"/>
        <v>522.03</v>
      </c>
      <c r="BJ6" s="22">
        <f t="shared" si="7"/>
        <v>373.69</v>
      </c>
      <c r="BK6" s="22">
        <f t="shared" si="7"/>
        <v>370.12</v>
      </c>
      <c r="BL6" s="22">
        <f t="shared" si="7"/>
        <v>371.65</v>
      </c>
      <c r="BM6" s="22">
        <f t="shared" si="7"/>
        <v>397.1</v>
      </c>
      <c r="BN6" s="22">
        <f t="shared" si="7"/>
        <v>379.91</v>
      </c>
      <c r="BO6" s="21" t="str">
        <f>IF(BO7="","",IF(BO7="-","【-】","【"&amp;SUBSTITUTE(TEXT(BO7,"#,##0.00"),"-","△")&amp;"】"))</f>
        <v>【265.16】</v>
      </c>
      <c r="BP6" s="22">
        <f>IF(BP7="",NA(),BP7)</f>
        <v>108.85</v>
      </c>
      <c r="BQ6" s="22">
        <f t="shared" ref="BQ6:BY6" si="8">IF(BQ7="",NA(),BQ7)</f>
        <v>113.52</v>
      </c>
      <c r="BR6" s="22">
        <f t="shared" si="8"/>
        <v>104.09</v>
      </c>
      <c r="BS6" s="22">
        <f t="shared" si="8"/>
        <v>87</v>
      </c>
      <c r="BT6" s="22">
        <f t="shared" si="8"/>
        <v>87.48</v>
      </c>
      <c r="BU6" s="22">
        <f t="shared" si="8"/>
        <v>99.87</v>
      </c>
      <c r="BV6" s="22">
        <f t="shared" si="8"/>
        <v>100.42</v>
      </c>
      <c r="BW6" s="22">
        <f t="shared" si="8"/>
        <v>98.77</v>
      </c>
      <c r="BX6" s="22">
        <f t="shared" si="8"/>
        <v>95.79</v>
      </c>
      <c r="BY6" s="22">
        <f t="shared" si="8"/>
        <v>98.3</v>
      </c>
      <c r="BZ6" s="21" t="str">
        <f>IF(BZ7="","",IF(BZ7="-","【-】","【"&amp;SUBSTITUTE(TEXT(BZ7,"#,##0.00"),"-","△")&amp;"】"))</f>
        <v>【102.35】</v>
      </c>
      <c r="CA6" s="22">
        <f>IF(CA7="",NA(),CA7)</f>
        <v>148.36000000000001</v>
      </c>
      <c r="CB6" s="22">
        <f t="shared" ref="CB6:CJ6" si="9">IF(CB7="",NA(),CB7)</f>
        <v>142.18</v>
      </c>
      <c r="CC6" s="22">
        <f t="shared" si="9"/>
        <v>153.97999999999999</v>
      </c>
      <c r="CD6" s="22">
        <f t="shared" si="9"/>
        <v>182.24</v>
      </c>
      <c r="CE6" s="22">
        <f t="shared" si="9"/>
        <v>182.3</v>
      </c>
      <c r="CF6" s="22">
        <f t="shared" si="9"/>
        <v>171.81</v>
      </c>
      <c r="CG6" s="22">
        <f t="shared" si="9"/>
        <v>171.67</v>
      </c>
      <c r="CH6" s="22">
        <f t="shared" si="9"/>
        <v>173.67</v>
      </c>
      <c r="CI6" s="22">
        <f t="shared" si="9"/>
        <v>171.13</v>
      </c>
      <c r="CJ6" s="22">
        <f t="shared" si="9"/>
        <v>173.7</v>
      </c>
      <c r="CK6" s="21" t="str">
        <f>IF(CK7="","",IF(CK7="-","【-】","【"&amp;SUBSTITUTE(TEXT(CK7,"#,##0.00"),"-","△")&amp;"】"))</f>
        <v>【167.74】</v>
      </c>
      <c r="CL6" s="22">
        <f>IF(CL7="",NA(),CL7)</f>
        <v>57.84</v>
      </c>
      <c r="CM6" s="22">
        <f t="shared" ref="CM6:CU6" si="10">IF(CM7="",NA(),CM7)</f>
        <v>56.73</v>
      </c>
      <c r="CN6" s="22">
        <f t="shared" si="10"/>
        <v>56.12</v>
      </c>
      <c r="CO6" s="22">
        <f t="shared" si="10"/>
        <v>60.4</v>
      </c>
      <c r="CP6" s="22">
        <f t="shared" si="10"/>
        <v>63.43</v>
      </c>
      <c r="CQ6" s="22">
        <f t="shared" si="10"/>
        <v>60.03</v>
      </c>
      <c r="CR6" s="22">
        <f t="shared" si="10"/>
        <v>59.74</v>
      </c>
      <c r="CS6" s="22">
        <f t="shared" si="10"/>
        <v>59.67</v>
      </c>
      <c r="CT6" s="22">
        <f t="shared" si="10"/>
        <v>60.12</v>
      </c>
      <c r="CU6" s="22">
        <f t="shared" si="10"/>
        <v>60.34</v>
      </c>
      <c r="CV6" s="21" t="str">
        <f>IF(CV7="","",IF(CV7="-","【-】","【"&amp;SUBSTITUTE(TEXT(CV7,"#,##0.00"),"-","△")&amp;"】"))</f>
        <v>【60.29】</v>
      </c>
      <c r="CW6" s="22">
        <f>IF(CW7="",NA(),CW7)</f>
        <v>86.86</v>
      </c>
      <c r="CX6" s="22">
        <f t="shared" ref="CX6:DF6" si="11">IF(CX7="",NA(),CX7)</f>
        <v>89</v>
      </c>
      <c r="CY6" s="22">
        <f t="shared" si="11"/>
        <v>89.56</v>
      </c>
      <c r="CZ6" s="22">
        <f t="shared" si="11"/>
        <v>84.38</v>
      </c>
      <c r="DA6" s="22">
        <f t="shared" si="11"/>
        <v>84.93</v>
      </c>
      <c r="DB6" s="22">
        <f t="shared" si="11"/>
        <v>84.81</v>
      </c>
      <c r="DC6" s="22">
        <f t="shared" si="11"/>
        <v>84.8</v>
      </c>
      <c r="DD6" s="22">
        <f t="shared" si="11"/>
        <v>84.6</v>
      </c>
      <c r="DE6" s="22">
        <f t="shared" si="11"/>
        <v>84.24</v>
      </c>
      <c r="DF6" s="22">
        <f t="shared" si="11"/>
        <v>84.19</v>
      </c>
      <c r="DG6" s="21" t="str">
        <f>IF(DG7="","",IF(DG7="-","【-】","【"&amp;SUBSTITUTE(TEXT(DG7,"#,##0.00"),"-","△")&amp;"】"))</f>
        <v>【90.12】</v>
      </c>
      <c r="DH6" s="22">
        <f>IF(DH7="",NA(),DH7)</f>
        <v>43.43</v>
      </c>
      <c r="DI6" s="22">
        <f t="shared" ref="DI6:DQ6" si="12">IF(DI7="",NA(),DI7)</f>
        <v>45.45</v>
      </c>
      <c r="DJ6" s="22">
        <f t="shared" si="12"/>
        <v>47.08</v>
      </c>
      <c r="DK6" s="22">
        <f t="shared" si="12"/>
        <v>39.869999999999997</v>
      </c>
      <c r="DL6" s="22">
        <f t="shared" si="12"/>
        <v>42.77</v>
      </c>
      <c r="DM6" s="22">
        <f t="shared" si="12"/>
        <v>47.28</v>
      </c>
      <c r="DN6" s="22">
        <f t="shared" si="12"/>
        <v>47.66</v>
      </c>
      <c r="DO6" s="22">
        <f t="shared" si="12"/>
        <v>48.17</v>
      </c>
      <c r="DP6" s="22">
        <f t="shared" si="12"/>
        <v>48.83</v>
      </c>
      <c r="DQ6" s="22">
        <f t="shared" si="12"/>
        <v>49.96</v>
      </c>
      <c r="DR6" s="21" t="str">
        <f>IF(DR7="","",IF(DR7="-","【-】","【"&amp;SUBSTITUTE(TEXT(DR7,"#,##0.00"),"-","△")&amp;"】"))</f>
        <v>【50.88】</v>
      </c>
      <c r="DS6" s="22">
        <f>IF(DS7="",NA(),DS7)</f>
        <v>7.23</v>
      </c>
      <c r="DT6" s="22">
        <f t="shared" ref="DT6:EB6" si="13">IF(DT7="",NA(),DT7)</f>
        <v>8.2200000000000006</v>
      </c>
      <c r="DU6" s="22">
        <f t="shared" si="13"/>
        <v>8.52</v>
      </c>
      <c r="DV6" s="22">
        <f t="shared" si="13"/>
        <v>11.46</v>
      </c>
      <c r="DW6" s="22">
        <f t="shared" si="13"/>
        <v>11.62</v>
      </c>
      <c r="DX6" s="22">
        <f t="shared" si="13"/>
        <v>12.19</v>
      </c>
      <c r="DY6" s="22">
        <f t="shared" si="13"/>
        <v>15.1</v>
      </c>
      <c r="DZ6" s="22">
        <f t="shared" si="13"/>
        <v>17.12</v>
      </c>
      <c r="EA6" s="22">
        <f t="shared" si="13"/>
        <v>18.18</v>
      </c>
      <c r="EB6" s="22">
        <f t="shared" si="13"/>
        <v>19.32</v>
      </c>
      <c r="EC6" s="21" t="str">
        <f>IF(EC7="","",IF(EC7="-","【-】","【"&amp;SUBSTITUTE(TEXT(EC7,"#,##0.00"),"-","△")&amp;"】"))</f>
        <v>【22.30】</v>
      </c>
      <c r="ED6" s="22">
        <f>IF(ED7="",NA(),ED7)</f>
        <v>1.84</v>
      </c>
      <c r="EE6" s="22">
        <f t="shared" ref="EE6:EM6" si="14">IF(EE7="",NA(),EE7)</f>
        <v>0.69</v>
      </c>
      <c r="EF6" s="22">
        <f t="shared" si="14"/>
        <v>0.91</v>
      </c>
      <c r="EG6" s="22">
        <f t="shared" si="14"/>
        <v>0.55000000000000004</v>
      </c>
      <c r="EH6" s="22">
        <f t="shared" si="14"/>
        <v>1.17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442046</v>
      </c>
      <c r="D7" s="24">
        <v>46</v>
      </c>
      <c r="E7" s="24">
        <v>1</v>
      </c>
      <c r="F7" s="24">
        <v>0</v>
      </c>
      <c r="G7" s="24">
        <v>1</v>
      </c>
      <c r="H7" s="24" t="s">
        <v>93</v>
      </c>
      <c r="I7" s="24" t="s">
        <v>94</v>
      </c>
      <c r="J7" s="24" t="s">
        <v>95</v>
      </c>
      <c r="K7" s="24" t="s">
        <v>96</v>
      </c>
      <c r="L7" s="24" t="s">
        <v>97</v>
      </c>
      <c r="M7" s="24" t="s">
        <v>98</v>
      </c>
      <c r="N7" s="25" t="s">
        <v>99</v>
      </c>
      <c r="O7" s="25">
        <v>64.87</v>
      </c>
      <c r="P7" s="25">
        <v>77.569999999999993</v>
      </c>
      <c r="Q7" s="25">
        <v>3160</v>
      </c>
      <c r="R7" s="25">
        <v>62983</v>
      </c>
      <c r="S7" s="25">
        <v>666.03</v>
      </c>
      <c r="T7" s="25">
        <v>94.56</v>
      </c>
      <c r="U7" s="25">
        <v>48451</v>
      </c>
      <c r="V7" s="25">
        <v>76.599999999999994</v>
      </c>
      <c r="W7" s="25">
        <v>632.52</v>
      </c>
      <c r="X7" s="25">
        <v>115.55</v>
      </c>
      <c r="Y7" s="25">
        <v>117.92</v>
      </c>
      <c r="Z7" s="25">
        <v>112.65</v>
      </c>
      <c r="AA7" s="25">
        <v>109.2</v>
      </c>
      <c r="AB7" s="25">
        <v>107.21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607.41999999999996</v>
      </c>
      <c r="AU7" s="25">
        <v>611.20000000000005</v>
      </c>
      <c r="AV7" s="25">
        <v>572.16</v>
      </c>
      <c r="AW7" s="25">
        <v>401.29</v>
      </c>
      <c r="AX7" s="25">
        <v>420.81</v>
      </c>
      <c r="AY7" s="25">
        <v>357.34</v>
      </c>
      <c r="AZ7" s="25">
        <v>366.03</v>
      </c>
      <c r="BA7" s="25">
        <v>365.18</v>
      </c>
      <c r="BB7" s="25">
        <v>327.77</v>
      </c>
      <c r="BC7" s="25">
        <v>338.02</v>
      </c>
      <c r="BD7" s="25">
        <v>261.51</v>
      </c>
      <c r="BE7" s="25">
        <v>467.39</v>
      </c>
      <c r="BF7" s="25">
        <v>449.49</v>
      </c>
      <c r="BG7" s="25">
        <v>439.69</v>
      </c>
      <c r="BH7" s="25">
        <v>552.61</v>
      </c>
      <c r="BI7" s="25">
        <v>522.03</v>
      </c>
      <c r="BJ7" s="25">
        <v>373.69</v>
      </c>
      <c r="BK7" s="25">
        <v>370.12</v>
      </c>
      <c r="BL7" s="25">
        <v>371.65</v>
      </c>
      <c r="BM7" s="25">
        <v>397.1</v>
      </c>
      <c r="BN7" s="25">
        <v>379.91</v>
      </c>
      <c r="BO7" s="25">
        <v>265.16000000000003</v>
      </c>
      <c r="BP7" s="25">
        <v>108.85</v>
      </c>
      <c r="BQ7" s="25">
        <v>113.52</v>
      </c>
      <c r="BR7" s="25">
        <v>104.09</v>
      </c>
      <c r="BS7" s="25">
        <v>87</v>
      </c>
      <c r="BT7" s="25">
        <v>87.48</v>
      </c>
      <c r="BU7" s="25">
        <v>99.87</v>
      </c>
      <c r="BV7" s="25">
        <v>100.42</v>
      </c>
      <c r="BW7" s="25">
        <v>98.77</v>
      </c>
      <c r="BX7" s="25">
        <v>95.79</v>
      </c>
      <c r="BY7" s="25">
        <v>98.3</v>
      </c>
      <c r="BZ7" s="25">
        <v>102.35</v>
      </c>
      <c r="CA7" s="25">
        <v>148.36000000000001</v>
      </c>
      <c r="CB7" s="25">
        <v>142.18</v>
      </c>
      <c r="CC7" s="25">
        <v>153.97999999999999</v>
      </c>
      <c r="CD7" s="25">
        <v>182.24</v>
      </c>
      <c r="CE7" s="25">
        <v>182.3</v>
      </c>
      <c r="CF7" s="25">
        <v>171.81</v>
      </c>
      <c r="CG7" s="25">
        <v>171.67</v>
      </c>
      <c r="CH7" s="25">
        <v>173.67</v>
      </c>
      <c r="CI7" s="25">
        <v>171.13</v>
      </c>
      <c r="CJ7" s="25">
        <v>173.7</v>
      </c>
      <c r="CK7" s="25">
        <v>167.74</v>
      </c>
      <c r="CL7" s="25">
        <v>57.84</v>
      </c>
      <c r="CM7" s="25">
        <v>56.73</v>
      </c>
      <c r="CN7" s="25">
        <v>56.12</v>
      </c>
      <c r="CO7" s="25">
        <v>60.4</v>
      </c>
      <c r="CP7" s="25">
        <v>63.43</v>
      </c>
      <c r="CQ7" s="25">
        <v>60.03</v>
      </c>
      <c r="CR7" s="25">
        <v>59.74</v>
      </c>
      <c r="CS7" s="25">
        <v>59.67</v>
      </c>
      <c r="CT7" s="25">
        <v>60.12</v>
      </c>
      <c r="CU7" s="25">
        <v>60.34</v>
      </c>
      <c r="CV7" s="25">
        <v>60.29</v>
      </c>
      <c r="CW7" s="25">
        <v>86.86</v>
      </c>
      <c r="CX7" s="25">
        <v>89</v>
      </c>
      <c r="CY7" s="25">
        <v>89.56</v>
      </c>
      <c r="CZ7" s="25">
        <v>84.38</v>
      </c>
      <c r="DA7" s="25">
        <v>84.93</v>
      </c>
      <c r="DB7" s="25">
        <v>84.81</v>
      </c>
      <c r="DC7" s="25">
        <v>84.8</v>
      </c>
      <c r="DD7" s="25">
        <v>84.6</v>
      </c>
      <c r="DE7" s="25">
        <v>84.24</v>
      </c>
      <c r="DF7" s="25">
        <v>84.19</v>
      </c>
      <c r="DG7" s="25">
        <v>90.12</v>
      </c>
      <c r="DH7" s="25">
        <v>43.43</v>
      </c>
      <c r="DI7" s="25">
        <v>45.45</v>
      </c>
      <c r="DJ7" s="25">
        <v>47.08</v>
      </c>
      <c r="DK7" s="25">
        <v>39.869999999999997</v>
      </c>
      <c r="DL7" s="25">
        <v>42.77</v>
      </c>
      <c r="DM7" s="25">
        <v>47.28</v>
      </c>
      <c r="DN7" s="25">
        <v>47.66</v>
      </c>
      <c r="DO7" s="25">
        <v>48.17</v>
      </c>
      <c r="DP7" s="25">
        <v>48.83</v>
      </c>
      <c r="DQ7" s="25">
        <v>49.96</v>
      </c>
      <c r="DR7" s="25">
        <v>50.88</v>
      </c>
      <c r="DS7" s="25">
        <v>7.23</v>
      </c>
      <c r="DT7" s="25">
        <v>8.2200000000000006</v>
      </c>
      <c r="DU7" s="25">
        <v>8.52</v>
      </c>
      <c r="DV7" s="25">
        <v>11.46</v>
      </c>
      <c r="DW7" s="25">
        <v>11.62</v>
      </c>
      <c r="DX7" s="25">
        <v>12.19</v>
      </c>
      <c r="DY7" s="25">
        <v>15.1</v>
      </c>
      <c r="DZ7" s="25">
        <v>17.12</v>
      </c>
      <c r="EA7" s="25">
        <v>18.18</v>
      </c>
      <c r="EB7" s="25">
        <v>19.32</v>
      </c>
      <c r="EC7" s="25">
        <v>22.3</v>
      </c>
      <c r="ED7" s="25">
        <v>1.84</v>
      </c>
      <c r="EE7" s="25">
        <v>0.69</v>
      </c>
      <c r="EF7" s="25">
        <v>0.91</v>
      </c>
      <c r="EG7" s="25">
        <v>0.55000000000000004</v>
      </c>
      <c r="EH7" s="25">
        <v>1.17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2023-02-17T06:35:10Z</cp:lastPrinted>
  <dcterms:created xsi:type="dcterms:W3CDTF">2022-12-01T01:06:25Z</dcterms:created>
  <dcterms:modified xsi:type="dcterms:W3CDTF">2023-02-17T06:35:24Z</dcterms:modified>
  <cp:category/>
</cp:coreProperties>
</file>