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3由布市\"/>
    </mc:Choice>
  </mc:AlternateContent>
  <workbookProtection workbookAlgorithmName="SHA-512" workbookHashValue="QFksh6mA/qZa7+YAxCdYydFezgvFx1pbZSmhWD/DwyJ6Lz0aOvZU74tgQrgCFyUUTtgshCoq61E3S2apRC4XAw==" workbookSaltValue="nQr1ebazoMTp50otCOF4rA==" workbookSpinCount="100000" lockStructure="1"/>
  <bookViews>
    <workbookView xWindow="0" yWindow="0" windowWidth="23040" windowHeight="89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<sst xmlns="http://schemas.openxmlformats.org/spreadsheetml/2006/main" count="236" uniqueCount="119">
  <si>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</si>
  <si>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</si>
  <si>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</si>
  <si>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</si>
  <si>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</si>
  <si>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</si>
  <si>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</si>
  <si>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</si>
  <si>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</si>
  <si>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</si>
  <si>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</si>
  <si>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</si>
  <si>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</si>
  <si>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</si>
  <si>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</si>
  <si>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</si>
  <si>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</si>
  <si>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</si>
  <si>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</si>
  <si>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</si>
  <si>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</si>
  <si>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</si>
  <si>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</si>
  <si>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</si>
  <si>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</si>
  <si>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</si>
  <si>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</si>
  <si>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</si>
  <si>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</si>
  <si>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</si>
  <si>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</si>
  <si>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</si>
  <si>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</si>
  <si>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</si>
  <si>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</si>
  <si>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</si>
  <si>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</si>
  <si>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</si>
  <si>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</si>
  <si>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</si>
  <si>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</si>
  <si>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</si>
  <si>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</si>
  <si>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</si>
  <si>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</si>
  <si>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</si>
  <si>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</si>
  <si>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</si>
  <si>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</si>
  <si>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</si>
  <si>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</si>
  <si>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</si>
  <si>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</si>
  <si>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</si>
  <si>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</si>
  <si>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</si>
  <si>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</si>
  <si>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</si>
  <si>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</si>
  <si>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</si>
  <si>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</si>
  <si>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</si>
  <si>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</si>
  <si>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</si>
  <si>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</si>
  <si>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</si>
  <si>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</si>
  <si>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</si>
  <si>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</si>
  <si>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</si>
  <si>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</si>
  <si>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</si>
  <si>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</si>
  <si>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</si>
  <si>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</si>
  <si>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</si>
  <si>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</si>
  <si>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</si>
  <si>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</si>
  <si>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</si>
  <si>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</si>
  <si>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</si>
  <si>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</si>
  <si>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</si>
  <si>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</si>
  <si>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</si>
  <si>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</si>
  <si>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</si>
  <si>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</si>
  <si>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</si>
  <si>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</si>
  <si>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</si>
  <si>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</si>
  <si>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</si>
  <si>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</si>
  <si>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</si>
  <si>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</si>
  <si>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</si>
  <si>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</si>
  <si>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</si>
  <si>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</si>
  <si>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</si>
  <si>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</si>
  <si>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</si>
  <si>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</si>
  <si>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</si>
  <si>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</si>
  <si>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</si>
  <si>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</si>
  <si>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</si>
  <si>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</si>
  <si>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</si>
  <si>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</si>
  <si>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</si>
  <si>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</si>
  <si>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</si>
  <si>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す指標。令和３年度は管渠の修繕は発生していない。耐用年数等を加味し、施設の長寿命化に向けた対応が必要となる。修繕計画や劣化状況の推移を分析し、計画を立てながら修繕を検討していきたい。</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レイワ</t>
    </rPh>
    <rPh sb="36" eb="38">
      <t>ネンド</t>
    </rPh>
    <rPh sb="39" eb="41">
      <t>カンキョ</t>
    </rPh>
    <rPh sb="42" eb="44">
      <t>シュウゼン</t>
    </rPh>
    <rPh sb="45" eb="47">
      <t>ハッセイ</t>
    </rPh>
    <rPh sb="53" eb="55">
      <t>タイヨウ</t>
    </rPh>
    <rPh sb="55" eb="57">
      <t>ネンスウ</t>
    </rPh>
    <rPh sb="57" eb="58">
      <t>トウ</t>
    </rPh>
    <rPh sb="59" eb="61">
      <t>カミ</t>
    </rPh>
    <rPh sb="63" eb="65">
      <t>シセツ</t>
    </rPh>
    <rPh sb="66" eb="70">
      <t>チョウジュミョウカ</t>
    </rPh>
    <rPh sb="71" eb="72">
      <t>ム</t>
    </rPh>
    <rPh sb="74" eb="76">
      <t>タイオウ</t>
    </rPh>
    <rPh sb="77" eb="79">
      <t>ヒツヨウ</t>
    </rPh>
    <rPh sb="83" eb="85">
      <t>シュウゼン</t>
    </rPh>
    <rPh sb="85" eb="87">
      <t>ケイカク</t>
    </rPh>
    <rPh sb="88" eb="90">
      <t>レッカ</t>
    </rPh>
    <rPh sb="90" eb="92">
      <t>ジョウキョウ</t>
    </rPh>
    <rPh sb="93" eb="95">
      <t>スイイ</t>
    </rPh>
    <rPh sb="96" eb="98">
      <t>ブンセキ</t>
    </rPh>
    <rPh sb="100" eb="102">
      <t>ケイカク</t>
    </rPh>
    <rPh sb="103" eb="104">
      <t>タ</t>
    </rPh>
    <rPh sb="108" eb="110">
      <t>シュウゼン</t>
    </rPh>
    <rPh sb="111" eb="113">
      <t>ケントウ</t>
    </rPh>
    <phoneticPr fontId="4"/>
  </si>
  <si>
    <t>①『収益的収支比率』・・・収益的収支比率は、使用料収入や一般会計からの繰入金等の総収益で、総費用に地方債償還金を加えた費用をどの程度賄えているかを表す指標。令和２年度と比較して減少しているのは、過年度分の使用料収入の減少及び処理区域内人口が減少した事による現年分の収入が減少したため。滞納整理方法の見直し、体制について協議を行い、水道使用料の滞納整理に同席して誓約を交わす等の対応をしている。収益的収支比率が100％を下回っているため、現年度分の徴収含め、より一層の使用料収入の向上に向けた取組の強化を狙う必要がある。
④『企業債残高対事業規模比率』・・・料金収入に対する企業債残高の割合であり、企業債残高の規模を表す指標。企業債の償還に対しては、全て一般会計の繰入金から充てているため、0％となっている。
⑤『経費回収率』・・・使用料で回収すべき経費を、どの程度使用料で賄えているかを表した指標。令和２年度と比較して、現年度使用料収入の減少もあり数値が減少している。また、経費回収率が100％を下回っているため、他会計繰入により汚水処理費用を賄っている状態である。最適整備構想を参考に施設の長寿命化と支出費用の減少を目指す必要がある。
⑥『汚水処理原価』・・・有収水量1㎥あたりの汚水処理に要した費用であり、汚水資本費。汚水維持管理費の両方を含めた汚水処理に係るコストを表した指標。前年度に比べ、ポンプ等の緊急修繕が発生したため汚水維持管理費用が増加している。施設の改修を検討する必要がある。
⑦『施設利用率』・・・施設が一日に対応できる処理能力に対する、一日平均水量の割合で、施設の利用状況を判断する指標。過去3年間で見ても利用率の増加が見込まれてないため、処理施設の統合を検討する必要がある。
⑧『水洗化率』・・・処理区域内人口のうち、実際に水洗便所を設置して汚水処理している人口の割合を表した指標。新たに管渠を整備する予定はないが、施設接続が困難な場合は、合併処理浄化槽への転換も求めていく。</t>
    <rPh sb="110" eb="111">
      <t>オヨ</t>
    </rPh>
    <rPh sb="112" eb="114">
      <t>ショリ</t>
    </rPh>
    <rPh sb="114" eb="117">
      <t>クイキナイ</t>
    </rPh>
    <rPh sb="117" eb="119">
      <t>ジンコウ</t>
    </rPh>
    <rPh sb="120" eb="122">
      <t>ゲンショウ</t>
    </rPh>
    <rPh sb="124" eb="125">
      <t>コト</t>
    </rPh>
    <rPh sb="128" eb="129">
      <t>ゲン</t>
    </rPh>
    <rPh sb="129" eb="131">
      <t>ネンブン</t>
    </rPh>
    <rPh sb="132" eb="134">
      <t>シュウニュウ</t>
    </rPh>
    <rPh sb="135" eb="137">
      <t>ゲンショウ</t>
    </rPh>
    <rPh sb="165" eb="167">
      <t>スイドウ</t>
    </rPh>
    <rPh sb="167" eb="170">
      <t>シヨウリョウ</t>
    </rPh>
    <rPh sb="171" eb="173">
      <t>タイノウ</t>
    </rPh>
    <rPh sb="173" eb="175">
      <t>セイリ</t>
    </rPh>
    <rPh sb="176" eb="178">
      <t>ドウセキ</t>
    </rPh>
    <rPh sb="180" eb="182">
      <t>セイヤク</t>
    </rPh>
    <rPh sb="183" eb="184">
      <t>カ</t>
    </rPh>
    <rPh sb="186" eb="187">
      <t>トウ</t>
    </rPh>
    <rPh sb="188" eb="190">
      <t>タイオウ</t>
    </rPh>
    <rPh sb="196" eb="199">
      <t>シュウエキテキ</t>
    </rPh>
    <rPh sb="199" eb="201">
      <t>シュウシ</t>
    </rPh>
    <rPh sb="201" eb="203">
      <t>ヒリツ</t>
    </rPh>
    <rPh sb="218" eb="220">
      <t>ゲンネン</t>
    </rPh>
    <rPh sb="399" eb="401">
      <t>レイワ</t>
    </rPh>
    <rPh sb="419" eb="421">
      <t>ゲンショウ</t>
    </rPh>
    <rPh sb="427" eb="429">
      <t>ゲンショウ</t>
    </rPh>
    <rPh sb="437" eb="439">
      <t>ケイヒ</t>
    </rPh>
    <rPh sb="439" eb="441">
      <t>カイシュウ</t>
    </rPh>
    <rPh sb="441" eb="442">
      <t>リツ</t>
    </rPh>
    <rPh sb="457" eb="458">
      <t>タ</t>
    </rPh>
    <rPh sb="458" eb="460">
      <t>カイケイ</t>
    </rPh>
    <rPh sb="460" eb="462">
      <t>クリイレ</t>
    </rPh>
    <rPh sb="465" eb="467">
      <t>オスイ</t>
    </rPh>
    <rPh sb="467" eb="469">
      <t>ショリ</t>
    </rPh>
    <rPh sb="469" eb="471">
      <t>ヒヨウ</t>
    </rPh>
    <rPh sb="472" eb="473">
      <t>マカナ</t>
    </rPh>
    <rPh sb="477" eb="479">
      <t>ジョウタイ</t>
    </rPh>
    <rPh sb="602" eb="603">
      <t>トウ</t>
    </rPh>
    <rPh sb="604" eb="606">
      <t>キンキュウ</t>
    </rPh>
    <rPh sb="606" eb="608">
      <t>シュウゼン</t>
    </rPh>
    <rPh sb="609" eb="611">
      <t>ハッセイ</t>
    </rPh>
    <rPh sb="615" eb="617">
      <t>オスイ</t>
    </rPh>
    <rPh sb="617" eb="619">
      <t>イジ</t>
    </rPh>
    <rPh sb="619" eb="621">
      <t>カンリ</t>
    </rPh>
    <rPh sb="621" eb="623">
      <t>ヒヨウ</t>
    </rPh>
    <rPh sb="624" eb="626">
      <t>ゾウカ</t>
    </rPh>
    <rPh sb="631" eb="633">
      <t>シセツ</t>
    </rPh>
    <rPh sb="634" eb="636">
      <t>カイシュウ</t>
    </rPh>
    <rPh sb="637" eb="639">
      <t>ケントウ</t>
    </rPh>
    <rPh sb="641" eb="643">
      <t>ヒツヨウ</t>
    </rPh>
    <rPh sb="659" eb="661">
      <t>シセツ</t>
    </rPh>
    <rPh sb="662" eb="664">
      <t>イチニチ</t>
    </rPh>
    <rPh sb="665" eb="667">
      <t>タイオウ</t>
    </rPh>
    <rPh sb="670" eb="672">
      <t>ショリ</t>
    </rPh>
    <rPh sb="672" eb="674">
      <t>ノウリョク</t>
    </rPh>
    <rPh sb="675" eb="676">
      <t>タイ</t>
    </rPh>
    <rPh sb="679" eb="681">
      <t>イチニチ</t>
    </rPh>
    <rPh sb="681" eb="683">
      <t>ヘイキン</t>
    </rPh>
    <rPh sb="683" eb="685">
      <t>スイリョウ</t>
    </rPh>
    <phoneticPr fontId="4"/>
  </si>
  <si>
    <t>　処理施設維持管理費用及び緊急修繕分の費用が増加傾向であり、経営状況は依然変わらず赤字となっている。改善するための方針としては、使用料収入の増加を目指すこと。そして、施設修繕費の削減を目指すことになる。
　使用料収入については、過年度分の収納率が悪いため、滞納整理方法の見直しや他課との連携が必要となる。
　施設修繕費の削減については、施設機器の更新及び施設の大規模改修が必要となる。改修計画を見直しを行い、少しでも修繕を抑え、経営状況を改善できることを目標としたい。</t>
    <rPh sb="1" eb="3">
      <t>ショリ</t>
    </rPh>
    <rPh sb="3" eb="5">
      <t>シセツ</t>
    </rPh>
    <rPh sb="5" eb="7">
      <t>イジ</t>
    </rPh>
    <rPh sb="7" eb="9">
      <t>カンリ</t>
    </rPh>
    <rPh sb="9" eb="11">
      <t>ヒヨウ</t>
    </rPh>
    <rPh sb="11" eb="12">
      <t>オヨ</t>
    </rPh>
    <rPh sb="13" eb="15">
      <t>キンキュウ</t>
    </rPh>
    <rPh sb="15" eb="17">
      <t>シュウゼン</t>
    </rPh>
    <rPh sb="17" eb="18">
      <t>ブン</t>
    </rPh>
    <rPh sb="19" eb="21">
      <t>ヒヨウ</t>
    </rPh>
    <rPh sb="22" eb="24">
      <t>ゾウカ</t>
    </rPh>
    <rPh sb="24" eb="26">
      <t>ケイコウ</t>
    </rPh>
    <rPh sb="30" eb="32">
      <t>ケイエイ</t>
    </rPh>
    <rPh sb="32" eb="34">
      <t>ジョウキョウ</t>
    </rPh>
    <rPh sb="35" eb="37">
      <t>イゼン</t>
    </rPh>
    <rPh sb="37" eb="38">
      <t>カ</t>
    </rPh>
    <rPh sb="41" eb="43">
      <t>アカジ</t>
    </rPh>
    <rPh sb="50" eb="52">
      <t>カイゼン</t>
    </rPh>
    <rPh sb="57" eb="59">
      <t>ホウシン</t>
    </rPh>
    <rPh sb="64" eb="67">
      <t>シヨウリョウ</t>
    </rPh>
    <rPh sb="67" eb="69">
      <t>シュウニュウ</t>
    </rPh>
    <rPh sb="70" eb="72">
      <t>ゾウカ</t>
    </rPh>
    <rPh sb="73" eb="75">
      <t>メザ</t>
    </rPh>
    <rPh sb="83" eb="85">
      <t>シセツ</t>
    </rPh>
    <rPh sb="85" eb="88">
      <t>シュウゼンヒ</t>
    </rPh>
    <rPh sb="89" eb="91">
      <t>サクゲン</t>
    </rPh>
    <rPh sb="92" eb="94">
      <t>メザ</t>
    </rPh>
    <rPh sb="103" eb="106">
      <t>シヨウリョウ</t>
    </rPh>
    <rPh sb="106" eb="108">
      <t>シュウニュウ</t>
    </rPh>
    <rPh sb="114" eb="117">
      <t>カネンド</t>
    </rPh>
    <rPh sb="117" eb="118">
      <t>ブン</t>
    </rPh>
    <rPh sb="119" eb="121">
      <t>シュウノウ</t>
    </rPh>
    <rPh sb="121" eb="122">
      <t>リツ</t>
    </rPh>
    <rPh sb="123" eb="124">
      <t>ワル</t>
    </rPh>
    <rPh sb="128" eb="130">
      <t>タイノウ</t>
    </rPh>
    <rPh sb="130" eb="132">
      <t>セイリ</t>
    </rPh>
    <rPh sb="132" eb="134">
      <t>ホウホウ</t>
    </rPh>
    <rPh sb="135" eb="137">
      <t>ミナオ</t>
    </rPh>
    <rPh sb="139" eb="141">
      <t>タカ</t>
    </rPh>
    <rPh sb="143" eb="145">
      <t>レンケイ</t>
    </rPh>
    <rPh sb="146" eb="148">
      <t>ヒツヨウ</t>
    </rPh>
    <rPh sb="154" eb="156">
      <t>シセツ</t>
    </rPh>
    <rPh sb="156" eb="159">
      <t>シュウゼンヒ</t>
    </rPh>
    <rPh sb="160" eb="162">
      <t>サクゲン</t>
    </rPh>
    <rPh sb="168" eb="170">
      <t>シセツ</t>
    </rPh>
    <rPh sb="170" eb="172">
      <t>キキ</t>
    </rPh>
    <rPh sb="173" eb="175">
      <t>コウシン</t>
    </rPh>
    <rPh sb="175" eb="176">
      <t>オヨ</t>
    </rPh>
    <rPh sb="177" eb="179">
      <t>シセツ</t>
    </rPh>
    <rPh sb="180" eb="183">
      <t>ダイキボ</t>
    </rPh>
    <rPh sb="183" eb="185">
      <t>カイシュウ</t>
    </rPh>
    <rPh sb="186" eb="188">
      <t>ヒツヨウ</t>
    </rPh>
    <rPh sb="192" eb="194">
      <t>カイシュウ</t>
    </rPh>
    <rPh sb="194" eb="196">
      <t>ケイカク</t>
    </rPh>
    <rPh sb="197" eb="199">
      <t>ミナオ</t>
    </rPh>
    <rPh sb="201" eb="202">
      <t>オコナ</t>
    </rPh>
    <rPh sb="204" eb="205">
      <t>スコ</t>
    </rPh>
    <rPh sb="208" eb="210">
      <t>シュウゼン</t>
    </rPh>
    <rPh sb="211" eb="212">
      <t>オサ</t>
    </rPh>
    <rPh sb="214" eb="216">
      <t>ケイエイ</t>
    </rPh>
    <rPh sb="216" eb="218">
      <t>ジョウキョウ</t>
    </rPh>
    <rPh sb="219" eb="221">
      <t>カイゼン</t>
    </rPh>
    <rPh sb="227" eb="229">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</si>
</sst>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02-471B-935D-C2A58E78A7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c:ext xmlns:c16="http://schemas.microsoft.com/office/drawing/2014/chart" uri="{C3380CC4-5D6E-409C-BE32-E72D297353CC}">
              <c16:uniqueId val="{00000001-1002-471B-935D-C2A58E78A7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18.600000000000001</c:v>
                </c:pt>
                <c:pt idx="1">
                  <c:v>19.27</c:v>
                </c:pt>
                <c:pt idx="2">
                  <c:v>22.92</c:v>
                </c:pt>
                <c:pt idx="3">
                  <c:v>22.76</c:v>
                </c:pt>
                <c:pt idx="4">
                  <c:v>24.25</c:v>
                </c:pt>
              </c:numCache>
            </c:numRef>
          </c:val>
          <c:extLst>
            <c:ext xmlns:c16="http://schemas.microsoft.com/office/drawing/2014/chart" uri="{C3380CC4-5D6E-409C-BE32-E72D297353CC}">
              <c16:uniqueId val="{00000000-8301-4A93-B240-2F52937EA5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c:ext xmlns:c16="http://schemas.microsoft.com/office/drawing/2014/chart" uri="{C3380CC4-5D6E-409C-BE32-E72D297353CC}">
              <c16:uniqueId val="{00000001-8301-4A93-B240-2F52937EA5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83.45</c:v>
                </c:pt>
                <c:pt idx="1">
                  <c:v>84.04</c:v>
                </c:pt>
                <c:pt idx="2">
                  <c:v>84.25</c:v>
                </c:pt>
                <c:pt idx="3">
                  <c:v>84.29</c:v>
                </c:pt>
                <c:pt idx="4">
                  <c:v>84.98</c:v>
                </c:pt>
              </c:numCache>
            </c:numRef>
          </c:val>
          <c:extLst>
            <c:ext xmlns:c16="http://schemas.microsoft.com/office/drawing/2014/chart" uri="{C3380CC4-5D6E-409C-BE32-E72D297353CC}">
              <c16:uniqueId val="{00000000-DC00-4922-B1B1-9A2AAC0999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c:ext xmlns:c16="http://schemas.microsoft.com/office/drawing/2014/chart" uri="{C3380CC4-5D6E-409C-BE32-E72D297353CC}">
              <c16:uniqueId val="{00000001-DC00-4922-B1B1-9A2AAC0999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76.319999999999993</c:v>
                </c:pt>
                <c:pt idx="1">
                  <c:v>73.819999999999993</c:v>
                </c:pt>
                <c:pt idx="2">
                  <c:v>76.59</c:v>
                </c:pt>
                <c:pt idx="3">
                  <c:v>75.94</c:v>
                </c:pt>
                <c:pt idx="4">
                  <c:v>74.77</c:v>
                </c:pt>
              </c:numCache>
            </c:numRef>
          </c:val>
          <c:extLst>
            <c:ext xmlns:c16="http://schemas.microsoft.com/office/drawing/2014/chart" uri="{C3380CC4-5D6E-409C-BE32-E72D297353CC}">
              <c16:uniqueId val="{00000000-F3E8-4927-8E5D-92BD282CC1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8-4927-8E5D-92BD282CC1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F-4BBE-81C8-BAA857717D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F-4BBE-81C8-BAA857717D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0A-4D72-92A4-82EABDE900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A-4D72-92A4-82EABDE900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F-42DE-85D8-23892D7A4E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F-42DE-85D8-23892D7A4E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5E-4EF1-9040-C85600A5DE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5E-4EF1-9040-C85600A5DE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D0-4287-9BEF-253EA92F8B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c:ext xmlns:c16="http://schemas.microsoft.com/office/drawing/2014/chart" uri="{C3380CC4-5D6E-409C-BE32-E72D297353CC}">
              <c16:uniqueId val="{00000001-3CD0-4287-9BEF-253EA92F8B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48.19</c:v>
                </c:pt>
                <c:pt idx="1">
                  <c:v>52.93</c:v>
                </c:pt>
                <c:pt idx="2">
                  <c:v>58.46</c:v>
                </c:pt>
                <c:pt idx="3">
                  <c:v>60.78</c:v>
                </c:pt>
                <c:pt idx="4">
                  <c:v>58.38</c:v>
                </c:pt>
              </c:numCache>
            </c:numRef>
          </c:val>
          <c:extLst>
            <c:ext xmlns:c16="http://schemas.microsoft.com/office/drawing/2014/chart" uri="{C3380CC4-5D6E-409C-BE32-E72D297353CC}">
              <c16:uniqueId val="{00000000-CC00-49A4-83D3-7DC77B8B49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c:ext xmlns:c16="http://schemas.microsoft.com/office/drawing/2014/chart" uri="{C3380CC4-5D6E-409C-BE32-E72D297353CC}">
              <c16:uniqueId val="{00000001-CC00-49A4-83D3-7DC77B8B49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331.01</c:v>
                </c:pt>
                <c:pt idx="1">
                  <c:v>289.70999999999998</c:v>
                </c:pt>
                <c:pt idx="2">
                  <c:v>244.14</c:v>
                </c:pt>
                <c:pt idx="3">
                  <c:v>217.8</c:v>
                </c:pt>
                <c:pt idx="4">
                  <c:v>253.96</c:v>
                </c:pt>
              </c:numCache>
            </c:numRef>
          </c:val>
          <c:extLst>
            <c:ext xmlns:c16="http://schemas.microsoft.com/office/drawing/2014/chart" uri="{C3380CC4-5D6E-409C-BE32-E72D297353CC}">
              <c16:uniqueId val="{00000000-9983-4B42-B756-684027DE28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c:ext xmlns:c16="http://schemas.microsoft.com/office/drawing/2014/chart" uri="{C3380CC4-5D6E-409C-BE32-E72D297353CC}">
              <c16:uniqueId val="{00000001-9983-4B42-B756-684027DE28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由布市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33811</v>
      </c>
      <c r="AM8" s="42"/>
      <c r="AN8" s="42"/>
      <c r="AO8" s="42"/>
      <c r="AP8" s="42"/>
      <c r="AQ8" s="42"/>
      <c r="AR8" s="42"/>
      <c r="AS8" s="42"/>
      <c r="AT8" s="35">
        <f>データ!T6</f>
        <v>319.32</v>
      </c>
      <c r="AU8" s="35"/>
      <c r="AV8" s="35"/>
      <c r="AW8" s="35"/>
      <c r="AX8" s="35"/>
      <c r="AY8" s="35"/>
      <c r="AZ8" s="35"/>
      <c r="BA8" s="35"/>
      <c r="BB8" s="35">
        <f>データ!U6</f>
        <v>105.88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4.03</v>
      </c>
      <c r="Q10" s="35"/>
      <c r="R10" s="35"/>
      <c r="S10" s="35"/>
      <c r="T10" s="35"/>
      <c r="U10" s="35"/>
      <c r="V10" s="35"/>
      <c r="W10" s="35">
        <f>データ!Q6</f>
        <v>100</v>
      </c>
      <c r="X10" s="35"/>
      <c r="Y10" s="35"/>
      <c r="Z10" s="35"/>
      <c r="AA10" s="35"/>
      <c r="AB10" s="35"/>
      <c r="AC10" s="35"/>
      <c r="AD10" s="42">
        <f>データ!R6</f>
        <v>3780</v>
      </c>
      <c r="AE10" s="42"/>
      <c r="AF10" s="42"/>
      <c r="AG10" s="42"/>
      <c r="AH10" s="42"/>
      <c r="AI10" s="42"/>
      <c r="AJ10" s="42"/>
      <c r="AK10" s="2"/>
      <c r="AL10" s="42">
        <f>データ!V6</f>
        <v>1358</v>
      </c>
      <c r="AM10" s="42"/>
      <c r="AN10" s="42"/>
      <c r="AO10" s="42"/>
      <c r="AP10" s="42"/>
      <c r="AQ10" s="42"/>
      <c r="AR10" s="42"/>
      <c r="AS10" s="42"/>
      <c r="AT10" s="35">
        <f>データ!W6</f>
        <v>0.55000000000000004</v>
      </c>
      <c r="AU10" s="35"/>
      <c r="AV10" s="35"/>
      <c r="AW10" s="35"/>
      <c r="AX10" s="35"/>
      <c r="AY10" s="35"/>
      <c r="AZ10" s="35"/>
      <c r="BA10" s="35"/>
      <c r="BB10" s="35">
        <f>データ!X6</f>
        <v>2469.09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9.149999999999999"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9.149999999999999"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9.149999999999999"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9.149999999999999"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9.149999999999999"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9.149999999999999"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9.149999999999999"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9.149999999999999"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9.149999999999999"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9.149999999999999"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9.149999999999999"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9.149999999999999"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9.149999999999999"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9.149999999999999"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9.149999999999999"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9.149999999999999"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9.149999999999999"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9.149999999999999"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9.149999999999999"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9.149999999999999"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9.149999999999999"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9.149999999999999"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9.149999999999999"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9.149999999999999"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9.149999999999999"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9.149999999999999"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9.149999999999999"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9.149999999999999"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9.149999999999999"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9.149999999999999"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9.149999999999999"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71"/>
      <c r="BN47" s="71"/>
      <c r="BO47" s="71"/>
      <c r="BP47" s="71"/>
      <c r="BQ47" s="71"/>
      <c r="BR47" s="71"/>
      <c r="BS47" s="71"/>
      <c r="BT47" s="71"/>
      <c r="BU47" s="71"/>
      <c r="BV47" s="71"/>
      <c r="BW47" s="71"/>
      <c r="BX47" s="71"/>
      <c r="BY47" s="71"/>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1"/>
      <c r="BN48" s="71"/>
      <c r="BO48" s="71"/>
      <c r="BP48" s="71"/>
      <c r="BQ48" s="71"/>
      <c r="BR48" s="71"/>
      <c r="BS48" s="71"/>
      <c r="BT48" s="71"/>
      <c r="BU48" s="71"/>
      <c r="BV48" s="71"/>
      <c r="BW48" s="71"/>
      <c r="BX48" s="71"/>
      <c r="BY48" s="71"/>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1"/>
      <c r="BN49" s="71"/>
      <c r="BO49" s="71"/>
      <c r="BP49" s="71"/>
      <c r="BQ49" s="71"/>
      <c r="BR49" s="71"/>
      <c r="BS49" s="71"/>
      <c r="BT49" s="71"/>
      <c r="BU49" s="71"/>
      <c r="BV49" s="71"/>
      <c r="BW49" s="71"/>
      <c r="BX49" s="71"/>
      <c r="BY49" s="71"/>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1"/>
      <c r="BN50" s="71"/>
      <c r="BO50" s="71"/>
      <c r="BP50" s="71"/>
      <c r="BQ50" s="71"/>
      <c r="BR50" s="71"/>
      <c r="BS50" s="71"/>
      <c r="BT50" s="71"/>
      <c r="BU50" s="71"/>
      <c r="BV50" s="71"/>
      <c r="BW50" s="71"/>
      <c r="BX50" s="71"/>
      <c r="BY50" s="71"/>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1"/>
      <c r="BN51" s="71"/>
      <c r="BO51" s="71"/>
      <c r="BP51" s="71"/>
      <c r="BQ51" s="71"/>
      <c r="BR51" s="71"/>
      <c r="BS51" s="71"/>
      <c r="BT51" s="71"/>
      <c r="BU51" s="71"/>
      <c r="BV51" s="71"/>
      <c r="BW51" s="71"/>
      <c r="BX51" s="71"/>
      <c r="BY51" s="71"/>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1"/>
      <c r="BN52" s="71"/>
      <c r="BO52" s="71"/>
      <c r="BP52" s="71"/>
      <c r="BQ52" s="71"/>
      <c r="BR52" s="71"/>
      <c r="BS52" s="71"/>
      <c r="BT52" s="71"/>
      <c r="BU52" s="71"/>
      <c r="BV52" s="71"/>
      <c r="BW52" s="71"/>
      <c r="BX52" s="71"/>
      <c r="BY52" s="71"/>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1"/>
      <c r="BN53" s="71"/>
      <c r="BO53" s="71"/>
      <c r="BP53" s="71"/>
      <c r="BQ53" s="71"/>
      <c r="BR53" s="71"/>
      <c r="BS53" s="71"/>
      <c r="BT53" s="71"/>
      <c r="BU53" s="71"/>
      <c r="BV53" s="71"/>
      <c r="BW53" s="71"/>
      <c r="BX53" s="71"/>
      <c r="BY53" s="71"/>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1"/>
      <c r="BN54" s="71"/>
      <c r="BO54" s="71"/>
      <c r="BP54" s="71"/>
      <c r="BQ54" s="71"/>
      <c r="BR54" s="71"/>
      <c r="BS54" s="71"/>
      <c r="BT54" s="71"/>
      <c r="BU54" s="71"/>
      <c r="BV54" s="71"/>
      <c r="BW54" s="71"/>
      <c r="BX54" s="71"/>
      <c r="BY54" s="71"/>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1"/>
      <c r="BN55" s="71"/>
      <c r="BO55" s="71"/>
      <c r="BP55" s="71"/>
      <c r="BQ55" s="71"/>
      <c r="BR55" s="71"/>
      <c r="BS55" s="71"/>
      <c r="BT55" s="71"/>
      <c r="BU55" s="71"/>
      <c r="BV55" s="71"/>
      <c r="BW55" s="71"/>
      <c r="BX55" s="71"/>
      <c r="BY55" s="71"/>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1"/>
      <c r="BN56" s="71"/>
      <c r="BO56" s="71"/>
      <c r="BP56" s="71"/>
      <c r="BQ56" s="71"/>
      <c r="BR56" s="71"/>
      <c r="BS56" s="71"/>
      <c r="BT56" s="71"/>
      <c r="BU56" s="71"/>
      <c r="BV56" s="71"/>
      <c r="BW56" s="71"/>
      <c r="BX56" s="71"/>
      <c r="BY56" s="71"/>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1"/>
      <c r="BN57" s="71"/>
      <c r="BO57" s="71"/>
      <c r="BP57" s="71"/>
      <c r="BQ57" s="71"/>
      <c r="BR57" s="71"/>
      <c r="BS57" s="71"/>
      <c r="BT57" s="71"/>
      <c r="BU57" s="71"/>
      <c r="BV57" s="71"/>
      <c r="BW57" s="71"/>
      <c r="BX57" s="71"/>
      <c r="BY57" s="71"/>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1"/>
      <c r="BN58" s="71"/>
      <c r="BO58" s="71"/>
      <c r="BP58" s="71"/>
      <c r="BQ58" s="71"/>
      <c r="BR58" s="71"/>
      <c r="BS58" s="71"/>
      <c r="BT58" s="71"/>
      <c r="BU58" s="71"/>
      <c r="BV58" s="71"/>
      <c r="BW58" s="71"/>
      <c r="BX58" s="71"/>
      <c r="BY58" s="71"/>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1"/>
      <c r="BN59" s="71"/>
      <c r="BO59" s="71"/>
      <c r="BP59" s="71"/>
      <c r="BQ59" s="71"/>
      <c r="BR59" s="71"/>
      <c r="BS59" s="71"/>
      <c r="BT59" s="71"/>
      <c r="BU59" s="71"/>
      <c r="BV59" s="71"/>
      <c r="BW59" s="71"/>
      <c r="BX59" s="71"/>
      <c r="BY59" s="71"/>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1"/>
      <c r="BN60" s="71"/>
      <c r="BO60" s="71"/>
      <c r="BP60" s="71"/>
      <c r="BQ60" s="71"/>
      <c r="BR60" s="71"/>
      <c r="BS60" s="71"/>
      <c r="BT60" s="71"/>
      <c r="BU60" s="71"/>
      <c r="BV60" s="71"/>
      <c r="BW60" s="71"/>
      <c r="BX60" s="71"/>
      <c r="BY60" s="71"/>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1"/>
      <c r="BN61" s="71"/>
      <c r="BO61" s="71"/>
      <c r="BP61" s="71"/>
      <c r="BQ61" s="71"/>
      <c r="BR61" s="71"/>
      <c r="BS61" s="71"/>
      <c r="BT61" s="71"/>
      <c r="BU61" s="71"/>
      <c r="BV61" s="71"/>
      <c r="BW61" s="71"/>
      <c r="BX61" s="71"/>
      <c r="BY61" s="71"/>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1"/>
      <c r="BN62" s="71"/>
      <c r="BO62" s="71"/>
      <c r="BP62" s="71"/>
      <c r="BQ62" s="71"/>
      <c r="BR62" s="71"/>
      <c r="BS62" s="71"/>
      <c r="BT62" s="71"/>
      <c r="BU62" s="71"/>
      <c r="BV62" s="71"/>
      <c r="BW62" s="71"/>
      <c r="BX62" s="71"/>
      <c r="BY62" s="71"/>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e/iQSj5dcMyAwikJcvm77+F5BC4hyJgDk0AlxFHMpQzRCm9ZUejkQ0hve3k1Ikq2oY7e6V0GEoUWx35bq7CYVQ==" saltValue="+ZzmgabNlTpQw4sgjloq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442135</v>
      </c>
      <c r="D6" s="19">
        <f t="shared" si="3"/>
        <v>47</v>
      </c>
      <c r="E6" s="19">
        <f t="shared" si="3"/>
        <v>17</v>
      </c>
      <c r="F6" s="19">
        <f t="shared" si="3"/>
        <v>5</v>
      </c>
      <c r="G6" s="19">
        <f t="shared" si="3"/>
        <v>0</v>
      </c>
      <c r="H6" s="19" t="str">
        <f t="shared" si="3"/>
        <v>大分県　由布市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4.03</v>
      </c>
      <c r="Q6" s="20">
        <f t="shared" si="3"/>
        <v>100</v>
      </c>
      <c r="R6" s="20">
        <f t="shared" si="3"/>
        <v>3780</v>
      </c>
      <c r="S6" s="20">
        <f t="shared" si="3"/>
        <v>33811</v>
      </c>
      <c r="T6" s="20">
        <f t="shared" si="3"/>
        <v>319.32</v>
      </c>
      <c r="U6" s="20">
        <f t="shared" si="3"/>
        <v>105.88</v>
      </c>
      <c r="V6" s="20">
        <f t="shared" si="3"/>
        <v>1358</v>
      </c>
      <c r="W6" s="20">
        <f t="shared" si="3"/>
        <v>0.55000000000000004</v>
      </c>
      <c r="X6" s="20">
        <f t="shared" si="3"/>
        <v>2469.09</v>
      </c>
      <c r="Y6" s="21">
        <f>IF(Y7="",NA(),Y7)</f>
        <v>76.319999999999993</v>
      </c>
      <c r="Z6" s="21">
        <f t="shared" ref="Z6:AH6" si="4">IF(Z7="",NA(),Z7)</f>
        <v>73.819999999999993</v>
      </c>
      <c r="AA6" s="21">
        <f t="shared" si="4"/>
        <v>76.59</v>
      </c>
      <c r="AB6" s="21">
        <f t="shared" si="4"/>
        <v>75.94</v>
      </c>
      <c r="AC6" s="21">
        <f t="shared" si="4"/>
        <v>74.77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778.81</v>
      </c>
      <c r="BP6" s="20" t="str">
        <f>IF(BP7="","",IF(BP7="-","【-】","【"&amp;SUBSTITUTE(TEXT(BP7,"#,##0.00"),"-","△")&amp;"】"))</f>
        <v>【786.37】</v>
      </c>
      <c r="BQ6" s="21">
        <f>IF(BQ7="",NA(),BQ7)</f>
        <v>48.19</v>
      </c>
      <c r="BR6" s="21">
        <f t="shared" ref="BR6:BZ6" si="8">IF(BR7="",NA(),BR7)</f>
        <v>52.93</v>
      </c>
      <c r="BS6" s="21">
        <f t="shared" si="8"/>
        <v>58.46</v>
      </c>
      <c r="BT6" s="21">
        <f t="shared" si="8"/>
        <v>60.78</v>
      </c>
      <c r="BU6" s="21">
        <f t="shared" si="8"/>
        <v>58.38</v>
      </c>
      <c r="BV6" s="21">
        <f t="shared" si="8"/>
        <v>59.8</v>
      </c>
      <c r="BW6" s="21">
        <f t="shared" si="8"/>
        <v>57.77</v>
      </c>
      <c r="BX6" s="21">
        <f t="shared" si="8"/>
        <v>57.31</v>
      </c>
      <c r="BY6" s="21">
        <f t="shared" si="8"/>
        <v>57.08</v>
      </c>
      <c r="BZ6" s="21">
        <f t="shared" si="8"/>
        <v>67.23</v>
      </c>
      <c r="CA6" s="20" t="str">
        <f>IF(CA7="","",IF(CA7="-","【-】","【"&amp;SUBSTITUTE(TEXT(CA7,"#,##0.00"),"-","△")&amp;"】"))</f>
        <v>【60.65】</v>
      </c>
      <c r="CB6" s="21">
        <f>IF(CB7="",NA(),CB7)</f>
        <v>331.01</v>
      </c>
      <c r="CC6" s="21">
        <f t="shared" ref="CC6:CK6" si="9">IF(CC7="",NA(),CC7)</f>
        <v>289.70999999999998</v>
      </c>
      <c r="CD6" s="21">
        <f t="shared" si="9"/>
        <v>244.14</v>
      </c>
      <c r="CE6" s="21">
        <f t="shared" si="9"/>
        <v>217.8</v>
      </c>
      <c r="CF6" s="21">
        <f t="shared" si="9"/>
        <v>253.96</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18.600000000000001</v>
      </c>
      <c r="CN6" s="21">
        <f t="shared" ref="CN6:CV6" si="10">IF(CN7="",NA(),CN7)</f>
        <v>19.27</v>
      </c>
      <c r="CO6" s="21">
        <f t="shared" si="10"/>
        <v>22.92</v>
      </c>
      <c r="CP6" s="21">
        <f t="shared" si="10"/>
        <v>22.76</v>
      </c>
      <c r="CQ6" s="21">
        <f t="shared" si="10"/>
        <v>24.25</v>
      </c>
      <c r="CR6" s="21">
        <f t="shared" si="10"/>
        <v>51.75</v>
      </c>
      <c r="CS6" s="21">
        <f t="shared" si="10"/>
        <v>50.68</v>
      </c>
      <c r="CT6" s="21">
        <f t="shared" si="10"/>
        <v>50.14</v>
      </c>
      <c r="CU6" s="21">
        <f t="shared" si="10"/>
        <v>54.83</v>
      </c>
      <c r="CV6" s="21">
        <f t="shared" si="10"/>
        <v>54.54</v>
      </c>
      <c r="CW6" s="20" t="str">
        <f>IF(CW7="","",IF(CW7="-","【-】","【"&amp;SUBSTITUTE(TEXT(CW7,"#,##0.00"),"-","△")&amp;"】"))</f>
        <v>【61.14】</v>
      </c>
      <c r="CX6" s="21">
        <f>IF(CX7="",NA(),CX7)</f>
        <v>83.45</v>
      </c>
      <c r="CY6" s="21">
        <f t="shared" ref="CY6:DG6" si="11">IF(CY7="",NA(),CY7)</f>
        <v>84.04</v>
      </c>
      <c r="CZ6" s="21">
        <f t="shared" si="11"/>
        <v>84.25</v>
      </c>
      <c r="DA6" s="21">
        <f t="shared" si="11"/>
        <v>84.29</v>
      </c>
      <c r="DB6" s="21">
        <f t="shared" si="11"/>
        <v>84.98</v>
      </c>
      <c r="DC6" s="21">
        <f t="shared" si="11"/>
        <v>84.84</v>
      </c>
      <c r="DD6" s="21">
        <f t="shared" si="11"/>
        <v>84.86</v>
      </c>
      <c r="DE6" s="21">
        <f t="shared" si="11"/>
        <v>84.98</v>
      </c>
      <c r="DF6" s="21">
        <f t="shared" si="11"/>
        <v>84.7</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5" s="22" customFormat="1" x14ac:dyDescent="0.15">
      <c r="A7" s="14"/>
      <c r="B7" s="23">
        <v>2021</v>
      </c>
      <c r="C7" s="23">
        <v>442135</v>
      </c>
      <c r="D7" s="23">
        <v>47</v>
      </c>
      <c r="E7" s="23">
        <v>17</v>
      </c>
      <c r="F7" s="23">
        <v>5</v>
      </c>
      <c r="G7" s="23">
        <v>0</v>
      </c>
      <c r="H7" s="23" t="s">
        <v>98</v>
      </c>
      <c r="I7" s="23" t="s">
        <v>99</v>
      </c>
      <c r="J7" s="23" t="s">
        <v>100</v>
      </c>
      <c r="K7" s="23" t="s">
        <v>101</v>
      </c>
      <c r="L7" s="23" t="s">
        <v>102</v>
      </c>
      <c r="M7" s="23" t="s">
        <v>103</v>
      </c>
      <c r="N7" s="24" t="s">
        <v>104</v>
      </c>
      <c r="O7" s="24" t="s">
        <v>105</v>
      </c>
      <c r="P7" s="24">
        <v>4.03</v>
      </c>
      <c r="Q7" s="24">
        <v>100</v>
      </c>
      <c r="R7" s="24">
        <v>3780</v>
      </c>
      <c r="S7" s="24">
        <v>33811</v>
      </c>
      <c r="T7" s="24">
        <v>319.32</v>
      </c>
      <c r="U7" s="24">
        <v>105.88</v>
      </c>
      <c r="V7" s="24">
        <v>1358</v>
      </c>
      <c r="W7" s="24">
        <v>0.55000000000000004</v>
      </c>
      <c r="X7" s="24">
        <v>2469.09</v>
      </c>
      <c r="Y7" s="24">
        <v>76.319999999999993</v>
      </c>
      <c r="Z7" s="24">
        <v>73.819999999999993</v>
      </c>
      <c r="AA7" s="24">
        <v>76.59</v>
      </c>
      <c r="AB7" s="24">
        <v>75.94</v>
      </c>
      <c r="AC7" s="24">
        <v>74.77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778.81</v>
      </c>
      <c r="BP7" s="24">
        <v>786.37</v>
      </c>
      <c r="BQ7" s="24">
        <v>48.19</v>
      </c>
      <c r="BR7" s="24">
        <v>52.93</v>
      </c>
      <c r="BS7" s="24">
        <v>58.46</v>
      </c>
      <c r="BT7" s="24">
        <v>60.78</v>
      </c>
      <c r="BU7" s="24">
        <v>58.38</v>
      </c>
      <c r="BV7" s="24">
        <v>59.8</v>
      </c>
      <c r="BW7" s="24">
        <v>57.77</v>
      </c>
      <c r="BX7" s="24">
        <v>57.31</v>
      </c>
      <c r="BY7" s="24">
        <v>57.08</v>
      </c>
      <c r="BZ7" s="24">
        <v>67.23</v>
      </c>
      <c r="CA7" s="24">
        <v>60.65</v>
      </c>
      <c r="CB7" s="24">
        <v>331.01</v>
      </c>
      <c r="CC7" s="24">
        <v>289.70999999999998</v>
      </c>
      <c r="CD7" s="24">
        <v>244.14</v>
      </c>
      <c r="CE7" s="24">
        <v>217.8</v>
      </c>
      <c r="CF7" s="24">
        <v>253.96</v>
      </c>
      <c r="CG7" s="24">
        <v>263.76</v>
      </c>
      <c r="CH7" s="24">
        <v>274.35000000000002</v>
      </c>
      <c r="CI7" s="24">
        <v>273.52</v>
      </c>
      <c r="CJ7" s="24">
        <v>274.99</v>
      </c>
      <c r="CK7" s="24">
        <v>228.21</v>
      </c>
      <c r="CL7" s="24">
        <v>256.97000000000003</v>
      </c>
      <c r="CM7" s="24">
        <v>18.600000000000001</v>
      </c>
      <c r="CN7" s="24">
        <v>19.27</v>
      </c>
      <c r="CO7" s="24">
        <v>22.92</v>
      </c>
      <c r="CP7" s="24">
        <v>22.76</v>
      </c>
      <c r="CQ7" s="24">
        <v>24.25</v>
      </c>
      <c r="CR7" s="24">
        <v>51.75</v>
      </c>
      <c r="CS7" s="24">
        <v>50.68</v>
      </c>
      <c r="CT7" s="24">
        <v>50.14</v>
      </c>
      <c r="CU7" s="24">
        <v>54.83</v>
      </c>
      <c r="CV7" s="24">
        <v>54.54</v>
      </c>
      <c r="CW7" s="24">
        <v>61.14</v>
      </c>
      <c r="CX7" s="24">
        <v>83.45</v>
      </c>
      <c r="CY7" s="24">
        <v>84.04</v>
      </c>
      <c r="CZ7" s="24">
        <v>84.25</v>
      </c>
      <c r="DA7" s="24">
        <v>84.29</v>
      </c>
      <c r="DB7" s="24">
        <v>84.98</v>
      </c>
      <c r="DC7" s="24">
        <v>84.84</v>
      </c>
      <c r="DD7" s="24">
        <v>84.86</v>
      </c>
      <c r="DE7" s="24">
        <v>84.98</v>
      </c>
      <c r="DF7" s="24">
        <v>84.7</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2023-01-26T00:59:27Z</cp:lastPrinted>
  <dcterms:created xsi:type="dcterms:W3CDTF">2022-12-01T02:01:28Z</dcterms:created>
  <dcterms:modified xsi:type="dcterms:W3CDTF">2023-01-26T01:29:30Z</dcterms:modified>
  <cp:category/>
</cp:coreProperties>
</file>