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R4年度\決算統計\02公営企業会計\14_経営比較分析表\02経営比較分析表の分析等について\06HP掲載用\05経営比較分析表\17九重町\"/>
    </mc:Choice>
  </mc:AlternateContent>
  <workbookProtection workbookAlgorithmName="SHA-512" workbookHashValue="NV9vdMUEGFYCiEwPRHlJriufdtr7e8QkdeMrhVoh5+yY5uU7lZ10OAC3pbmsJgq5y8A/TPoCixVzv7V9tHSDFA==" workbookSaltValue="v36YrQZCbIb/kGmJgGy8Mg==" workbookSpinCount="100000" lockStructure="1"/>
  <bookViews>
    <workbookView xWindow="-120" yWindow="-120" windowWidth="20730" windowHeight="111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<sst xmlns="http://schemas.openxmlformats.org/spreadsheetml/2006/main" count="233" uniqueCount="118">
  <si>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</si>
  <si>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</si>
  <si>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</si>
  <si>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</si>
  <si>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</si>
  <si>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</si>
  <si>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</si>
  <si>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</si>
  <si>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</si>
  <si>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</si>
  <si>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</si>
  <si>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</si>
  <si>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</si>
  <si>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</si>
  <si>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</si>
  <si>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</si>
  <si>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</si>
  <si>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</si>
  <si>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</si>
  <si>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</si>
  <si>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</si>
  <si>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</si>
  <si>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</si>
  <si>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</si>
  <si>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</si>
  <si>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</si>
  <si>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</si>
  <si>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</si>
  <si>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</si>
  <si>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</si>
  <si>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</si>
  <si>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</si>
  <si>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</si>
  <si>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</si>
  <si>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</si>
  <si>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</si>
  <si>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</si>
  <si>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</si>
  <si>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</si>
  <si>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</si>
  <si>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</si>
  <si>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</si>
  <si>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</si>
  <si>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</si>
  <si>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</si>
  <si>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</si>
  <si>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</si>
  <si>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</si>
  <si>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</si>
  <si>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</si>
  <si>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</si>
  <si>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</si>
  <si>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</si>
  <si>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</si>
  <si>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</si>
  <si>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</si>
  <si>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</si>
  <si>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</si>
  <si>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</si>
  <si>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</si>
  <si>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</si>
  <si>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</si>
  <si>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</si>
  <si>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</si>
  <si>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</si>
  <si>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</si>
  <si>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</si>
  <si>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</si>
  <si>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</si>
  <si>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</si>
  <si>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</si>
  <si>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</si>
  <si>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</si>
  <si>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</si>
  <si>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</si>
  <si>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</si>
  <si>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</si>
  <si>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</si>
  <si>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</si>
  <si>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</si>
  <si>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</si>
  <si>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</si>
  <si>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</si>
  <si>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</si>
  <si>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</si>
  <si>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</si>
  <si>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</si>
  <si>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</si>
  <si>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</si>
  <si>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</si>
  <si>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</si>
  <si>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</si>
  <si>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</si>
  <si>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</si>
  <si>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</si>
  <si>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</si>
  <si>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九重町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</si>
  <si>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</si>
  <si>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</si>
  <si>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</si>
  <si>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</si>
  <si>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</si>
  <si>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</si>
  <si>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</si>
  <si>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</si>
  <si>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</si>
  <si>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</si>
  <si>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</si>
  <si>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</si>
  <si>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</si>
  <si>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</si>
  <si>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</si>
  <si>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</si>
  <si>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</si>
  <si>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</si>
  <si>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課題は、漏水による有収率の低下である。町統合簡易水道については、水質は良好であるため塩素滅菌のみの処理の水系が半数となっている。水処理自体はローコストで行えるため、多少の漏水は影響が少なかった。しかし、分析をしてみると施設への負荷がかかっていることや、有収率の低下を招きかねないなど、影響は少なからずみられている。今後、漏水箇所が拡大して流入が追い付かなくなることも懸念されるため、調査に力を入れていき、管路の更新計画につなげていきたい。</t>
    <phoneticPr fontId="4"/>
  </si>
  <si>
    <t>①令和1年度から、平成28年度の地震災害復旧による借入金の償還が始まり償還額が増加したため比率が低下している。今後も事業債の発行が予想されるため、上昇又はほぼ横ばいになると予想される。
④企業債残高対給水収益比率は類似団体と比較して低位である。令和3年度は配水池の更新を行ったため借入額が増加したことにより比率も増となった。
⑤料金回収率については償還額が増加し原価が上昇したが大幅な漏水量が減少し単価が低下したため前年度より上昇した。
⑥給水原価については償還額が増加したことから令和1年度から上昇しているが有収率が上昇することで低下していく。
⑦100％を超える利用率であるが、施設の稼働が収益につながっていないのが課題である。原因としては漏水がある。
⑧大幅な漏水があるため、有収率が低い。漏水量の低下は、施設への負荷や浄水を精製する単価へも影響があるため、重要な改善項目と考える。</t>
    <rPh sb="122" eb="124">
      <t>レイワ</t>
    </rPh>
    <rPh sb="125" eb="127">
      <t>ネンド</t>
    </rPh>
    <rPh sb="128" eb="131">
      <t>ハイスイチ</t>
    </rPh>
    <rPh sb="132" eb="134">
      <t>コウシン</t>
    </rPh>
    <rPh sb="135" eb="136">
      <t>オコナ</t>
    </rPh>
    <rPh sb="140" eb="143">
      <t>カリイレガク</t>
    </rPh>
    <rPh sb="144" eb="146">
      <t>ゾウカ</t>
    </rPh>
    <rPh sb="153" eb="155">
      <t>ヒリツ</t>
    </rPh>
    <rPh sb="156" eb="157">
      <t>ゾウ</t>
    </rPh>
    <rPh sb="345" eb="346">
      <t>ヒク</t>
    </rPh>
    <phoneticPr fontId="4"/>
  </si>
  <si>
    <t>　既設管の修繕に追われている状況であり、管路の更新費用を捻出できていないのが実状である。材質不明管や敷設年度不明管が膨大な数あるため、不明管の調査から行うところから進めていかなければならない。</t>
    <rPh sb="39" eb="40">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</si>
</sst>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1.2</c:v>
                </c:pt>
                <c:pt idx="1">
                  <c:v>0</c:v>
                </c:pt>
                <c:pt idx="2" formatCode="#,##0.00;&quot;△&quot;#,##0.00;&quot;-&quot;">
                  <c:v>0.08</c:v>
                </c:pt>
                <c:pt idx="3">
                  <c:v>0</c:v>
                </c:pt>
                <c:pt idx="4">
                  <c:v>0</c:v>
                </c:pt>
              </c:numCache>
            </c:numRef>
          </c:val>
          <c:extLst>
            <c:ext xmlns:c16="http://schemas.microsoft.com/office/drawing/2014/chart" uri="{C3380CC4-5D6E-409C-BE32-E72D297353CC}">
              <c16:uniqueId val="{00000000-4094-4DA8-90B0-C6E2E92FB3E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4094-4DA8-90B0-C6E2E92FB3E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115.2</c:v>
                </c:pt>
                <c:pt idx="1">
                  <c:v>128.94999999999999</c:v>
                </c:pt>
                <c:pt idx="2">
                  <c:v>129.16</c:v>
                </c:pt>
                <c:pt idx="3">
                  <c:v>128.94999999999999</c:v>
                </c:pt>
                <c:pt idx="4">
                  <c:v>125.83</c:v>
                </c:pt>
              </c:numCache>
            </c:numRef>
          </c:val>
          <c:extLst>
            <c:ext xmlns:c16="http://schemas.microsoft.com/office/drawing/2014/chart" uri="{C3380CC4-5D6E-409C-BE32-E72D297353CC}">
              <c16:uniqueId val="{00000000-D427-43B4-91B3-FCD1317E731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D427-43B4-91B3-FCD1317E731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49.27</c:v>
                </c:pt>
                <c:pt idx="1">
                  <c:v>42.67</c:v>
                </c:pt>
                <c:pt idx="2">
                  <c:v>40.94</c:v>
                </c:pt>
                <c:pt idx="3">
                  <c:v>42.34</c:v>
                </c:pt>
                <c:pt idx="4">
                  <c:v>41.85</c:v>
                </c:pt>
              </c:numCache>
            </c:numRef>
          </c:val>
          <c:extLst>
            <c:ext xmlns:c16="http://schemas.microsoft.com/office/drawing/2014/chart" uri="{C3380CC4-5D6E-409C-BE32-E72D297353CC}">
              <c16:uniqueId val="{00000000-A47B-4A07-AD8E-D0C1DE1914D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A47B-4A07-AD8E-D0C1DE1914D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113.67</c:v>
                </c:pt>
                <c:pt idx="1">
                  <c:v>118.7</c:v>
                </c:pt>
                <c:pt idx="2">
                  <c:v>84.66</c:v>
                </c:pt>
                <c:pt idx="3">
                  <c:v>87.87</c:v>
                </c:pt>
                <c:pt idx="4">
                  <c:v>91.18</c:v>
                </c:pt>
              </c:numCache>
            </c:numRef>
          </c:val>
          <c:extLst>
            <c:ext xmlns:c16="http://schemas.microsoft.com/office/drawing/2014/chart" uri="{C3380CC4-5D6E-409C-BE32-E72D297353CC}">
              <c16:uniqueId val="{00000000-117B-4FBF-95F1-4F8E14785BD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117B-4FBF-95F1-4F8E14785BD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3D-4368-90E2-2900DF1F5A7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3D-4368-90E2-2900DF1F5A7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E7-4C95-A006-B70FA2174C7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E7-4C95-A006-B70FA2174C7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82-4E5D-86B0-5BEF245CF10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82-4E5D-86B0-5BEF245CF10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16-4C98-BAFC-D92D60E33E5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16-4C98-BAFC-D92D60E33E5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603.74</c:v>
                </c:pt>
                <c:pt idx="1">
                  <c:v>600.67999999999995</c:v>
                </c:pt>
                <c:pt idx="2">
                  <c:v>562.41</c:v>
                </c:pt>
                <c:pt idx="3">
                  <c:v>498.98</c:v>
                </c:pt>
                <c:pt idx="4">
                  <c:v>590.23</c:v>
                </c:pt>
              </c:numCache>
            </c:numRef>
          </c:val>
          <c:extLst>
            <c:ext xmlns:c16="http://schemas.microsoft.com/office/drawing/2014/chart" uri="{C3380CC4-5D6E-409C-BE32-E72D297353CC}">
              <c16:uniqueId val="{00000000-F4E2-4BD8-ADCD-50328D96343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F4E2-4BD8-ADCD-50328D96343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112.82</c:v>
                </c:pt>
                <c:pt idx="1">
                  <c:v>108.97</c:v>
                </c:pt>
                <c:pt idx="2">
                  <c:v>80.209999999999994</c:v>
                </c:pt>
                <c:pt idx="3">
                  <c:v>83.97</c:v>
                </c:pt>
                <c:pt idx="4">
                  <c:v>87.34</c:v>
                </c:pt>
              </c:numCache>
            </c:numRef>
          </c:val>
          <c:extLst>
            <c:ext xmlns:c16="http://schemas.microsoft.com/office/drawing/2014/chart" uri="{C3380CC4-5D6E-409C-BE32-E72D297353CC}">
              <c16:uniqueId val="{00000000-30E9-42C0-8B91-BB6B30C9728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30E9-42C0-8B91-BB6B30C9728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195.9</c:v>
                </c:pt>
                <c:pt idx="1">
                  <c:v>199.5</c:v>
                </c:pt>
                <c:pt idx="2">
                  <c:v>274.2</c:v>
                </c:pt>
                <c:pt idx="3">
                  <c:v>259.60000000000002</c:v>
                </c:pt>
                <c:pt idx="4">
                  <c:v>252.37</c:v>
                </c:pt>
              </c:numCache>
            </c:numRef>
          </c:val>
          <c:extLst>
            <c:ext xmlns:c16="http://schemas.microsoft.com/office/drawing/2014/chart" uri="{C3380CC4-5D6E-409C-BE32-E72D297353CC}">
              <c16:uniqueId val="{00000000-EB53-40AF-BF18-ABA27986861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EB53-40AF-BF18-ABA27986861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九重町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8916</v>
      </c>
      <c r="AM8" s="60"/>
      <c r="AN8" s="60"/>
      <c r="AO8" s="60"/>
      <c r="AP8" s="60"/>
      <c r="AQ8" s="60"/>
      <c r="AR8" s="60"/>
      <c r="AS8" s="60"/>
      <c r="AT8" s="36">
        <f>データ!$S$6</f>
        <v>271.37</v>
      </c>
      <c r="AU8" s="36"/>
      <c r="AV8" s="36"/>
      <c r="AW8" s="36"/>
      <c r="AX8" s="36"/>
      <c r="AY8" s="36"/>
      <c r="AZ8" s="36"/>
      <c r="BA8" s="36"/>
      <c r="BB8" s="36">
        <f>データ!$T$6</f>
        <v>32.86</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44.37</v>
      </c>
      <c r="Q10" s="36"/>
      <c r="R10" s="36"/>
      <c r="S10" s="36"/>
      <c r="T10" s="36"/>
      <c r="U10" s="36"/>
      <c r="V10" s="36"/>
      <c r="W10" s="60">
        <f>データ!$Q$6</f>
        <v>3780</v>
      </c>
      <c r="X10" s="60"/>
      <c r="Y10" s="60"/>
      <c r="Z10" s="60"/>
      <c r="AA10" s="60"/>
      <c r="AB10" s="60"/>
      <c r="AC10" s="60"/>
      <c r="AD10" s="2"/>
      <c r="AE10" s="2"/>
      <c r="AF10" s="2"/>
      <c r="AG10" s="2"/>
      <c r="AH10" s="2"/>
      <c r="AI10" s="2"/>
      <c r="AJ10" s="2"/>
      <c r="AK10" s="2"/>
      <c r="AL10" s="60">
        <f>データ!$U$6</f>
        <v>3928</v>
      </c>
      <c r="AM10" s="60"/>
      <c r="AN10" s="60"/>
      <c r="AO10" s="60"/>
      <c r="AP10" s="60"/>
      <c r="AQ10" s="60"/>
      <c r="AR10" s="60"/>
      <c r="AS10" s="60"/>
      <c r="AT10" s="36">
        <f>データ!$V$6</f>
        <v>8.1999999999999993</v>
      </c>
      <c r="AU10" s="36"/>
      <c r="AV10" s="36"/>
      <c r="AW10" s="36"/>
      <c r="AX10" s="36"/>
      <c r="AY10" s="36"/>
      <c r="AZ10" s="36"/>
      <c r="BA10" s="36"/>
      <c r="BB10" s="36">
        <f>データ!$W$6</f>
        <v>479.02</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117</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RmkGDiBz5GtRMDvCtz+u9KZfcJ2X1RJtaJB6gIlHBvOUzqDmtZBtXOhWD4jz9PS8BiX5suyeG6XzEjaL3bZePQ==" saltValue="4qxINi/zNFCfsYtroHH79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444618</v>
      </c>
      <c r="D6" s="20">
        <f t="shared" si="3"/>
        <v>47</v>
      </c>
      <c r="E6" s="20">
        <f t="shared" si="3"/>
        <v>1</v>
      </c>
      <c r="F6" s="20">
        <f t="shared" si="3"/>
        <v>0</v>
      </c>
      <c r="G6" s="20">
        <f t="shared" si="3"/>
        <v>0</v>
      </c>
      <c r="H6" s="20" t="str">
        <f t="shared" si="3"/>
        <v>大分県　九重町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44.37</v>
      </c>
      <c r="Q6" s="21">
        <f t="shared" si="3"/>
        <v>3780</v>
      </c>
      <c r="R6" s="21">
        <f t="shared" si="3"/>
        <v>8916</v>
      </c>
      <c r="S6" s="21">
        <f t="shared" si="3"/>
        <v>271.37</v>
      </c>
      <c r="T6" s="21">
        <f t="shared" si="3"/>
        <v>32.86</v>
      </c>
      <c r="U6" s="21">
        <f t="shared" si="3"/>
        <v>3928</v>
      </c>
      <c r="V6" s="21">
        <f t="shared" si="3"/>
        <v>8.1999999999999993</v>
      </c>
      <c r="W6" s="21">
        <f t="shared" si="3"/>
        <v>479.02</v>
      </c>
      <c r="X6" s="22">
        <f>IF(X7="",NA(),X7)</f>
        <v>113.67</v>
      </c>
      <c r="Y6" s="22">
        <f t="shared" ref="Y6:AG6" si="4">IF(Y7="",NA(),Y7)</f>
        <v>118.7</v>
      </c>
      <c r="Z6" s="22">
        <f t="shared" si="4"/>
        <v>84.66</v>
      </c>
      <c r="AA6" s="22">
        <f t="shared" si="4"/>
        <v>87.87</v>
      </c>
      <c r="AB6" s="22">
        <f t="shared" si="4"/>
        <v>91.18</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603.74</v>
      </c>
      <c r="BF6" s="22">
        <f t="shared" ref="BF6:BN6" si="7">IF(BF7="",NA(),BF7)</f>
        <v>600.67999999999995</v>
      </c>
      <c r="BG6" s="22">
        <f t="shared" si="7"/>
        <v>562.41</v>
      </c>
      <c r="BH6" s="22">
        <f t="shared" si="7"/>
        <v>498.98</v>
      </c>
      <c r="BI6" s="22">
        <f t="shared" si="7"/>
        <v>590.23</v>
      </c>
      <c r="BJ6" s="22">
        <f t="shared" si="7"/>
        <v>1061.58</v>
      </c>
      <c r="BK6" s="22">
        <f t="shared" si="7"/>
        <v>1007.7</v>
      </c>
      <c r="BL6" s="22">
        <f t="shared" si="7"/>
        <v>1018.52</v>
      </c>
      <c r="BM6" s="22">
        <f t="shared" si="7"/>
        <v>949.61</v>
      </c>
      <c r="BN6" s="22">
        <f t="shared" si="7"/>
        <v>918.84</v>
      </c>
      <c r="BO6" s="21" t="str">
        <f>IF(BO7="","",IF(BO7="-","【-】","【"&amp;SUBSTITUTE(TEXT(BO7,"#,##0.00"),"-","△")&amp;"】"))</f>
        <v>【940.88】</v>
      </c>
      <c r="BP6" s="22">
        <f>IF(BP7="",NA(),BP7)</f>
        <v>112.82</v>
      </c>
      <c r="BQ6" s="22">
        <f t="shared" ref="BQ6:BY6" si="8">IF(BQ7="",NA(),BQ7)</f>
        <v>108.97</v>
      </c>
      <c r="BR6" s="22">
        <f t="shared" si="8"/>
        <v>80.209999999999994</v>
      </c>
      <c r="BS6" s="22">
        <f t="shared" si="8"/>
        <v>83.97</v>
      </c>
      <c r="BT6" s="22">
        <f t="shared" si="8"/>
        <v>87.34</v>
      </c>
      <c r="BU6" s="22">
        <f t="shared" si="8"/>
        <v>58.52</v>
      </c>
      <c r="BV6" s="22">
        <f t="shared" si="8"/>
        <v>59.22</v>
      </c>
      <c r="BW6" s="22">
        <f t="shared" si="8"/>
        <v>58.79</v>
      </c>
      <c r="BX6" s="22">
        <f t="shared" si="8"/>
        <v>58.41</v>
      </c>
      <c r="BY6" s="22">
        <f t="shared" si="8"/>
        <v>58.27</v>
      </c>
      <c r="BZ6" s="21" t="str">
        <f>IF(BZ7="","",IF(BZ7="-","【-】","【"&amp;SUBSTITUTE(TEXT(BZ7,"#,##0.00"),"-","△")&amp;"】"))</f>
        <v>【54.59】</v>
      </c>
      <c r="CA6" s="22">
        <f>IF(CA7="",NA(),CA7)</f>
        <v>195.9</v>
      </c>
      <c r="CB6" s="22">
        <f t="shared" ref="CB6:CJ6" si="9">IF(CB7="",NA(),CB7)</f>
        <v>199.5</v>
      </c>
      <c r="CC6" s="22">
        <f t="shared" si="9"/>
        <v>274.2</v>
      </c>
      <c r="CD6" s="22">
        <f t="shared" si="9"/>
        <v>259.60000000000002</v>
      </c>
      <c r="CE6" s="22">
        <f t="shared" si="9"/>
        <v>252.37</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115.2</v>
      </c>
      <c r="CM6" s="22">
        <f t="shared" ref="CM6:CU6" si="10">IF(CM7="",NA(),CM7)</f>
        <v>128.94999999999999</v>
      </c>
      <c r="CN6" s="22">
        <f t="shared" si="10"/>
        <v>129.16</v>
      </c>
      <c r="CO6" s="22">
        <f t="shared" si="10"/>
        <v>128.94999999999999</v>
      </c>
      <c r="CP6" s="22">
        <f t="shared" si="10"/>
        <v>125.83</v>
      </c>
      <c r="CQ6" s="22">
        <f t="shared" si="10"/>
        <v>57.3</v>
      </c>
      <c r="CR6" s="22">
        <f t="shared" si="10"/>
        <v>56.76</v>
      </c>
      <c r="CS6" s="22">
        <f t="shared" si="10"/>
        <v>56.04</v>
      </c>
      <c r="CT6" s="22">
        <f t="shared" si="10"/>
        <v>58.52</v>
      </c>
      <c r="CU6" s="22">
        <f t="shared" si="10"/>
        <v>58.88</v>
      </c>
      <c r="CV6" s="21" t="str">
        <f>IF(CV7="","",IF(CV7="-","【-】","【"&amp;SUBSTITUTE(TEXT(CV7,"#,##0.00"),"-","△")&amp;"】"))</f>
        <v>【56.42】</v>
      </c>
      <c r="CW6" s="22">
        <f>IF(CW7="",NA(),CW7)</f>
        <v>49.27</v>
      </c>
      <c r="CX6" s="22">
        <f t="shared" ref="CX6:DF6" si="11">IF(CX7="",NA(),CX7)</f>
        <v>42.67</v>
      </c>
      <c r="CY6" s="22">
        <f t="shared" si="11"/>
        <v>40.94</v>
      </c>
      <c r="CZ6" s="22">
        <f t="shared" si="11"/>
        <v>42.34</v>
      </c>
      <c r="DA6" s="22">
        <f t="shared" si="11"/>
        <v>41.85</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v>
      </c>
      <c r="EE6" s="21">
        <f t="shared" ref="EE6:EM6" si="14">IF(EE7="",NA(),EE7)</f>
        <v>0</v>
      </c>
      <c r="EF6" s="22">
        <f t="shared" si="14"/>
        <v>0.08</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444618</v>
      </c>
      <c r="D7" s="24">
        <v>47</v>
      </c>
      <c r="E7" s="24">
        <v>1</v>
      </c>
      <c r="F7" s="24">
        <v>0</v>
      </c>
      <c r="G7" s="24">
        <v>0</v>
      </c>
      <c r="H7" s="24" t="s">
        <v>96</v>
      </c>
      <c r="I7" s="24" t="s">
        <v>97</v>
      </c>
      <c r="J7" s="24" t="s">
        <v>98</v>
      </c>
      <c r="K7" s="24" t="s">
        <v>99</v>
      </c>
      <c r="L7" s="24" t="s">
        <v>100</v>
      </c>
      <c r="M7" s="24" t="s">
        <v>101</v>
      </c>
      <c r="N7" s="25" t="s">
        <v>102</v>
      </c>
      <c r="O7" s="25" t="s">
        <v>103</v>
      </c>
      <c r="P7" s="25">
        <v>44.37</v>
      </c>
      <c r="Q7" s="25">
        <v>3780</v>
      </c>
      <c r="R7" s="25">
        <v>8916</v>
      </c>
      <c r="S7" s="25">
        <v>271.37</v>
      </c>
      <c r="T7" s="25">
        <v>32.86</v>
      </c>
      <c r="U7" s="25">
        <v>3928</v>
      </c>
      <c r="V7" s="25">
        <v>8.1999999999999993</v>
      </c>
      <c r="W7" s="25">
        <v>479.02</v>
      </c>
      <c r="X7" s="25">
        <v>113.67</v>
      </c>
      <c r="Y7" s="25">
        <v>118.7</v>
      </c>
      <c r="Z7" s="25">
        <v>84.66</v>
      </c>
      <c r="AA7" s="25">
        <v>87.87</v>
      </c>
      <c r="AB7" s="25">
        <v>91.18</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603.74</v>
      </c>
      <c r="BF7" s="25">
        <v>600.67999999999995</v>
      </c>
      <c r="BG7" s="25">
        <v>562.41</v>
      </c>
      <c r="BH7" s="25">
        <v>498.98</v>
      </c>
      <c r="BI7" s="25">
        <v>590.23</v>
      </c>
      <c r="BJ7" s="25">
        <v>1061.58</v>
      </c>
      <c r="BK7" s="25">
        <v>1007.7</v>
      </c>
      <c r="BL7" s="25">
        <v>1018.52</v>
      </c>
      <c r="BM7" s="25">
        <v>949.61</v>
      </c>
      <c r="BN7" s="25">
        <v>918.84</v>
      </c>
      <c r="BO7" s="25">
        <v>940.88</v>
      </c>
      <c r="BP7" s="25">
        <v>112.82</v>
      </c>
      <c r="BQ7" s="25">
        <v>108.97</v>
      </c>
      <c r="BR7" s="25">
        <v>80.209999999999994</v>
      </c>
      <c r="BS7" s="25">
        <v>83.97</v>
      </c>
      <c r="BT7" s="25">
        <v>87.34</v>
      </c>
      <c r="BU7" s="25">
        <v>58.52</v>
      </c>
      <c r="BV7" s="25">
        <v>59.22</v>
      </c>
      <c r="BW7" s="25">
        <v>58.79</v>
      </c>
      <c r="BX7" s="25">
        <v>58.41</v>
      </c>
      <c r="BY7" s="25">
        <v>58.27</v>
      </c>
      <c r="BZ7" s="25">
        <v>54.59</v>
      </c>
      <c r="CA7" s="25">
        <v>195.9</v>
      </c>
      <c r="CB7" s="25">
        <v>199.5</v>
      </c>
      <c r="CC7" s="25">
        <v>274.2</v>
      </c>
      <c r="CD7" s="25">
        <v>259.60000000000002</v>
      </c>
      <c r="CE7" s="25">
        <v>252.37</v>
      </c>
      <c r="CF7" s="25">
        <v>296.3</v>
      </c>
      <c r="CG7" s="25">
        <v>292.89999999999998</v>
      </c>
      <c r="CH7" s="25">
        <v>298.25</v>
      </c>
      <c r="CI7" s="25">
        <v>303.27999999999997</v>
      </c>
      <c r="CJ7" s="25">
        <v>303.81</v>
      </c>
      <c r="CK7" s="25">
        <v>301.2</v>
      </c>
      <c r="CL7" s="25">
        <v>115.2</v>
      </c>
      <c r="CM7" s="25">
        <v>128.94999999999999</v>
      </c>
      <c r="CN7" s="25">
        <v>129.16</v>
      </c>
      <c r="CO7" s="25">
        <v>128.94999999999999</v>
      </c>
      <c r="CP7" s="25">
        <v>125.83</v>
      </c>
      <c r="CQ7" s="25">
        <v>57.3</v>
      </c>
      <c r="CR7" s="25">
        <v>56.76</v>
      </c>
      <c r="CS7" s="25">
        <v>56.04</v>
      </c>
      <c r="CT7" s="25">
        <v>58.52</v>
      </c>
      <c r="CU7" s="25">
        <v>58.88</v>
      </c>
      <c r="CV7" s="25">
        <v>56.42</v>
      </c>
      <c r="CW7" s="25">
        <v>49.27</v>
      </c>
      <c r="CX7" s="25">
        <v>42.67</v>
      </c>
      <c r="CY7" s="25">
        <v>40.94</v>
      </c>
      <c r="CZ7" s="25">
        <v>42.34</v>
      </c>
      <c r="DA7" s="25">
        <v>41.85</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1.2</v>
      </c>
      <c r="EE7" s="25">
        <v>0</v>
      </c>
      <c r="EF7" s="25">
        <v>0.08</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dcterms:created xsi:type="dcterms:W3CDTF">2022-12-01T01:11:55Z</dcterms:created>
  <dcterms:modified xsi:type="dcterms:W3CDTF">2023-01-27T07:58:18Z</dcterms:modified>
  <cp:category/>
</cp:coreProperties>
</file>